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ceclan\Dropbox\Öronslemhinnor\Results\"/>
    </mc:Choice>
  </mc:AlternateContent>
  <bookViews>
    <workbookView xWindow="60" yWindow="0" windowWidth="26505" windowHeight="17175" tabRatio="731"/>
  </bookViews>
  <sheets>
    <sheet name="Calculation Example" sheetId="1" r:id="rId1"/>
    <sheet name="CANX" sheetId="2" r:id="rId2"/>
    <sheet name="TUBB2B" sheetId="3" r:id="rId3"/>
    <sheet name="HPRT1" sheetId="4" r:id="rId4"/>
    <sheet name="UBC" sheetId="5" r:id="rId5"/>
    <sheet name="PGK1" sheetId="6" r:id="rId6"/>
    <sheet name="PPIA" sheetId="7" r:id="rId7"/>
    <sheet name="TBP" sheetId="8" r:id="rId8"/>
    <sheet name="GUSB" sheetId="9" r:id="rId9"/>
    <sheet name="YWHAZ" sheetId="10" r:id="rId10"/>
    <sheet name="GAPDH" sheetId="11" r:id="rId11"/>
    <sheet name="ATP5B" sheetId="12" r:id="rId12"/>
    <sheet name="TUB1A" sheetId="13" r:id="rId13"/>
    <sheet name="SDHA" sheetId="14" r:id="rId14"/>
    <sheet name="ACTB" sheetId="15" r:id="rId15"/>
    <sheet name="c-MYC" sheetId="16" r:id="rId16"/>
    <sheet name="GAPDH+ACTB combined" sheetId="17" r:id="rId17"/>
    <sheet name="GUSB+SDHA combined" sheetId="18" r:id="rId18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8" l="1"/>
  <c r="F22" i="18"/>
  <c r="J10" i="18" s="1"/>
  <c r="B22" i="18"/>
  <c r="F21" i="18"/>
  <c r="B21" i="18"/>
  <c r="F20" i="18"/>
  <c r="B20" i="18"/>
  <c r="F19" i="18"/>
  <c r="B19" i="18"/>
  <c r="F18" i="18"/>
  <c r="B18" i="18"/>
  <c r="F17" i="18"/>
  <c r="B17" i="18"/>
  <c r="F16" i="18"/>
  <c r="G16" i="18" s="1"/>
  <c r="H16" i="18" s="1"/>
  <c r="B16" i="18"/>
  <c r="B11" i="18"/>
  <c r="F10" i="18"/>
  <c r="B10" i="18"/>
  <c r="F9" i="18"/>
  <c r="J9" i="18" s="1"/>
  <c r="B9" i="18"/>
  <c r="F8" i="18"/>
  <c r="B8" i="18"/>
  <c r="F7" i="18"/>
  <c r="B7" i="18"/>
  <c r="F6" i="18"/>
  <c r="B6" i="18"/>
  <c r="F5" i="18"/>
  <c r="J5" i="18" s="1"/>
  <c r="K4" i="18" s="1"/>
  <c r="L4" i="18" s="1"/>
  <c r="B5" i="18"/>
  <c r="F4" i="18"/>
  <c r="B4" i="18"/>
  <c r="G4" i="18"/>
  <c r="H4" i="18" s="1"/>
  <c r="J8" i="18"/>
  <c r="J7" i="18"/>
  <c r="J6" i="18"/>
  <c r="J4" i="18"/>
  <c r="J5" i="17"/>
  <c r="K4" i="17" s="1"/>
  <c r="L4" i="17" s="1"/>
  <c r="J6" i="17"/>
  <c r="J7" i="17"/>
  <c r="J8" i="17"/>
  <c r="J9" i="17"/>
  <c r="J10" i="17"/>
  <c r="J4" i="17"/>
  <c r="AO11" i="11"/>
  <c r="AS10" i="11"/>
  <c r="AO10" i="11"/>
  <c r="AS9" i="11"/>
  <c r="AO9" i="11"/>
  <c r="AS8" i="11"/>
  <c r="AO8" i="11"/>
  <c r="AS7" i="11"/>
  <c r="AO7" i="11"/>
  <c r="AS6" i="11"/>
  <c r="AO6" i="11"/>
  <c r="AS5" i="11"/>
  <c r="AO5" i="11"/>
  <c r="AS4" i="11"/>
  <c r="AO4" i="11"/>
  <c r="AT4" i="11" s="1"/>
  <c r="AU4" i="11" s="1"/>
  <c r="AE11" i="15"/>
  <c r="AI10" i="15"/>
  <c r="AE10" i="15"/>
  <c r="AI9" i="15"/>
  <c r="AE9" i="15"/>
  <c r="AI8" i="15"/>
  <c r="AE8" i="15"/>
  <c r="AI7" i="15"/>
  <c r="AE7" i="15"/>
  <c r="AI6" i="15"/>
  <c r="AE6" i="15"/>
  <c r="AI5" i="15"/>
  <c r="AE5" i="15"/>
  <c r="AJ4" i="15" s="1"/>
  <c r="AK4" i="15" s="1"/>
  <c r="AI4" i="15"/>
  <c r="AE4" i="15"/>
  <c r="AG11" i="16"/>
  <c r="W11" i="16"/>
  <c r="AK10" i="16"/>
  <c r="AG10" i="16"/>
  <c r="AA10" i="16"/>
  <c r="W10" i="16"/>
  <c r="AK9" i="16"/>
  <c r="AG9" i="16"/>
  <c r="AA9" i="16"/>
  <c r="W9" i="16"/>
  <c r="AK8" i="16"/>
  <c r="AG8" i="16"/>
  <c r="AA8" i="16"/>
  <c r="W8" i="16"/>
  <c r="AK7" i="16"/>
  <c r="AG7" i="16"/>
  <c r="AA7" i="16"/>
  <c r="W7" i="16"/>
  <c r="AK6" i="16"/>
  <c r="AG6" i="16"/>
  <c r="AA6" i="16"/>
  <c r="W6" i="16"/>
  <c r="AK5" i="16"/>
  <c r="AG5" i="16"/>
  <c r="AA5" i="16"/>
  <c r="W5" i="16"/>
  <c r="AK4" i="16"/>
  <c r="AL4" i="16" s="1"/>
  <c r="AM4" i="16" s="1"/>
  <c r="AG4" i="16"/>
  <c r="AA4" i="16"/>
  <c r="AB4" i="16" s="1"/>
  <c r="AC4" i="16" s="1"/>
  <c r="W4" i="16"/>
  <c r="V11" i="15"/>
  <c r="Z10" i="15"/>
  <c r="V10" i="15"/>
  <c r="Z9" i="15"/>
  <c r="V9" i="15"/>
  <c r="Z8" i="15"/>
  <c r="V8" i="15"/>
  <c r="Z7" i="15"/>
  <c r="V7" i="15"/>
  <c r="Z6" i="15"/>
  <c r="V6" i="15"/>
  <c r="Z5" i="15"/>
  <c r="V5" i="15"/>
  <c r="Z4" i="15"/>
  <c r="V4" i="15"/>
  <c r="AA4" i="15" s="1"/>
  <c r="AB4" i="15" s="1"/>
  <c r="AF11" i="11"/>
  <c r="V11" i="11"/>
  <c r="AJ10" i="11"/>
  <c r="AF10" i="11"/>
  <c r="Z10" i="11"/>
  <c r="V10" i="11"/>
  <c r="AJ9" i="11"/>
  <c r="AF9" i="11"/>
  <c r="Z9" i="11"/>
  <c r="V9" i="11"/>
  <c r="AJ8" i="11"/>
  <c r="AF8" i="11"/>
  <c r="Z8" i="11"/>
  <c r="V8" i="11"/>
  <c r="AJ7" i="11"/>
  <c r="AF7" i="11"/>
  <c r="Z7" i="11"/>
  <c r="V7" i="11"/>
  <c r="AJ6" i="11"/>
  <c r="AF6" i="11"/>
  <c r="Z6" i="11"/>
  <c r="V6" i="11"/>
  <c r="AJ5" i="11"/>
  <c r="AF5" i="11"/>
  <c r="Z5" i="11"/>
  <c r="V5" i="11"/>
  <c r="AJ4" i="11"/>
  <c r="AF4" i="11"/>
  <c r="AK4" i="11"/>
  <c r="AL4" i="11" s="1"/>
  <c r="Z4" i="11"/>
  <c r="V4" i="11"/>
  <c r="AA4" i="11"/>
  <c r="AB4" i="11" s="1"/>
  <c r="L11" i="16"/>
  <c r="B11" i="16"/>
  <c r="P10" i="16"/>
  <c r="L10" i="16"/>
  <c r="F10" i="16"/>
  <c r="B10" i="16"/>
  <c r="P9" i="16"/>
  <c r="L9" i="16"/>
  <c r="F9" i="16"/>
  <c r="B9" i="16"/>
  <c r="P8" i="16"/>
  <c r="L8" i="16"/>
  <c r="F8" i="16"/>
  <c r="B8" i="16"/>
  <c r="P7" i="16"/>
  <c r="L7" i="16"/>
  <c r="F7" i="16"/>
  <c r="B7" i="16"/>
  <c r="P6" i="16"/>
  <c r="L6" i="16"/>
  <c r="F6" i="16"/>
  <c r="B6" i="16"/>
  <c r="P5" i="16"/>
  <c r="L5" i="16"/>
  <c r="F5" i="16"/>
  <c r="F4" i="16"/>
  <c r="B4" i="16"/>
  <c r="G4" i="16" s="1"/>
  <c r="H4" i="16" s="1"/>
  <c r="B5" i="16"/>
  <c r="P4" i="16"/>
  <c r="Q4" i="16" s="1"/>
  <c r="R4" i="16" s="1"/>
  <c r="L4" i="16"/>
  <c r="F9" i="15"/>
  <c r="F5" i="15"/>
  <c r="L11" i="15"/>
  <c r="B11" i="15"/>
  <c r="P10" i="15"/>
  <c r="L10" i="15"/>
  <c r="F10" i="15"/>
  <c r="B10" i="15"/>
  <c r="P9" i="15"/>
  <c r="L9" i="15"/>
  <c r="B9" i="15"/>
  <c r="P8" i="15"/>
  <c r="L8" i="15"/>
  <c r="F8" i="15"/>
  <c r="B8" i="15"/>
  <c r="P7" i="15"/>
  <c r="L7" i="15"/>
  <c r="F7" i="15"/>
  <c r="B7" i="15"/>
  <c r="P6" i="15"/>
  <c r="L6" i="15"/>
  <c r="F6" i="15"/>
  <c r="B6" i="15"/>
  <c r="P5" i="15"/>
  <c r="L5" i="15"/>
  <c r="B5" i="15"/>
  <c r="P4" i="15"/>
  <c r="L4" i="15"/>
  <c r="Q4" i="15"/>
  <c r="R4" i="15" s="1"/>
  <c r="F4" i="15"/>
  <c r="B4" i="15"/>
  <c r="G4" i="15"/>
  <c r="H4" i="15" s="1"/>
  <c r="F9" i="14"/>
  <c r="F5" i="14"/>
  <c r="L11" i="14"/>
  <c r="B11" i="14"/>
  <c r="P10" i="14"/>
  <c r="L10" i="14"/>
  <c r="F10" i="14"/>
  <c r="B10" i="14"/>
  <c r="P9" i="14"/>
  <c r="L9" i="14"/>
  <c r="B9" i="14"/>
  <c r="P8" i="14"/>
  <c r="L8" i="14"/>
  <c r="F8" i="14"/>
  <c r="B8" i="14"/>
  <c r="P7" i="14"/>
  <c r="L7" i="14"/>
  <c r="F7" i="14"/>
  <c r="B7" i="14"/>
  <c r="P6" i="14"/>
  <c r="L6" i="14"/>
  <c r="F6" i="14"/>
  <c r="B6" i="14"/>
  <c r="P5" i="14"/>
  <c r="L5" i="14"/>
  <c r="B5" i="14"/>
  <c r="P4" i="14"/>
  <c r="Q4" i="14" s="1"/>
  <c r="R4" i="14" s="1"/>
  <c r="L4" i="14"/>
  <c r="F4" i="14"/>
  <c r="B4" i="14"/>
  <c r="G4" i="14" s="1"/>
  <c r="H4" i="14" s="1"/>
  <c r="L11" i="13"/>
  <c r="B11" i="13"/>
  <c r="P10" i="13"/>
  <c r="L10" i="13"/>
  <c r="F10" i="13"/>
  <c r="B10" i="13"/>
  <c r="P9" i="13"/>
  <c r="L9" i="13"/>
  <c r="F9" i="13"/>
  <c r="B9" i="13"/>
  <c r="P8" i="13"/>
  <c r="L8" i="13"/>
  <c r="F8" i="13"/>
  <c r="B8" i="13"/>
  <c r="P7" i="13"/>
  <c r="L7" i="13"/>
  <c r="F7" i="13"/>
  <c r="B7" i="13"/>
  <c r="P6" i="13"/>
  <c r="L6" i="13"/>
  <c r="F6" i="13"/>
  <c r="B6" i="13"/>
  <c r="P5" i="13"/>
  <c r="L5" i="13"/>
  <c r="F5" i="13"/>
  <c r="B5" i="13"/>
  <c r="P4" i="13"/>
  <c r="L4" i="13"/>
  <c r="Q4" i="13"/>
  <c r="R4" i="13" s="1"/>
  <c r="F4" i="13"/>
  <c r="B4" i="13"/>
  <c r="G4" i="13"/>
  <c r="H4" i="13" s="1"/>
  <c r="P5" i="10"/>
  <c r="P5" i="12"/>
  <c r="L11" i="12"/>
  <c r="B11" i="12"/>
  <c r="P10" i="12"/>
  <c r="L10" i="12"/>
  <c r="F10" i="12"/>
  <c r="B10" i="12"/>
  <c r="P9" i="12"/>
  <c r="L9" i="12"/>
  <c r="F9" i="12"/>
  <c r="B9" i="12"/>
  <c r="P8" i="12"/>
  <c r="L8" i="12"/>
  <c r="F8" i="12"/>
  <c r="B8" i="12"/>
  <c r="P7" i="12"/>
  <c r="L7" i="12"/>
  <c r="F7" i="12"/>
  <c r="B7" i="12"/>
  <c r="P6" i="12"/>
  <c r="L6" i="12"/>
  <c r="F6" i="12"/>
  <c r="B6" i="12"/>
  <c r="L5" i="12"/>
  <c r="F5" i="12"/>
  <c r="B5" i="12"/>
  <c r="G4" i="12" s="1"/>
  <c r="H4" i="12" s="1"/>
  <c r="P4" i="12"/>
  <c r="L4" i="12"/>
  <c r="Q4" i="12"/>
  <c r="R4" i="12"/>
  <c r="F4" i="12"/>
  <c r="B4" i="12"/>
  <c r="P5" i="11"/>
  <c r="P4" i="11"/>
  <c r="F8" i="11"/>
  <c r="L11" i="11"/>
  <c r="B11" i="11"/>
  <c r="P10" i="11"/>
  <c r="L10" i="11"/>
  <c r="F10" i="11"/>
  <c r="B10" i="11"/>
  <c r="P9" i="11"/>
  <c r="L9" i="11"/>
  <c r="F9" i="11"/>
  <c r="B9" i="11"/>
  <c r="P8" i="11"/>
  <c r="L8" i="11"/>
  <c r="B8" i="11"/>
  <c r="P7" i="11"/>
  <c r="L7" i="11"/>
  <c r="F7" i="11"/>
  <c r="B7" i="11"/>
  <c r="P6" i="11"/>
  <c r="L6" i="11"/>
  <c r="F6" i="11"/>
  <c r="B6" i="11"/>
  <c r="L5" i="11"/>
  <c r="F5" i="11"/>
  <c r="B5" i="11"/>
  <c r="L4" i="11"/>
  <c r="Q4" i="11" s="1"/>
  <c r="R4" i="11" s="1"/>
  <c r="F4" i="11"/>
  <c r="G4" i="11" s="1"/>
  <c r="H4" i="11" s="1"/>
  <c r="B4" i="11"/>
  <c r="F7" i="10"/>
  <c r="F6" i="10"/>
  <c r="L11" i="10"/>
  <c r="B11" i="10"/>
  <c r="P10" i="10"/>
  <c r="L10" i="10"/>
  <c r="F10" i="10"/>
  <c r="B10" i="10"/>
  <c r="P9" i="10"/>
  <c r="L9" i="10"/>
  <c r="F9" i="10"/>
  <c r="B9" i="10"/>
  <c r="P8" i="10"/>
  <c r="L8" i="10"/>
  <c r="F8" i="10"/>
  <c r="B8" i="10"/>
  <c r="P7" i="10"/>
  <c r="L7" i="10"/>
  <c r="B7" i="10"/>
  <c r="P6" i="10"/>
  <c r="L6" i="10"/>
  <c r="B6" i="10"/>
  <c r="L5" i="10"/>
  <c r="F5" i="10"/>
  <c r="B5" i="10"/>
  <c r="P4" i="10"/>
  <c r="L4" i="10"/>
  <c r="Q4" i="10" s="1"/>
  <c r="R4" i="10" s="1"/>
  <c r="F4" i="10"/>
  <c r="G4" i="10" s="1"/>
  <c r="H4" i="10" s="1"/>
  <c r="B4" i="10"/>
  <c r="P5" i="9"/>
  <c r="F7" i="9"/>
  <c r="F6" i="9"/>
  <c r="L11" i="9"/>
  <c r="B11" i="9"/>
  <c r="P10" i="9"/>
  <c r="L10" i="9"/>
  <c r="F10" i="9"/>
  <c r="B10" i="9"/>
  <c r="P9" i="9"/>
  <c r="L9" i="9"/>
  <c r="F9" i="9"/>
  <c r="B9" i="9"/>
  <c r="P8" i="9"/>
  <c r="L8" i="9"/>
  <c r="F8" i="9"/>
  <c r="B8" i="9"/>
  <c r="P7" i="9"/>
  <c r="L7" i="9"/>
  <c r="B7" i="9"/>
  <c r="P6" i="9"/>
  <c r="L6" i="9"/>
  <c r="B6" i="9"/>
  <c r="L5" i="9"/>
  <c r="F5" i="9"/>
  <c r="B5" i="9"/>
  <c r="P4" i="9"/>
  <c r="L4" i="9"/>
  <c r="Q4" i="9"/>
  <c r="R4" i="9" s="1"/>
  <c r="F4" i="9"/>
  <c r="B4" i="9"/>
  <c r="G4" i="9"/>
  <c r="H4" i="9" s="1"/>
  <c r="L11" i="8"/>
  <c r="B11" i="8"/>
  <c r="P10" i="8"/>
  <c r="L10" i="8"/>
  <c r="F10" i="8"/>
  <c r="B10" i="8"/>
  <c r="P9" i="8"/>
  <c r="L9" i="8"/>
  <c r="F9" i="8"/>
  <c r="B9" i="8"/>
  <c r="P8" i="8"/>
  <c r="L8" i="8"/>
  <c r="F8" i="8"/>
  <c r="B8" i="8"/>
  <c r="P7" i="8"/>
  <c r="L7" i="8"/>
  <c r="F7" i="8"/>
  <c r="B7" i="8"/>
  <c r="P6" i="8"/>
  <c r="L6" i="8"/>
  <c r="F6" i="8"/>
  <c r="B6" i="8"/>
  <c r="P5" i="8"/>
  <c r="L5" i="8"/>
  <c r="F5" i="8"/>
  <c r="B5" i="8"/>
  <c r="P4" i="8"/>
  <c r="Q4" i="8" s="1"/>
  <c r="R4" i="8" s="1"/>
  <c r="L4" i="8"/>
  <c r="F4" i="8"/>
  <c r="G4" i="8" s="1"/>
  <c r="H4" i="8" s="1"/>
  <c r="B4" i="8"/>
  <c r="F9" i="7"/>
  <c r="F8" i="7"/>
  <c r="L11" i="7"/>
  <c r="B11" i="7"/>
  <c r="P10" i="7"/>
  <c r="L10" i="7"/>
  <c r="F10" i="7"/>
  <c r="B10" i="7"/>
  <c r="P9" i="7"/>
  <c r="L9" i="7"/>
  <c r="B9" i="7"/>
  <c r="P8" i="7"/>
  <c r="L8" i="7"/>
  <c r="B8" i="7"/>
  <c r="P7" i="7"/>
  <c r="L7" i="7"/>
  <c r="F7" i="7"/>
  <c r="B7" i="7"/>
  <c r="P6" i="7"/>
  <c r="L6" i="7"/>
  <c r="F6" i="7"/>
  <c r="B6" i="7"/>
  <c r="P5" i="7"/>
  <c r="L5" i="7"/>
  <c r="F5" i="7"/>
  <c r="B5" i="7"/>
  <c r="P4" i="7"/>
  <c r="L4" i="7"/>
  <c r="Q4" i="7"/>
  <c r="R4" i="7" s="1"/>
  <c r="F4" i="7"/>
  <c r="B4" i="7"/>
  <c r="G4" i="7"/>
  <c r="H4" i="7" s="1"/>
  <c r="P5" i="6"/>
  <c r="P7" i="6"/>
  <c r="F6" i="6"/>
  <c r="L11" i="6"/>
  <c r="B11" i="6"/>
  <c r="P10" i="6"/>
  <c r="L10" i="6"/>
  <c r="F10" i="6"/>
  <c r="B10" i="6"/>
  <c r="P9" i="6"/>
  <c r="L9" i="6"/>
  <c r="F9" i="6"/>
  <c r="B9" i="6"/>
  <c r="P8" i="6"/>
  <c r="L8" i="6"/>
  <c r="F8" i="6"/>
  <c r="B8" i="6"/>
  <c r="L7" i="6"/>
  <c r="F7" i="6"/>
  <c r="B7" i="6"/>
  <c r="P6" i="6"/>
  <c r="L6" i="6"/>
  <c r="B6" i="6"/>
  <c r="L5" i="6"/>
  <c r="F5" i="6"/>
  <c r="B5" i="6"/>
  <c r="P4" i="6"/>
  <c r="Q4" i="6" s="1"/>
  <c r="R4" i="6" s="1"/>
  <c r="L4" i="6"/>
  <c r="F4" i="6"/>
  <c r="G4" i="6" s="1"/>
  <c r="H4" i="6" s="1"/>
  <c r="B4" i="6"/>
  <c r="F7" i="5"/>
  <c r="P7" i="5"/>
  <c r="P5" i="5"/>
  <c r="L11" i="5"/>
  <c r="B11" i="5"/>
  <c r="P10" i="5"/>
  <c r="L10" i="5"/>
  <c r="F10" i="5"/>
  <c r="B10" i="5"/>
  <c r="P9" i="5"/>
  <c r="L9" i="5"/>
  <c r="F9" i="5"/>
  <c r="B9" i="5"/>
  <c r="P8" i="5"/>
  <c r="L8" i="5"/>
  <c r="F8" i="5"/>
  <c r="B8" i="5"/>
  <c r="L7" i="5"/>
  <c r="B7" i="5"/>
  <c r="P6" i="5"/>
  <c r="L6" i="5"/>
  <c r="F6" i="5"/>
  <c r="B6" i="5"/>
  <c r="L5" i="5"/>
  <c r="F5" i="5"/>
  <c r="B5" i="5"/>
  <c r="P4" i="5"/>
  <c r="L4" i="5"/>
  <c r="Q4" i="5"/>
  <c r="R4" i="5" s="1"/>
  <c r="F4" i="5"/>
  <c r="B4" i="5"/>
  <c r="G4" i="5"/>
  <c r="H4" i="5" s="1"/>
  <c r="F5" i="4"/>
  <c r="L11" i="4"/>
  <c r="B11" i="4"/>
  <c r="P10" i="4"/>
  <c r="L10" i="4"/>
  <c r="F10" i="4"/>
  <c r="B10" i="4"/>
  <c r="P9" i="4"/>
  <c r="L9" i="4"/>
  <c r="F9" i="4"/>
  <c r="B9" i="4"/>
  <c r="P8" i="4"/>
  <c r="L8" i="4"/>
  <c r="F8" i="4"/>
  <c r="B8" i="4"/>
  <c r="P7" i="4"/>
  <c r="L7" i="4"/>
  <c r="F7" i="4"/>
  <c r="B7" i="4"/>
  <c r="P6" i="4"/>
  <c r="L6" i="4"/>
  <c r="F6" i="4"/>
  <c r="B6" i="4"/>
  <c r="P5" i="4"/>
  <c r="L5" i="4"/>
  <c r="B5" i="4"/>
  <c r="P4" i="4"/>
  <c r="Q4" i="4" s="1"/>
  <c r="R4" i="4" s="1"/>
  <c r="L4" i="4"/>
  <c r="F4" i="4"/>
  <c r="G4" i="4" s="1"/>
  <c r="H4" i="4" s="1"/>
  <c r="B4" i="4"/>
  <c r="F7" i="3"/>
  <c r="P7" i="3"/>
  <c r="L11" i="3"/>
  <c r="B11" i="3"/>
  <c r="P10" i="3"/>
  <c r="L10" i="3"/>
  <c r="F10" i="3"/>
  <c r="B10" i="3"/>
  <c r="P9" i="3"/>
  <c r="L9" i="3"/>
  <c r="F9" i="3"/>
  <c r="B9" i="3"/>
  <c r="P8" i="3"/>
  <c r="L8" i="3"/>
  <c r="F8" i="3"/>
  <c r="B8" i="3"/>
  <c r="L7" i="3"/>
  <c r="B7" i="3"/>
  <c r="P6" i="3"/>
  <c r="L6" i="3"/>
  <c r="F6" i="3"/>
  <c r="B6" i="3"/>
  <c r="P5" i="3"/>
  <c r="L5" i="3"/>
  <c r="F5" i="3"/>
  <c r="B5" i="3"/>
  <c r="P4" i="3"/>
  <c r="L4" i="3"/>
  <c r="Q4" i="3"/>
  <c r="R4" i="3" s="1"/>
  <c r="F4" i="3"/>
  <c r="B4" i="3"/>
  <c r="G4" i="3"/>
  <c r="H4" i="3" s="1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Q4" i="2" s="1"/>
  <c r="R4" i="2" s="1"/>
  <c r="F5" i="2"/>
  <c r="F6" i="2"/>
  <c r="G4" i="2" s="1"/>
  <c r="H4" i="2" s="1"/>
  <c r="F8" i="2"/>
  <c r="F9" i="2"/>
  <c r="F10" i="2"/>
  <c r="F7" i="2"/>
  <c r="F4" i="2"/>
  <c r="B5" i="2"/>
  <c r="B6" i="2"/>
  <c r="B7" i="2"/>
  <c r="B8" i="2"/>
  <c r="B9" i="2"/>
  <c r="B10" i="2"/>
  <c r="B11" i="2"/>
  <c r="B4" i="2"/>
  <c r="F64" i="1"/>
  <c r="B64" i="1"/>
  <c r="C64" i="1"/>
  <c r="F63" i="1"/>
  <c r="B63" i="1"/>
  <c r="C63" i="1" s="1"/>
  <c r="F62" i="1"/>
  <c r="B62" i="1"/>
  <c r="C62" i="1"/>
  <c r="F61" i="1"/>
  <c r="B61" i="1"/>
  <c r="C61" i="1" s="1"/>
  <c r="G60" i="1" s="1"/>
  <c r="H60" i="1" s="1"/>
  <c r="F60" i="1"/>
  <c r="C60" i="1"/>
  <c r="F58" i="1"/>
  <c r="B58" i="1"/>
  <c r="C58" i="1"/>
  <c r="F57" i="1"/>
  <c r="B57" i="1"/>
  <c r="C57" i="1" s="1"/>
  <c r="F56" i="1"/>
  <c r="B56" i="1"/>
  <c r="C56" i="1"/>
  <c r="F55" i="1"/>
  <c r="B55" i="1"/>
  <c r="C55" i="1" s="1"/>
  <c r="G54" i="1" s="1"/>
  <c r="H54" i="1" s="1"/>
  <c r="F54" i="1"/>
  <c r="C54" i="1"/>
  <c r="F53" i="1"/>
  <c r="B53" i="1"/>
  <c r="C53" i="1"/>
  <c r="F52" i="1"/>
  <c r="B52" i="1"/>
  <c r="C52" i="1" s="1"/>
  <c r="F51" i="1"/>
  <c r="B51" i="1"/>
  <c r="C51" i="1"/>
  <c r="F50" i="1"/>
  <c r="B50" i="1"/>
  <c r="C50" i="1" s="1"/>
  <c r="F49" i="1"/>
  <c r="B49" i="1"/>
  <c r="C49" i="1"/>
  <c r="F48" i="1"/>
  <c r="C48" i="1"/>
  <c r="F47" i="1"/>
  <c r="B47" i="1"/>
  <c r="C47" i="1"/>
  <c r="F46" i="1"/>
  <c r="B46" i="1"/>
  <c r="C46" i="1"/>
  <c r="F45" i="1"/>
  <c r="B45" i="1"/>
  <c r="C45" i="1" s="1"/>
  <c r="F44" i="1"/>
  <c r="B44" i="1"/>
  <c r="C44" i="1"/>
  <c r="F43" i="1"/>
  <c r="B43" i="1"/>
  <c r="C43" i="1"/>
  <c r="F42" i="1"/>
  <c r="C42" i="1"/>
  <c r="F41" i="1"/>
  <c r="B41" i="1"/>
  <c r="C41" i="1"/>
  <c r="F40" i="1"/>
  <c r="B40" i="1"/>
  <c r="C40" i="1" s="1"/>
  <c r="F39" i="1"/>
  <c r="B39" i="1"/>
  <c r="C39" i="1"/>
  <c r="F38" i="1"/>
  <c r="B38" i="1"/>
  <c r="C38" i="1" s="1"/>
  <c r="F37" i="1"/>
  <c r="B37" i="1"/>
  <c r="C37" i="1"/>
  <c r="F36" i="1"/>
  <c r="C36" i="1"/>
  <c r="G36" i="1" s="1"/>
  <c r="H36" i="1" s="1"/>
  <c r="B35" i="1"/>
  <c r="C35" i="1"/>
  <c r="B34" i="1"/>
  <c r="C34" i="1" s="1"/>
  <c r="F33" i="1"/>
  <c r="B33" i="1"/>
  <c r="C33" i="1" s="1"/>
  <c r="F32" i="1"/>
  <c r="B32" i="1"/>
  <c r="C32" i="1"/>
  <c r="F31" i="1"/>
  <c r="B31" i="1"/>
  <c r="C31" i="1" s="1"/>
  <c r="F30" i="1"/>
  <c r="C30" i="1"/>
  <c r="F29" i="1"/>
  <c r="B29" i="1"/>
  <c r="C29" i="1" s="1"/>
  <c r="F28" i="1"/>
  <c r="B28" i="1"/>
  <c r="C28" i="1" s="1"/>
  <c r="F27" i="1"/>
  <c r="B27" i="1"/>
  <c r="C27" i="1"/>
  <c r="F26" i="1"/>
  <c r="B26" i="1"/>
  <c r="C26" i="1" s="1"/>
  <c r="F25" i="1"/>
  <c r="B25" i="1"/>
  <c r="C25" i="1" s="1"/>
  <c r="F24" i="1"/>
  <c r="C24" i="1"/>
  <c r="G24" i="1" s="1"/>
  <c r="H24" i="1" s="1"/>
  <c r="B23" i="1"/>
  <c r="C23" i="1"/>
  <c r="B22" i="1"/>
  <c r="C22" i="1" s="1"/>
  <c r="F21" i="1"/>
  <c r="B21" i="1"/>
  <c r="C21" i="1" s="1"/>
  <c r="F20" i="1"/>
  <c r="B20" i="1"/>
  <c r="C20" i="1"/>
  <c r="F19" i="1"/>
  <c r="B19" i="1"/>
  <c r="C19" i="1" s="1"/>
  <c r="F18" i="1"/>
  <c r="C18" i="1"/>
  <c r="G18" i="1" s="1"/>
  <c r="H18" i="1" s="1"/>
  <c r="F17" i="1"/>
  <c r="B17" i="1"/>
  <c r="C17" i="1" s="1"/>
  <c r="F16" i="1"/>
  <c r="B16" i="1"/>
  <c r="C16" i="1" s="1"/>
  <c r="F15" i="1"/>
  <c r="B15" i="1"/>
  <c r="C15" i="1"/>
  <c r="F14" i="1"/>
  <c r="B14" i="1"/>
  <c r="C14" i="1" s="1"/>
  <c r="F13" i="1"/>
  <c r="B13" i="1"/>
  <c r="C13" i="1" s="1"/>
  <c r="F12" i="1"/>
  <c r="C12" i="1"/>
  <c r="F11" i="1"/>
  <c r="B11" i="1"/>
  <c r="C11" i="1" s="1"/>
  <c r="F10" i="1"/>
  <c r="B10" i="1"/>
  <c r="C10" i="1"/>
  <c r="F9" i="1"/>
  <c r="B9" i="1"/>
  <c r="C9" i="1" s="1"/>
  <c r="F8" i="1"/>
  <c r="B8" i="1"/>
  <c r="C8" i="1" s="1"/>
  <c r="F7" i="1"/>
  <c r="B7" i="1"/>
  <c r="C7" i="1" s="1"/>
  <c r="G6" i="1" s="1"/>
  <c r="F6" i="1"/>
  <c r="C6" i="1"/>
  <c r="G30" i="1" l="1"/>
  <c r="H30" i="1" s="1"/>
  <c r="G42" i="1"/>
  <c r="H42" i="1" s="1"/>
  <c r="G48" i="1"/>
  <c r="H48" i="1" s="1"/>
  <c r="G12" i="1"/>
  <c r="H12" i="1" s="1"/>
</calcChain>
</file>

<file path=xl/sharedStrings.xml><?xml version="1.0" encoding="utf-8"?>
<sst xmlns="http://schemas.openxmlformats.org/spreadsheetml/2006/main" count="4333" uniqueCount="290">
  <si>
    <t>cDNA from FaDu (confluent cells from T75 - RNA isolated from 1ml with cells split and resuspended to 10ml DMEM) at using RNA at a concentration of 400ng; diluted 2 times (by adding 20  ul of sterile water to 20 ul of CDNA mix). Three fold dilution series was prepared in sterile water</t>
  </si>
  <si>
    <t>Gene</t>
  </si>
  <si>
    <t>Fold  dilutions</t>
  </si>
  <si>
    <t>log(fold dilution)</t>
  </si>
  <si>
    <t>Ct-1</t>
  </si>
  <si>
    <t>Ct-2</t>
  </si>
  <si>
    <t>Average</t>
  </si>
  <si>
    <t>Slope</t>
  </si>
  <si>
    <t>Efficiency</t>
  </si>
  <si>
    <t>ITGα5-F ITGα5-R</t>
  </si>
  <si>
    <t xml:space="preserve">ITGβ1-F ITGβ1-R </t>
  </si>
  <si>
    <t xml:space="preserve"> </t>
  </si>
  <si>
    <t>Fn-F , Fn-R</t>
  </si>
  <si>
    <t>EGR1-F EGR1-R</t>
  </si>
  <si>
    <t>Amp-F  Amp-R</t>
  </si>
  <si>
    <t>EGFR-F EGFR-R</t>
  </si>
  <si>
    <t>GAPDH-2-F GAPDH-2-R</t>
  </si>
  <si>
    <t>β actin-F      β actin-R</t>
  </si>
  <si>
    <t>ILK-1</t>
  </si>
  <si>
    <t>ILK-2</t>
  </si>
  <si>
    <t xml:space="preserve">Well </t>
  </si>
  <si>
    <t xml:space="preserve">Dye </t>
  </si>
  <si>
    <t xml:space="preserve">Replicate </t>
  </si>
  <si>
    <t xml:space="preserve">Ct (dR) </t>
  </si>
  <si>
    <t xml:space="preserve">RSq (dR) </t>
  </si>
  <si>
    <t xml:space="preserve">Slope (dR) </t>
  </si>
  <si>
    <t xml:space="preserve">  A1 </t>
  </si>
  <si>
    <t xml:space="preserve">FAM </t>
  </si>
  <si>
    <t xml:space="preserve">  A2 </t>
  </si>
  <si>
    <t xml:space="preserve">  A3 </t>
  </si>
  <si>
    <t xml:space="preserve">  B1 </t>
  </si>
  <si>
    <t xml:space="preserve">  B2 </t>
  </si>
  <si>
    <t xml:space="preserve">  B3 </t>
  </si>
  <si>
    <t xml:space="preserve">  C1 </t>
  </si>
  <si>
    <t xml:space="preserve">  C2 </t>
  </si>
  <si>
    <t xml:space="preserve">  C3 </t>
  </si>
  <si>
    <t xml:space="preserve">  D1 </t>
  </si>
  <si>
    <t xml:space="preserve">  D2 </t>
  </si>
  <si>
    <t xml:space="preserve">  D3 </t>
  </si>
  <si>
    <t xml:space="preserve">  E1 </t>
  </si>
  <si>
    <t xml:space="preserve">  E2 </t>
  </si>
  <si>
    <t xml:space="preserve">  E3 </t>
  </si>
  <si>
    <t xml:space="preserve">  F1 </t>
  </si>
  <si>
    <t xml:space="preserve">  No Ct </t>
  </si>
  <si>
    <t xml:space="preserve">  F2 </t>
  </si>
  <si>
    <t xml:space="preserve">  F3 </t>
  </si>
  <si>
    <t xml:space="preserve">  G1 </t>
  </si>
  <si>
    <t xml:space="preserve">  G2 </t>
  </si>
  <si>
    <t xml:space="preserve">  G3 </t>
  </si>
  <si>
    <t xml:space="preserve">  H1 </t>
  </si>
  <si>
    <t xml:space="preserve">  H2 </t>
  </si>
  <si>
    <t xml:space="preserve">  H3 </t>
  </si>
  <si>
    <t xml:space="preserve">  A4 </t>
  </si>
  <si>
    <t xml:space="preserve">HEX </t>
  </si>
  <si>
    <t xml:space="preserve">  A5 </t>
  </si>
  <si>
    <t xml:space="preserve">  A6 </t>
  </si>
  <si>
    <t xml:space="preserve">  B4 </t>
  </si>
  <si>
    <t xml:space="preserve">  B5 </t>
  </si>
  <si>
    <t xml:space="preserve">  B6 </t>
  </si>
  <si>
    <t xml:space="preserve">  C4 </t>
  </si>
  <si>
    <t xml:space="preserve">  C5 </t>
  </si>
  <si>
    <t xml:space="preserve">  C6 </t>
  </si>
  <si>
    <t xml:space="preserve">  D4 </t>
  </si>
  <si>
    <t xml:space="preserve">  D5 </t>
  </si>
  <si>
    <t xml:space="preserve">  D6 </t>
  </si>
  <si>
    <t xml:space="preserve">  E4 </t>
  </si>
  <si>
    <t xml:space="preserve">  E5 </t>
  </si>
  <si>
    <t xml:space="preserve">  E6 </t>
  </si>
  <si>
    <t xml:space="preserve">  F4 </t>
  </si>
  <si>
    <t xml:space="preserve">  F5 </t>
  </si>
  <si>
    <t xml:space="preserve">  F6 </t>
  </si>
  <si>
    <t xml:space="preserve">  G4 </t>
  </si>
  <si>
    <t xml:space="preserve">  G5 </t>
  </si>
  <si>
    <t xml:space="preserve">  G6 </t>
  </si>
  <si>
    <t xml:space="preserve">  H4 </t>
  </si>
  <si>
    <t xml:space="preserve">  H5 </t>
  </si>
  <si>
    <t xml:space="preserve">  H6 </t>
  </si>
  <si>
    <t xml:space="preserve">  A7 </t>
  </si>
  <si>
    <t xml:space="preserve">  A8 </t>
  </si>
  <si>
    <t xml:space="preserve">  A9 </t>
  </si>
  <si>
    <t xml:space="preserve">  B7 </t>
  </si>
  <si>
    <t xml:space="preserve">  B8 </t>
  </si>
  <si>
    <t xml:space="preserve">  B9 </t>
  </si>
  <si>
    <t xml:space="preserve">  C7 </t>
  </si>
  <si>
    <t xml:space="preserve">  C8 </t>
  </si>
  <si>
    <t xml:space="preserve">  C9 </t>
  </si>
  <si>
    <t xml:space="preserve">  D7 </t>
  </si>
  <si>
    <t xml:space="preserve">  D8 </t>
  </si>
  <si>
    <t xml:space="preserve">  D9 </t>
  </si>
  <si>
    <t xml:space="preserve">  E7 </t>
  </si>
  <si>
    <t xml:space="preserve">  E8 </t>
  </si>
  <si>
    <t xml:space="preserve">  E9 </t>
  </si>
  <si>
    <t xml:space="preserve">  F7 </t>
  </si>
  <si>
    <t xml:space="preserve">  F8 </t>
  </si>
  <si>
    <t xml:space="preserve">  F9 </t>
  </si>
  <si>
    <t xml:space="preserve">  G7 </t>
  </si>
  <si>
    <t xml:space="preserve">  G8 </t>
  </si>
  <si>
    <t xml:space="preserve">  G9 </t>
  </si>
  <si>
    <t xml:space="preserve">  H7 </t>
  </si>
  <si>
    <t xml:space="preserve">  H8 </t>
  </si>
  <si>
    <t xml:space="preserve">  H9 </t>
  </si>
  <si>
    <t>fold dilution</t>
  </si>
  <si>
    <t>log (fold dilution)</t>
  </si>
  <si>
    <t>Ct1</t>
  </si>
  <si>
    <t>Ct2</t>
  </si>
  <si>
    <t>Ct3</t>
  </si>
  <si>
    <t>Ct average</t>
  </si>
  <si>
    <t>slope</t>
  </si>
  <si>
    <t>efficiency</t>
  </si>
  <si>
    <t>Raw data Plate1</t>
  </si>
  <si>
    <t>CANX (FAM)</t>
  </si>
  <si>
    <t>Alone</t>
  </si>
  <si>
    <t>Duplex</t>
  </si>
  <si>
    <t>TUBB2B (HEX)</t>
  </si>
  <si>
    <t>HPRT1 (FAM)</t>
  </si>
  <si>
    <t>Raw data Plate2</t>
  </si>
  <si>
    <t>UBC (HEX)</t>
  </si>
  <si>
    <t>PGK1 (FAM)</t>
  </si>
  <si>
    <t>PPIA (HEX)</t>
  </si>
  <si>
    <t>TBP (FAM)</t>
  </si>
  <si>
    <t>Raw data Plate3</t>
  </si>
  <si>
    <t>Raw data Plate4</t>
  </si>
  <si>
    <t>Well</t>
  </si>
  <si>
    <t>Dye</t>
  </si>
  <si>
    <t>Replicate</t>
  </si>
  <si>
    <t>Ct (dR)</t>
  </si>
  <si>
    <t>A1</t>
  </si>
  <si>
    <t>FAM</t>
  </si>
  <si>
    <t>No Ct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</si>
  <si>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</si>
  <si>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</si>
  <si>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</si>
  <si>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</si>
  <si>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</si>
  <si>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</si>
  <si>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</si>
  <si>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</si>
  <si>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</si>
  <si>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</si>
  <si>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</si>
  <si>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</si>
  <si>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</si>
  <si>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</si>
  <si>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</si>
  <si>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</si>
  <si>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</si>
  <si>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</si>
  <si>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</si>
  <si>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</si>
  <si>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</si>
  <si>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</si>
  <si>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</si>
  <si>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A4</t>
  </si>
  <si>
    <t>HEX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</si>
  <si>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</si>
  <si>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</si>
  <si>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</si>
  <si>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</si>
  <si>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</si>
  <si>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</si>
  <si>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</si>
  <si>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</si>
  <si>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</si>
  <si>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</si>
  <si>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</si>
  <si>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</si>
  <si>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</si>
  <si>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</si>
  <si>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</si>
  <si>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</si>
  <si>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</si>
  <si>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</si>
  <si>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</si>
  <si>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</si>
  <si>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H4</t>
  </si>
  <si>
    <t>H5</t>
  </si>
  <si>
    <t>H6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</si>
  <si>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</si>
  <si>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</si>
  <si>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</si>
  <si>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</si>
  <si>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</si>
  <si>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</si>
  <si>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</si>
  <si>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</si>
  <si>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</si>
  <si>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</si>
  <si>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</si>
  <si>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</si>
  <si>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</si>
  <si>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</si>
  <si>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</si>
  <si>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</si>
  <si>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</si>
  <si>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</si>
  <si>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G7</t>
  </si>
  <si>
    <t>G8</t>
  </si>
  <si>
    <t>G9</t>
  </si>
  <si>
    <t>H7</t>
  </si>
  <si>
    <t>H8</t>
  </si>
  <si>
    <t>H9</t>
  </si>
  <si>
    <t>GUSB (HEX)</t>
  </si>
  <si>
    <t>YWHAZ (FAM)</t>
  </si>
  <si>
    <t>Raw data Plate5</t>
  </si>
  <si>
    <t>GAPDH (HEX)</t>
  </si>
  <si>
    <t>ATP5B (FAM)</t>
  </si>
  <si>
    <t>Raw data Plate6</t>
  </si>
  <si>
    <t>TUB1A (HEX)</t>
  </si>
  <si>
    <t>SDHA (FAM)</t>
  </si>
  <si>
    <t>Raw data Plate7</t>
  </si>
  <si>
    <t>ACTB (HEX)</t>
  </si>
  <si>
    <t>c-MYC (Cy5)</t>
  </si>
  <si>
    <t>Multiplex</t>
  </si>
  <si>
    <t>Raw data Plate21</t>
  </si>
  <si>
    <t xml:space="preserve">Assay </t>
  </si>
  <si>
    <t xml:space="preserve">Threshold (dR) </t>
  </si>
  <si>
    <t xml:space="preserve">CY5 </t>
  </si>
  <si>
    <t xml:space="preserve">c-MYC </t>
  </si>
  <si>
    <t xml:space="preserve">GAPDH </t>
  </si>
  <si>
    <t xml:space="preserve"> A10 </t>
  </si>
  <si>
    <t xml:space="preserve"> A11 </t>
  </si>
  <si>
    <t xml:space="preserve"> A12 </t>
  </si>
  <si>
    <t xml:space="preserve"> B10 </t>
  </si>
  <si>
    <t xml:space="preserve"> B11 </t>
  </si>
  <si>
    <t xml:space="preserve"> B12 </t>
  </si>
  <si>
    <t xml:space="preserve"> C10 </t>
  </si>
  <si>
    <t xml:space="preserve"> C11 </t>
  </si>
  <si>
    <t xml:space="preserve"> C12 </t>
  </si>
  <si>
    <t xml:space="preserve"> D10 </t>
  </si>
  <si>
    <t xml:space="preserve"> D11 </t>
  </si>
  <si>
    <t xml:space="preserve"> D12 </t>
  </si>
  <si>
    <t xml:space="preserve"> E10 </t>
  </si>
  <si>
    <t xml:space="preserve"> E11 </t>
  </si>
  <si>
    <t xml:space="preserve"> E12 </t>
  </si>
  <si>
    <t xml:space="preserve"> F10 </t>
  </si>
  <si>
    <t xml:space="preserve"> F11 </t>
  </si>
  <si>
    <t xml:space="preserve"> F12 </t>
  </si>
  <si>
    <t xml:space="preserve"> G10 </t>
  </si>
  <si>
    <t xml:space="preserve"> G11 </t>
  </si>
  <si>
    <t xml:space="preserve"> G12 </t>
  </si>
  <si>
    <t xml:space="preserve"> H10 </t>
  </si>
  <si>
    <t xml:space="preserve"> H11 </t>
  </si>
  <si>
    <t xml:space="preserve"> H12 </t>
  </si>
  <si>
    <t>Plate 21</t>
  </si>
  <si>
    <t>GAPDH (FAM)</t>
  </si>
  <si>
    <t xml:space="preserve"> ACTB </t>
  </si>
  <si>
    <t>Plate well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</si>
  <si>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</si>
  <si>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</si>
  <si>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</si>
  <si>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</si>
  <si>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</si>
  <si>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</si>
  <si>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</si>
  <si>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</si>
  <si>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</si>
  <si>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</si>
  <si>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</si>
  <si>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</si>
  <si>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</si>
  <si>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</si>
  <si>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</si>
  <si>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</si>
  <si>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</si>
  <si>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</si>
  <si>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</si>
  <si>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</si>
  <si>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</si>
  <si>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</si>
  <si>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</si>
  <si>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</si>
  <si>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</si>
  <si>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</si>
  <si>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</si>
  <si>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</si>
  <si>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</si>
  <si>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</si>
  <si>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</si>
  <si>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</si>
  <si>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With 50nM reference genes</t>
  </si>
  <si>
    <t>Plate 33</t>
  </si>
  <si>
    <t>Multiplex with c-MYC</t>
  </si>
  <si>
    <t>50nM reference genes</t>
  </si>
  <si>
    <t>50nM refence genes</t>
  </si>
  <si>
    <t>GAPDH</t>
  </si>
  <si>
    <t>ACTB</t>
  </si>
  <si>
    <t>GAPDH and ACTB combined</t>
  </si>
  <si>
    <t>GUSB</t>
  </si>
  <si>
    <t>SDHA</t>
  </si>
  <si>
    <t>GUSB and SDHA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</si>
</sst>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horizontal="right"/>
    </xf>
    <xf numFmtId="2" fontId="0" fillId="0" borderId="11" xfId="0" applyNumberFormat="1" applyBorder="1"/>
    <xf numFmtId="0" fontId="0" fillId="0" borderId="11" xfId="0" applyBorder="1"/>
    <xf numFmtId="0" fontId="0" fillId="0" borderId="2" xfId="0" applyBorder="1" applyAlignment="1">
      <alignment horizontal="right"/>
    </xf>
    <xf numFmtId="2" fontId="0" fillId="0" borderId="4" xfId="0" applyNumberFormat="1" applyBorder="1"/>
    <xf numFmtId="0" fontId="0" fillId="0" borderId="6" xfId="0" applyBorder="1"/>
    <xf numFmtId="0" fontId="0" fillId="0" borderId="9" xfId="0" applyBorder="1"/>
    <xf numFmtId="0" fontId="0" fillId="0" borderId="4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/>
    <xf numFmtId="0" fontId="0" fillId="0" borderId="8" xfId="0" applyBorder="1"/>
    <xf numFmtId="0" fontId="3" fillId="0" borderId="1" xfId="0" applyFont="1" applyBorder="1"/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6" fillId="0" borderId="0" xfId="0" applyFont="1"/>
    <xf numFmtId="0" fontId="7" fillId="0" borderId="0" xfId="0" applyFont="1"/>
    <xf numFmtId="0" fontId="7" fillId="0" borderId="1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8" xfId="0" applyFont="1" applyBorder="1"/>
    <xf numFmtId="0" fontId="7" fillId="0" borderId="10" xfId="0" applyFont="1" applyBorder="1"/>
    <xf numFmtId="2" fontId="7" fillId="0" borderId="13" xfId="0" applyNumberFormat="1" applyFont="1" applyBorder="1"/>
    <xf numFmtId="2" fontId="7" fillId="0" borderId="4" xfId="0" applyNumberFormat="1" applyFont="1" applyBorder="1"/>
    <xf numFmtId="2" fontId="7" fillId="0" borderId="2" xfId="0" applyNumberFormat="1" applyFont="1" applyBorder="1"/>
    <xf numFmtId="0" fontId="7" fillId="0" borderId="6" xfId="0" applyFont="1" applyBorder="1"/>
    <xf numFmtId="0" fontId="7" fillId="0" borderId="3" xfId="0" applyFont="1" applyBorder="1"/>
    <xf numFmtId="0" fontId="7" fillId="0" borderId="13" xfId="0" applyFont="1" applyBorder="1"/>
    <xf numFmtId="0" fontId="7" fillId="0" borderId="9" xfId="0" applyFont="1" applyBorder="1"/>
    <xf numFmtId="0" fontId="7" fillId="0" borderId="0" xfId="0" applyFont="1" applyFill="1" applyBorder="1" applyAlignment="1">
      <alignment horizontal="right"/>
    </xf>
    <xf numFmtId="2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"/>
  <sheetViews>
    <sheetView tabSelected="1" topLeftCell="A4" workbookViewId="0">
      <selection activeCell="H12" sqref="H12"/>
    </sheetView>
  </sheetViews>
  <sheetFormatPr defaultColWidth="11" defaultRowHeight="15.75" x14ac:dyDescent="0.25"/>
  <cols>
    <col min="2" max="2" width="12.5" customWidth="1"/>
    <col min="3" max="3" width="16.375" customWidth="1"/>
    <col min="7" max="7" width="11.5" style="5" bestFit="1" customWidth="1"/>
    <col min="8" max="8" width="12.875" style="5" bestFit="1" customWidth="1"/>
    <col min="12" max="12" width="10.875" customWidth="1"/>
  </cols>
  <sheetData>
    <row r="2" spans="1:11" x14ac:dyDescent="0.25">
      <c r="A2" s="49" t="s">
        <v>0</v>
      </c>
      <c r="B2" s="49"/>
      <c r="C2" s="49"/>
      <c r="D2" s="49"/>
      <c r="E2" s="49"/>
      <c r="F2" s="49"/>
      <c r="G2" s="49"/>
      <c r="H2" s="49"/>
    </row>
    <row r="3" spans="1:11" ht="33" customHeight="1" x14ac:dyDescent="0.25">
      <c r="A3" s="49"/>
      <c r="B3" s="49"/>
      <c r="C3" s="49"/>
      <c r="D3" s="49"/>
      <c r="E3" s="49"/>
      <c r="F3" s="49"/>
      <c r="G3" s="49"/>
      <c r="H3" s="49"/>
    </row>
    <row r="5" spans="1:11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</row>
    <row r="6" spans="1:11" x14ac:dyDescent="0.25">
      <c r="A6" s="40" t="s">
        <v>9</v>
      </c>
      <c r="B6" s="2">
        <v>1</v>
      </c>
      <c r="C6" s="2">
        <f>LOG10(B6)</f>
        <v>0</v>
      </c>
      <c r="D6" s="3">
        <v>24.44</v>
      </c>
      <c r="E6" s="3">
        <v>24.43</v>
      </c>
      <c r="F6" s="3">
        <f>AVERAGE(D6:E6)</f>
        <v>24.435000000000002</v>
      </c>
      <c r="G6" s="4">
        <f>SLOPE(F6:F11,C6:C11)</f>
        <v>-3.3046406340474177</v>
      </c>
      <c r="H6" s="4"/>
    </row>
    <row r="7" spans="1:11" x14ac:dyDescent="0.25">
      <c r="A7" s="41"/>
      <c r="B7" s="2">
        <f>(1/3)</f>
        <v>0.33333333333333331</v>
      </c>
      <c r="C7" s="2">
        <f t="shared" ref="C7:C47" si="0">LOG10(B7)</f>
        <v>-0.47712125471966244</v>
      </c>
      <c r="D7" s="3">
        <v>26.03</v>
      </c>
      <c r="E7" s="3">
        <v>26.12</v>
      </c>
      <c r="F7" s="3">
        <f t="shared" ref="F7:F58" si="1">AVERAGE(D7:E7)</f>
        <v>26.075000000000003</v>
      </c>
      <c r="G7" s="43"/>
      <c r="H7" s="44"/>
    </row>
    <row r="8" spans="1:11" x14ac:dyDescent="0.25">
      <c r="A8" s="41"/>
      <c r="B8" s="2">
        <f>1/9</f>
        <v>0.1111111111111111</v>
      </c>
      <c r="C8" s="2">
        <f t="shared" si="0"/>
        <v>-0.95424250943932487</v>
      </c>
      <c r="D8" s="3">
        <v>27.81</v>
      </c>
      <c r="E8" s="3">
        <v>27.74</v>
      </c>
      <c r="F8" s="3">
        <f t="shared" si="1"/>
        <v>27.774999999999999</v>
      </c>
      <c r="G8" s="45"/>
      <c r="H8" s="46"/>
    </row>
    <row r="9" spans="1:11" x14ac:dyDescent="0.25">
      <c r="A9" s="41"/>
      <c r="B9" s="2">
        <f>1/27</f>
        <v>3.7037037037037035E-2</v>
      </c>
      <c r="C9" s="2">
        <f t="shared" si="0"/>
        <v>-1.4313637641589874</v>
      </c>
      <c r="D9" s="3">
        <v>29.5</v>
      </c>
      <c r="E9" s="3">
        <v>29.44</v>
      </c>
      <c r="F9" s="3">
        <f t="shared" si="1"/>
        <v>29.47</v>
      </c>
      <c r="G9" s="45"/>
      <c r="H9" s="46"/>
    </row>
    <row r="10" spans="1:11" x14ac:dyDescent="0.25">
      <c r="A10" s="41"/>
      <c r="B10" s="2">
        <f>1/81</f>
        <v>1.2345679012345678E-2</v>
      </c>
      <c r="C10" s="2">
        <f t="shared" si="0"/>
        <v>-1.9084850188786497</v>
      </c>
      <c r="D10" s="3">
        <v>31.1</v>
      </c>
      <c r="E10" s="3">
        <v>31.11</v>
      </c>
      <c r="F10" s="3">
        <f t="shared" si="1"/>
        <v>31.105</v>
      </c>
      <c r="G10" s="45"/>
      <c r="H10" s="46"/>
    </row>
    <row r="11" spans="1:11" x14ac:dyDescent="0.25">
      <c r="A11" s="42"/>
      <c r="B11" s="2">
        <f>1/243</f>
        <v>4.11522633744856E-3</v>
      </c>
      <c r="C11" s="2">
        <f t="shared" si="0"/>
        <v>-2.3856062735983121</v>
      </c>
      <c r="D11" s="3">
        <v>31.82</v>
      </c>
      <c r="E11" s="3">
        <v>32.409999999999997</v>
      </c>
      <c r="F11" s="3">
        <f t="shared" si="1"/>
        <v>32.114999999999995</v>
      </c>
      <c r="G11" s="47"/>
      <c r="H11" s="48"/>
    </row>
    <row r="12" spans="1:11" x14ac:dyDescent="0.25">
      <c r="A12" s="40" t="s">
        <v>10</v>
      </c>
      <c r="B12" s="2">
        <v>1</v>
      </c>
      <c r="C12" s="2">
        <f>LOG10(B12)</f>
        <v>0</v>
      </c>
      <c r="D12" s="3">
        <v>20.61</v>
      </c>
      <c r="E12" s="3">
        <v>20.65</v>
      </c>
      <c r="F12" s="3">
        <f t="shared" si="1"/>
        <v>20.63</v>
      </c>
      <c r="G12" s="4">
        <f>SLOPE(F12:F17,C12:C17)</f>
        <v>-3.463929282893413</v>
      </c>
      <c r="H12" s="4">
        <f>((10^(-1/G12))-1)*100</f>
        <v>94.396972188048721</v>
      </c>
    </row>
    <row r="13" spans="1:11" x14ac:dyDescent="0.25">
      <c r="A13" s="41"/>
      <c r="B13" s="2">
        <f>(1/3)</f>
        <v>0.33333333333333331</v>
      </c>
      <c r="C13" s="2">
        <f t="shared" si="0"/>
        <v>-0.47712125471966244</v>
      </c>
      <c r="D13" s="3">
        <v>22.44</v>
      </c>
      <c r="E13" s="3">
        <v>22.5</v>
      </c>
      <c r="F13" s="3">
        <f t="shared" si="1"/>
        <v>22.47</v>
      </c>
      <c r="G13" s="43"/>
      <c r="H13" s="44"/>
    </row>
    <row r="14" spans="1:11" x14ac:dyDescent="0.25">
      <c r="A14" s="41"/>
      <c r="B14" s="2">
        <f>1/9</f>
        <v>0.1111111111111111</v>
      </c>
      <c r="C14" s="2">
        <f t="shared" si="0"/>
        <v>-0.95424250943932487</v>
      </c>
      <c r="D14" s="3">
        <v>24.1</v>
      </c>
      <c r="E14" s="3">
        <v>24.09</v>
      </c>
      <c r="F14" s="3">
        <f t="shared" si="1"/>
        <v>24.094999999999999</v>
      </c>
      <c r="G14" s="45"/>
      <c r="H14" s="46"/>
    </row>
    <row r="15" spans="1:11" x14ac:dyDescent="0.25">
      <c r="A15" s="41"/>
      <c r="B15" s="2">
        <f>1/27</f>
        <v>3.7037037037037035E-2</v>
      </c>
      <c r="C15" s="2">
        <f t="shared" si="0"/>
        <v>-1.4313637641589874</v>
      </c>
      <c r="D15" s="3">
        <v>25.72</v>
      </c>
      <c r="E15" s="3">
        <v>25.71</v>
      </c>
      <c r="F15" s="3">
        <f t="shared" si="1"/>
        <v>25.715</v>
      </c>
      <c r="G15" s="45"/>
      <c r="H15" s="46"/>
      <c r="K15" t="s">
        <v>11</v>
      </c>
    </row>
    <row r="16" spans="1:11" x14ac:dyDescent="0.25">
      <c r="A16" s="41"/>
      <c r="B16" s="2">
        <f>1/81</f>
        <v>1.2345679012345678E-2</v>
      </c>
      <c r="C16" s="2">
        <f t="shared" si="0"/>
        <v>-1.9084850188786497</v>
      </c>
      <c r="D16" s="3">
        <v>27.54</v>
      </c>
      <c r="E16" s="3">
        <v>27.45</v>
      </c>
      <c r="F16" s="3">
        <f t="shared" si="1"/>
        <v>27.494999999999997</v>
      </c>
      <c r="G16" s="45"/>
      <c r="H16" s="46"/>
    </row>
    <row r="17" spans="1:8" x14ac:dyDescent="0.25">
      <c r="A17" s="42"/>
      <c r="B17" s="2">
        <f>1/243</f>
        <v>4.11522633744856E-3</v>
      </c>
      <c r="C17" s="2">
        <f t="shared" si="0"/>
        <v>-2.3856062735983121</v>
      </c>
      <c r="D17" s="3">
        <v>28.88</v>
      </c>
      <c r="E17" s="3">
        <v>28.84</v>
      </c>
      <c r="F17" s="3">
        <f t="shared" si="1"/>
        <v>28.86</v>
      </c>
      <c r="G17" s="47"/>
      <c r="H17" s="48"/>
    </row>
    <row r="18" spans="1:8" x14ac:dyDescent="0.25">
      <c r="A18" s="40" t="s">
        <v>12</v>
      </c>
      <c r="B18" s="2">
        <v>1</v>
      </c>
      <c r="C18" s="2">
        <f>LOG10(B18)</f>
        <v>0</v>
      </c>
      <c r="D18" s="3">
        <v>27.98</v>
      </c>
      <c r="E18" s="3">
        <v>28.16</v>
      </c>
      <c r="F18" s="3">
        <f t="shared" si="1"/>
        <v>28.07</v>
      </c>
      <c r="G18" s="4">
        <f>SLOPE(F18:F21,C18:C21)</f>
        <v>-3.6101933899634635</v>
      </c>
      <c r="H18" s="4">
        <f>((10^(-1/G18))-1)*100</f>
        <v>89.231517249597943</v>
      </c>
    </row>
    <row r="19" spans="1:8" x14ac:dyDescent="0.25">
      <c r="A19" s="41"/>
      <c r="B19" s="2">
        <f>(1/3)</f>
        <v>0.33333333333333331</v>
      </c>
      <c r="C19" s="2">
        <f t="shared" si="0"/>
        <v>-0.47712125471966244</v>
      </c>
      <c r="D19" s="3">
        <v>29.92</v>
      </c>
      <c r="E19" s="3">
        <v>30.18</v>
      </c>
      <c r="F19" s="3">
        <f t="shared" si="1"/>
        <v>30.05</v>
      </c>
      <c r="G19" s="43"/>
      <c r="H19" s="44"/>
    </row>
    <row r="20" spans="1:8" x14ac:dyDescent="0.25">
      <c r="A20" s="41"/>
      <c r="B20" s="2">
        <f>1/9</f>
        <v>0.1111111111111111</v>
      </c>
      <c r="C20" s="2">
        <f t="shared" si="0"/>
        <v>-0.95424250943932487</v>
      </c>
      <c r="D20" s="3">
        <v>31.84</v>
      </c>
      <c r="E20" s="3">
        <v>31.66</v>
      </c>
      <c r="F20" s="3">
        <f t="shared" si="1"/>
        <v>31.75</v>
      </c>
      <c r="G20" s="45"/>
      <c r="H20" s="46"/>
    </row>
    <row r="21" spans="1:8" x14ac:dyDescent="0.25">
      <c r="A21" s="41"/>
      <c r="B21" s="2">
        <f>1/27</f>
        <v>3.7037037037037035E-2</v>
      </c>
      <c r="C21" s="2">
        <f t="shared" si="0"/>
        <v>-1.4313637641589874</v>
      </c>
      <c r="D21" s="3">
        <v>32.729999999999997</v>
      </c>
      <c r="E21" s="3">
        <v>33.76</v>
      </c>
      <c r="F21" s="3">
        <f t="shared" si="1"/>
        <v>33.244999999999997</v>
      </c>
      <c r="G21" s="45"/>
      <c r="H21" s="46"/>
    </row>
    <row r="22" spans="1:8" x14ac:dyDescent="0.25">
      <c r="A22" s="41"/>
      <c r="B22" s="2">
        <f>1/81</f>
        <v>1.2345679012345678E-2</v>
      </c>
      <c r="C22" s="2">
        <f t="shared" si="0"/>
        <v>-1.9084850188786497</v>
      </c>
      <c r="D22" s="3"/>
      <c r="E22" s="3"/>
      <c r="F22" s="3"/>
      <c r="G22" s="45"/>
      <c r="H22" s="46"/>
    </row>
    <row r="23" spans="1:8" x14ac:dyDescent="0.25">
      <c r="A23" s="42"/>
      <c r="B23" s="2">
        <f>1/243</f>
        <v>4.11522633744856E-3</v>
      </c>
      <c r="C23" s="2">
        <f t="shared" si="0"/>
        <v>-2.3856062735983121</v>
      </c>
      <c r="D23" s="3"/>
      <c r="E23" s="3"/>
      <c r="F23" s="3"/>
      <c r="G23" s="47"/>
      <c r="H23" s="48"/>
    </row>
    <row r="24" spans="1:8" x14ac:dyDescent="0.25">
      <c r="A24" s="40" t="s">
        <v>13</v>
      </c>
      <c r="B24" s="2">
        <v>1</v>
      </c>
      <c r="C24" s="2">
        <f>LOG10(B24)</f>
        <v>0</v>
      </c>
      <c r="D24" s="3">
        <v>20.92</v>
      </c>
      <c r="E24" s="3">
        <v>20.97</v>
      </c>
      <c r="F24" s="3">
        <f t="shared" si="1"/>
        <v>20.945</v>
      </c>
      <c r="G24" s="4">
        <f>SLOPE(F24:F29,C24:C29)</f>
        <v>-3.469318748455871</v>
      </c>
      <c r="H24" s="4">
        <f>((10^(-1/G24))-1)*100</f>
        <v>94.196334067604596</v>
      </c>
    </row>
    <row r="25" spans="1:8" x14ac:dyDescent="0.25">
      <c r="A25" s="41"/>
      <c r="B25" s="2">
        <f>(1/3)</f>
        <v>0.33333333333333331</v>
      </c>
      <c r="C25" s="2">
        <f t="shared" si="0"/>
        <v>-0.47712125471966244</v>
      </c>
      <c r="D25" s="3">
        <v>22.62</v>
      </c>
      <c r="E25" s="3">
        <v>22.67</v>
      </c>
      <c r="F25" s="3">
        <f t="shared" si="1"/>
        <v>22.645000000000003</v>
      </c>
      <c r="G25" s="43"/>
      <c r="H25" s="44"/>
    </row>
    <row r="26" spans="1:8" x14ac:dyDescent="0.25">
      <c r="A26" s="41"/>
      <c r="B26" s="2">
        <f>1/9</f>
        <v>0.1111111111111111</v>
      </c>
      <c r="C26" s="2">
        <f t="shared" si="0"/>
        <v>-0.95424250943932487</v>
      </c>
      <c r="D26" s="3">
        <v>24.21</v>
      </c>
      <c r="E26" s="3">
        <v>24.24</v>
      </c>
      <c r="F26" s="3">
        <f t="shared" si="1"/>
        <v>24.225000000000001</v>
      </c>
      <c r="G26" s="45"/>
      <c r="H26" s="46"/>
    </row>
    <row r="27" spans="1:8" x14ac:dyDescent="0.25">
      <c r="A27" s="41"/>
      <c r="B27" s="2">
        <f>1/27</f>
        <v>3.7037037037037035E-2</v>
      </c>
      <c r="C27" s="2">
        <f t="shared" si="0"/>
        <v>-1.4313637641589874</v>
      </c>
      <c r="D27" s="3">
        <v>25.79</v>
      </c>
      <c r="E27" s="3">
        <v>25.84</v>
      </c>
      <c r="F27" s="3">
        <f t="shared" si="1"/>
        <v>25.814999999999998</v>
      </c>
      <c r="G27" s="45"/>
      <c r="H27" s="46"/>
    </row>
    <row r="28" spans="1:8" x14ac:dyDescent="0.25">
      <c r="A28" s="41"/>
      <c r="B28" s="2">
        <f>1/81</f>
        <v>1.2345679012345678E-2</v>
      </c>
      <c r="C28" s="2">
        <f t="shared" si="0"/>
        <v>-1.9084850188786497</v>
      </c>
      <c r="D28" s="3">
        <v>27.72</v>
      </c>
      <c r="E28" s="3">
        <v>27.7</v>
      </c>
      <c r="F28" s="3">
        <f t="shared" si="1"/>
        <v>27.71</v>
      </c>
      <c r="G28" s="45"/>
      <c r="H28" s="46"/>
    </row>
    <row r="29" spans="1:8" x14ac:dyDescent="0.25">
      <c r="A29" s="42"/>
      <c r="B29" s="2">
        <f>1/243</f>
        <v>4.11522633744856E-3</v>
      </c>
      <c r="C29" s="2">
        <f t="shared" si="0"/>
        <v>-2.3856062735983121</v>
      </c>
      <c r="D29" s="3">
        <v>29.19</v>
      </c>
      <c r="E29" s="3">
        <v>29.16</v>
      </c>
      <c r="F29" s="3">
        <f t="shared" si="1"/>
        <v>29.175000000000001</v>
      </c>
      <c r="G29" s="47"/>
      <c r="H29" s="48"/>
    </row>
    <row r="30" spans="1:8" x14ac:dyDescent="0.25">
      <c r="A30" s="40" t="s">
        <v>14</v>
      </c>
      <c r="B30" s="2">
        <v>1</v>
      </c>
      <c r="C30" s="2">
        <f>LOG10(B30)</f>
        <v>0</v>
      </c>
      <c r="D30" s="3">
        <v>24.61</v>
      </c>
      <c r="E30" s="3">
        <v>24.68</v>
      </c>
      <c r="F30" s="3">
        <f t="shared" si="1"/>
        <v>24.645</v>
      </c>
      <c r="G30" s="4">
        <f>SLOPE(F30:F33,C30:C33)</f>
        <v>-3.5085420811604302</v>
      </c>
      <c r="H30" s="4">
        <f>((10^(-1/G30))-1)*100</f>
        <v>92.760778087054959</v>
      </c>
    </row>
    <row r="31" spans="1:8" x14ac:dyDescent="0.25">
      <c r="A31" s="41"/>
      <c r="B31" s="2">
        <f>(1/3)</f>
        <v>0.33333333333333331</v>
      </c>
      <c r="C31" s="2">
        <f t="shared" si="0"/>
        <v>-0.47712125471966244</v>
      </c>
      <c r="D31" s="3">
        <v>26.5</v>
      </c>
      <c r="E31" s="3">
        <v>26.51</v>
      </c>
      <c r="F31" s="3">
        <f t="shared" si="1"/>
        <v>26.505000000000003</v>
      </c>
      <c r="G31" s="43"/>
      <c r="H31" s="44"/>
    </row>
    <row r="32" spans="1:8" x14ac:dyDescent="0.25">
      <c r="A32" s="41"/>
      <c r="B32" s="2">
        <f>1/9</f>
        <v>0.1111111111111111</v>
      </c>
      <c r="C32" s="2">
        <f t="shared" si="0"/>
        <v>-0.95424250943932487</v>
      </c>
      <c r="D32" s="3">
        <v>28.1</v>
      </c>
      <c r="E32" s="3">
        <v>28.21</v>
      </c>
      <c r="F32" s="3">
        <f t="shared" si="1"/>
        <v>28.155000000000001</v>
      </c>
      <c r="G32" s="45"/>
      <c r="H32" s="46"/>
    </row>
    <row r="33" spans="1:8" x14ac:dyDescent="0.25">
      <c r="A33" s="41"/>
      <c r="B33" s="2">
        <f>1/27</f>
        <v>3.7037037037037035E-2</v>
      </c>
      <c r="C33" s="2">
        <f t="shared" si="0"/>
        <v>-1.4313637641589874</v>
      </c>
      <c r="D33" s="3">
        <v>29.71</v>
      </c>
      <c r="E33" s="3">
        <v>29.64</v>
      </c>
      <c r="F33" s="3">
        <f t="shared" si="1"/>
        <v>29.675000000000001</v>
      </c>
      <c r="G33" s="45"/>
      <c r="H33" s="46"/>
    </row>
    <row r="34" spans="1:8" x14ac:dyDescent="0.25">
      <c r="A34" s="41"/>
      <c r="B34" s="2">
        <f>1/81</f>
        <v>1.2345679012345678E-2</v>
      </c>
      <c r="C34" s="2">
        <f t="shared" si="0"/>
        <v>-1.9084850188786497</v>
      </c>
      <c r="D34" s="3"/>
      <c r="E34" s="3"/>
      <c r="F34" s="3"/>
      <c r="G34" s="45"/>
      <c r="H34" s="46"/>
    </row>
    <row r="35" spans="1:8" x14ac:dyDescent="0.25">
      <c r="A35" s="42"/>
      <c r="B35" s="2">
        <f>1/243</f>
        <v>4.11522633744856E-3</v>
      </c>
      <c r="C35" s="2">
        <f t="shared" si="0"/>
        <v>-2.3856062735983121</v>
      </c>
      <c r="D35" s="3"/>
      <c r="E35" s="3"/>
      <c r="F35" s="3"/>
      <c r="G35" s="47"/>
      <c r="H35" s="48"/>
    </row>
    <row r="36" spans="1:8" x14ac:dyDescent="0.25">
      <c r="A36" s="40" t="s">
        <v>15</v>
      </c>
      <c r="B36" s="2">
        <v>1</v>
      </c>
      <c r="C36" s="2">
        <f>LOG10(B36)</f>
        <v>0</v>
      </c>
      <c r="D36" s="3">
        <v>21.46</v>
      </c>
      <c r="E36" s="3">
        <v>21.56</v>
      </c>
      <c r="F36" s="3">
        <f t="shared" si="1"/>
        <v>21.509999999999998</v>
      </c>
      <c r="G36" s="4">
        <f>SLOPE(F36:F41,C36:C41)</f>
        <v>-3.7405885150996139</v>
      </c>
      <c r="H36" s="4">
        <f>((10^(-1/G36))-1)*100</f>
        <v>85.070676174523513</v>
      </c>
    </row>
    <row r="37" spans="1:8" x14ac:dyDescent="0.25">
      <c r="A37" s="41"/>
      <c r="B37" s="2">
        <f>(1/3)</f>
        <v>0.33333333333333331</v>
      </c>
      <c r="C37" s="2">
        <f t="shared" si="0"/>
        <v>-0.47712125471966244</v>
      </c>
      <c r="D37" s="3">
        <v>23.31</v>
      </c>
      <c r="E37" s="3">
        <v>23.35</v>
      </c>
      <c r="F37" s="3">
        <f t="shared" si="1"/>
        <v>23.33</v>
      </c>
      <c r="G37" s="43"/>
      <c r="H37" s="44"/>
    </row>
    <row r="38" spans="1:8" x14ac:dyDescent="0.25">
      <c r="A38" s="41"/>
      <c r="B38" s="2">
        <f>1/9</f>
        <v>0.1111111111111111</v>
      </c>
      <c r="C38" s="2">
        <f t="shared" si="0"/>
        <v>-0.95424250943932487</v>
      </c>
      <c r="D38" s="3">
        <v>25.11</v>
      </c>
      <c r="E38" s="3">
        <v>25.16</v>
      </c>
      <c r="F38" s="3">
        <f t="shared" si="1"/>
        <v>25.134999999999998</v>
      </c>
      <c r="G38" s="45"/>
      <c r="H38" s="46"/>
    </row>
    <row r="39" spans="1:8" x14ac:dyDescent="0.25">
      <c r="A39" s="41"/>
      <c r="B39" s="2">
        <f>1/27</f>
        <v>3.7037037037037035E-2</v>
      </c>
      <c r="C39" s="2">
        <f t="shared" si="0"/>
        <v>-1.4313637641589874</v>
      </c>
      <c r="D39" s="3">
        <v>26.85</v>
      </c>
      <c r="E39" s="3">
        <v>26.77</v>
      </c>
      <c r="F39" s="3">
        <f t="shared" si="1"/>
        <v>26.810000000000002</v>
      </c>
      <c r="G39" s="45"/>
      <c r="H39" s="46"/>
    </row>
    <row r="40" spans="1:8" x14ac:dyDescent="0.25">
      <c r="A40" s="41"/>
      <c r="B40" s="2">
        <f>1/81</f>
        <v>1.2345679012345678E-2</v>
      </c>
      <c r="C40" s="2">
        <f t="shared" si="0"/>
        <v>-1.9084850188786497</v>
      </c>
      <c r="D40" s="3">
        <v>28.85</v>
      </c>
      <c r="E40" s="3">
        <v>28.77</v>
      </c>
      <c r="F40" s="3">
        <f t="shared" si="1"/>
        <v>28.810000000000002</v>
      </c>
      <c r="G40" s="45"/>
      <c r="H40" s="46"/>
    </row>
    <row r="41" spans="1:8" x14ac:dyDescent="0.25">
      <c r="A41" s="42"/>
      <c r="B41" s="2">
        <f>1/243</f>
        <v>4.11522633744856E-3</v>
      </c>
      <c r="C41" s="2">
        <f t="shared" si="0"/>
        <v>-2.3856062735983121</v>
      </c>
      <c r="D41" s="3">
        <v>30.48</v>
      </c>
      <c r="E41" s="3">
        <v>30.28</v>
      </c>
      <c r="F41" s="3">
        <f t="shared" si="1"/>
        <v>30.380000000000003</v>
      </c>
      <c r="G41" s="47"/>
      <c r="H41" s="48"/>
    </row>
    <row r="42" spans="1:8" x14ac:dyDescent="0.25">
      <c r="A42" s="40" t="s">
        <v>16</v>
      </c>
      <c r="B42" s="2">
        <v>1</v>
      </c>
      <c r="C42" s="2">
        <f>LOG10(B42)</f>
        <v>0</v>
      </c>
      <c r="D42" s="3">
        <v>16.239999999999998</v>
      </c>
      <c r="E42" s="3">
        <v>16.329999999999998</v>
      </c>
      <c r="F42" s="3">
        <f t="shared" si="1"/>
        <v>16.284999999999997</v>
      </c>
      <c r="G42" s="4">
        <f>SLOPE(F42:F47,C42:C47)</f>
        <v>-3.8262211345920081</v>
      </c>
      <c r="H42" s="4">
        <f>((10^(-1/G42))-1)*100</f>
        <v>82.538497240910317</v>
      </c>
    </row>
    <row r="43" spans="1:8" x14ac:dyDescent="0.25">
      <c r="A43" s="41"/>
      <c r="B43" s="2">
        <f>(1/3)</f>
        <v>0.33333333333333331</v>
      </c>
      <c r="C43" s="2">
        <f t="shared" si="0"/>
        <v>-0.47712125471966244</v>
      </c>
      <c r="D43" s="3">
        <v>18.21</v>
      </c>
      <c r="E43" s="3">
        <v>18.29</v>
      </c>
      <c r="F43" s="3">
        <f t="shared" si="1"/>
        <v>18.25</v>
      </c>
      <c r="G43" s="43"/>
      <c r="H43" s="44"/>
    </row>
    <row r="44" spans="1:8" x14ac:dyDescent="0.25">
      <c r="A44" s="41"/>
      <c r="B44" s="2">
        <f>1/9</f>
        <v>0.1111111111111111</v>
      </c>
      <c r="C44" s="2">
        <f t="shared" si="0"/>
        <v>-0.95424250943932487</v>
      </c>
      <c r="D44" s="3">
        <v>20</v>
      </c>
      <c r="E44" s="3">
        <v>20.04</v>
      </c>
      <c r="F44" s="3">
        <f t="shared" si="1"/>
        <v>20.02</v>
      </c>
      <c r="G44" s="45"/>
      <c r="H44" s="46"/>
    </row>
    <row r="45" spans="1:8" x14ac:dyDescent="0.25">
      <c r="A45" s="41"/>
      <c r="B45" s="2">
        <f>1/27</f>
        <v>3.7037037037037035E-2</v>
      </c>
      <c r="C45" s="2">
        <f t="shared" si="0"/>
        <v>-1.4313637641589874</v>
      </c>
      <c r="D45" s="3">
        <v>21.74</v>
      </c>
      <c r="E45" s="3">
        <v>21.68</v>
      </c>
      <c r="F45" s="3">
        <f t="shared" si="1"/>
        <v>21.71</v>
      </c>
      <c r="G45" s="45"/>
      <c r="H45" s="46"/>
    </row>
    <row r="46" spans="1:8" x14ac:dyDescent="0.25">
      <c r="A46" s="41"/>
      <c r="B46" s="2">
        <f>1/81</f>
        <v>1.2345679012345678E-2</v>
      </c>
      <c r="C46" s="2">
        <f t="shared" si="0"/>
        <v>-1.9084850188786497</v>
      </c>
      <c r="D46" s="3">
        <v>23.71</v>
      </c>
      <c r="E46" s="3">
        <v>23.66</v>
      </c>
      <c r="F46" s="3">
        <f t="shared" si="1"/>
        <v>23.685000000000002</v>
      </c>
      <c r="G46" s="45"/>
      <c r="H46" s="46"/>
    </row>
    <row r="47" spans="1:8" x14ac:dyDescent="0.25">
      <c r="A47" s="42"/>
      <c r="B47" s="2">
        <f>1/243</f>
        <v>4.11522633744856E-3</v>
      </c>
      <c r="C47" s="2">
        <f t="shared" si="0"/>
        <v>-2.3856062735983121</v>
      </c>
      <c r="D47" s="3">
        <v>25.46</v>
      </c>
      <c r="E47" s="3">
        <v>25.47</v>
      </c>
      <c r="F47" s="3">
        <f t="shared" si="1"/>
        <v>25.465</v>
      </c>
      <c r="G47" s="47"/>
      <c r="H47" s="48"/>
    </row>
    <row r="48" spans="1:8" x14ac:dyDescent="0.25">
      <c r="A48" s="40" t="s">
        <v>17</v>
      </c>
      <c r="B48" s="2">
        <v>1</v>
      </c>
      <c r="C48" s="2">
        <f>LOG10(B48)</f>
        <v>0</v>
      </c>
      <c r="D48" s="3">
        <v>14.91</v>
      </c>
      <c r="E48" s="3">
        <v>14.65</v>
      </c>
      <c r="F48" s="3">
        <f t="shared" si="1"/>
        <v>14.780000000000001</v>
      </c>
      <c r="G48" s="4">
        <f>SLOPE(F48:F53,C48:C53)</f>
        <v>-4.0462909783923919</v>
      </c>
      <c r="H48" s="4">
        <f>((10^(-1/G48))-1)*100</f>
        <v>76.660686151727958</v>
      </c>
    </row>
    <row r="49" spans="1:8" x14ac:dyDescent="0.25">
      <c r="A49" s="41"/>
      <c r="B49" s="2">
        <f>(1/3)</f>
        <v>0.33333333333333331</v>
      </c>
      <c r="C49" s="2">
        <f t="shared" ref="C49:C53" si="2">LOG10(B49)</f>
        <v>-0.47712125471966244</v>
      </c>
      <c r="D49" s="3">
        <v>16.88</v>
      </c>
      <c r="E49" s="3">
        <v>16.899999999999999</v>
      </c>
      <c r="F49" s="3">
        <f t="shared" si="1"/>
        <v>16.89</v>
      </c>
      <c r="G49" s="43"/>
      <c r="H49" s="44"/>
    </row>
    <row r="50" spans="1:8" x14ac:dyDescent="0.25">
      <c r="A50" s="41"/>
      <c r="B50" s="2">
        <f>1/9</f>
        <v>0.1111111111111111</v>
      </c>
      <c r="C50" s="2">
        <f t="shared" si="2"/>
        <v>-0.95424250943932487</v>
      </c>
      <c r="D50" s="3">
        <v>18.809999999999999</v>
      </c>
      <c r="E50" s="3">
        <v>18.77</v>
      </c>
      <c r="F50" s="3">
        <f t="shared" si="1"/>
        <v>18.79</v>
      </c>
      <c r="G50" s="45"/>
      <c r="H50" s="46"/>
    </row>
    <row r="51" spans="1:8" x14ac:dyDescent="0.25">
      <c r="A51" s="41"/>
      <c r="B51" s="2">
        <f>1/27</f>
        <v>3.7037037037037035E-2</v>
      </c>
      <c r="C51" s="2">
        <f t="shared" si="2"/>
        <v>-1.4313637641589874</v>
      </c>
      <c r="D51" s="3">
        <v>20.59</v>
      </c>
      <c r="E51" s="3">
        <v>20.57</v>
      </c>
      <c r="F51" s="3">
        <f t="shared" si="1"/>
        <v>20.58</v>
      </c>
      <c r="G51" s="45"/>
      <c r="H51" s="46"/>
    </row>
    <row r="52" spans="1:8" x14ac:dyDescent="0.25">
      <c r="A52" s="41"/>
      <c r="B52" s="2">
        <f>1/81</f>
        <v>1.2345679012345678E-2</v>
      </c>
      <c r="C52" s="2">
        <f t="shared" si="2"/>
        <v>-1.9084850188786497</v>
      </c>
      <c r="D52" s="3">
        <v>22.64</v>
      </c>
      <c r="E52" s="3">
        <v>22.61</v>
      </c>
      <c r="F52" s="3">
        <f t="shared" si="1"/>
        <v>22.625</v>
      </c>
      <c r="G52" s="45"/>
      <c r="H52" s="46"/>
    </row>
    <row r="53" spans="1:8" x14ac:dyDescent="0.25">
      <c r="A53" s="42"/>
      <c r="B53" s="2">
        <f>1/243</f>
        <v>4.11522633744856E-3</v>
      </c>
      <c r="C53" s="2">
        <f t="shared" si="2"/>
        <v>-2.3856062735983121</v>
      </c>
      <c r="D53" s="3">
        <v>24.51</v>
      </c>
      <c r="E53" s="3">
        <v>24.48</v>
      </c>
      <c r="F53" s="3">
        <f t="shared" si="1"/>
        <v>24.495000000000001</v>
      </c>
      <c r="G53" s="47"/>
      <c r="H53" s="48"/>
    </row>
    <row r="54" spans="1:8" x14ac:dyDescent="0.25">
      <c r="A54" s="40" t="s">
        <v>18</v>
      </c>
      <c r="B54" s="2">
        <v>1</v>
      </c>
      <c r="C54" s="2">
        <f>LOG10(B54)</f>
        <v>0</v>
      </c>
      <c r="D54" s="3">
        <v>23.14</v>
      </c>
      <c r="E54" s="3"/>
      <c r="F54" s="3">
        <f t="shared" si="1"/>
        <v>23.14</v>
      </c>
      <c r="G54" s="4">
        <f>SLOPE(F54:F58,C54:C58)</f>
        <v>-3.6531594070863971</v>
      </c>
      <c r="H54" s="4">
        <f>((10^(-1/G54))-1)*100</f>
        <v>87.817328819697877</v>
      </c>
    </row>
    <row r="55" spans="1:8" x14ac:dyDescent="0.25">
      <c r="A55" s="41"/>
      <c r="B55" s="2">
        <f>(1/3)</f>
        <v>0.33333333333333331</v>
      </c>
      <c r="C55" s="2">
        <f t="shared" ref="C55:C58" si="3">LOG10(B55)</f>
        <v>-0.47712125471966244</v>
      </c>
      <c r="D55" s="3">
        <v>25.14</v>
      </c>
      <c r="E55" s="3"/>
      <c r="F55" s="3">
        <f t="shared" si="1"/>
        <v>25.14</v>
      </c>
      <c r="G55" s="43"/>
      <c r="H55" s="44"/>
    </row>
    <row r="56" spans="1:8" x14ac:dyDescent="0.25">
      <c r="A56" s="41"/>
      <c r="B56" s="2">
        <f>1/9</f>
        <v>0.1111111111111111</v>
      </c>
      <c r="C56" s="2">
        <f t="shared" si="3"/>
        <v>-0.95424250943932487</v>
      </c>
      <c r="D56" s="3">
        <v>26.81</v>
      </c>
      <c r="E56" s="3"/>
      <c r="F56" s="3">
        <f t="shared" si="1"/>
        <v>26.81</v>
      </c>
      <c r="G56" s="45"/>
      <c r="H56" s="46"/>
    </row>
    <row r="57" spans="1:8" x14ac:dyDescent="0.25">
      <c r="A57" s="41"/>
      <c r="B57" s="2">
        <f>1/27</f>
        <v>3.7037037037037035E-2</v>
      </c>
      <c r="C57" s="2">
        <f t="shared" si="3"/>
        <v>-1.4313637641589874</v>
      </c>
      <c r="D57" s="3">
        <v>28.63</v>
      </c>
      <c r="E57" s="3"/>
      <c r="F57" s="3">
        <f t="shared" si="1"/>
        <v>28.63</v>
      </c>
      <c r="G57" s="45"/>
      <c r="H57" s="46"/>
    </row>
    <row r="58" spans="1:8" x14ac:dyDescent="0.25">
      <c r="A58" s="41"/>
      <c r="B58" s="2">
        <f>1/81</f>
        <v>1.2345679012345678E-2</v>
      </c>
      <c r="C58" s="2">
        <f t="shared" si="3"/>
        <v>-1.9084850188786497</v>
      </c>
      <c r="D58" s="3">
        <v>30.11</v>
      </c>
      <c r="E58" s="3"/>
      <c r="F58" s="3">
        <f t="shared" si="1"/>
        <v>30.11</v>
      </c>
      <c r="G58" s="45"/>
      <c r="H58" s="46"/>
    </row>
    <row r="59" spans="1:8" x14ac:dyDescent="0.25">
      <c r="A59" s="42"/>
      <c r="B59" s="2"/>
      <c r="C59" s="2"/>
      <c r="D59" s="3"/>
      <c r="E59" s="3"/>
      <c r="F59" s="3"/>
      <c r="G59" s="47"/>
      <c r="H59" s="48"/>
    </row>
    <row r="60" spans="1:8" x14ac:dyDescent="0.25">
      <c r="A60" s="40" t="s">
        <v>19</v>
      </c>
      <c r="B60" s="2">
        <v>1</v>
      </c>
      <c r="C60" s="2">
        <f>LOG10(B60)</f>
        <v>0</v>
      </c>
      <c r="D60" s="3">
        <v>27.83</v>
      </c>
      <c r="E60" s="3">
        <v>27.75</v>
      </c>
      <c r="F60" s="3">
        <f t="shared" ref="F60:F64" si="4">AVERAGE(D60:E60)</f>
        <v>27.79</v>
      </c>
      <c r="G60" s="4">
        <f>SLOPE(F60:F64,C60:C64)</f>
        <v>-3.5839945990348498</v>
      </c>
      <c r="H60" s="4">
        <f>((10^(-1/G60))-1)*100</f>
        <v>90.115828993336038</v>
      </c>
    </row>
    <row r="61" spans="1:8" x14ac:dyDescent="0.25">
      <c r="A61" s="41"/>
      <c r="B61" s="2">
        <f>(1/3)</f>
        <v>0.33333333333333331</v>
      </c>
      <c r="C61" s="2">
        <f t="shared" ref="C61:C64" si="5">LOG10(B61)</f>
        <v>-0.47712125471966244</v>
      </c>
      <c r="D61" s="3">
        <v>29.31</v>
      </c>
      <c r="E61" s="3">
        <v>29.29</v>
      </c>
      <c r="F61" s="3">
        <f t="shared" si="4"/>
        <v>29.299999999999997</v>
      </c>
      <c r="G61" s="43"/>
      <c r="H61" s="44"/>
    </row>
    <row r="62" spans="1:8" x14ac:dyDescent="0.25">
      <c r="A62" s="41"/>
      <c r="B62" s="2">
        <f>1/9</f>
        <v>0.1111111111111111</v>
      </c>
      <c r="C62" s="2">
        <f t="shared" si="5"/>
        <v>-0.95424250943932487</v>
      </c>
      <c r="D62" s="3">
        <v>31.22</v>
      </c>
      <c r="E62" s="3">
        <v>31</v>
      </c>
      <c r="F62" s="3">
        <f t="shared" si="4"/>
        <v>31.11</v>
      </c>
      <c r="G62" s="45"/>
      <c r="H62" s="46"/>
    </row>
    <row r="63" spans="1:8" x14ac:dyDescent="0.25">
      <c r="A63" s="41"/>
      <c r="B63" s="2">
        <f>1/27</f>
        <v>3.7037037037037035E-2</v>
      </c>
      <c r="C63" s="2">
        <f t="shared" si="5"/>
        <v>-1.4313637641589874</v>
      </c>
      <c r="D63" s="3">
        <v>32.35</v>
      </c>
      <c r="E63" s="3">
        <v>32.69</v>
      </c>
      <c r="F63" s="3">
        <f t="shared" si="4"/>
        <v>32.519999999999996</v>
      </c>
      <c r="G63" s="45"/>
      <c r="H63" s="46"/>
    </row>
    <row r="64" spans="1:8" x14ac:dyDescent="0.25">
      <c r="A64" s="41"/>
      <c r="B64" s="2">
        <f>1/81</f>
        <v>1.2345679012345678E-2</v>
      </c>
      <c r="C64" s="2">
        <f t="shared" si="5"/>
        <v>-1.9084850188786497</v>
      </c>
      <c r="D64" s="3">
        <v>35</v>
      </c>
      <c r="E64" s="3">
        <v>34.46</v>
      </c>
      <c r="F64" s="3">
        <f t="shared" si="4"/>
        <v>34.730000000000004</v>
      </c>
      <c r="G64" s="45"/>
      <c r="H64" s="46"/>
    </row>
    <row r="65" spans="1:8" x14ac:dyDescent="0.25">
      <c r="A65" s="42"/>
      <c r="B65" s="2"/>
      <c r="C65" s="2"/>
      <c r="D65" s="3"/>
      <c r="E65" s="3"/>
      <c r="F65" s="3"/>
      <c r="G65" s="47"/>
      <c r="H65" s="48"/>
    </row>
  </sheetData>
  <mergeCells count="21">
    <mergeCell ref="A60:A65"/>
    <mergeCell ref="G61:H65"/>
    <mergeCell ref="A42:A47"/>
    <mergeCell ref="G43:H47"/>
    <mergeCell ref="A48:A53"/>
    <mergeCell ref="G49:H53"/>
    <mergeCell ref="A54:A59"/>
    <mergeCell ref="G55:H59"/>
    <mergeCell ref="A24:A29"/>
    <mergeCell ref="G25:H29"/>
    <mergeCell ref="A30:A35"/>
    <mergeCell ref="G31:H35"/>
    <mergeCell ref="A36:A41"/>
    <mergeCell ref="G37:H41"/>
    <mergeCell ref="A18:A23"/>
    <mergeCell ref="G19:H23"/>
    <mergeCell ref="A2:H3"/>
    <mergeCell ref="A6:A11"/>
    <mergeCell ref="G7:H11"/>
    <mergeCell ref="A12:A17"/>
    <mergeCell ref="G13:H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Q19" sqref="Q19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202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3">
        <v>20.74</v>
      </c>
      <c r="D4" s="3">
        <v>20.38</v>
      </c>
      <c r="E4" s="3">
        <v>20.239999999999998</v>
      </c>
      <c r="F4" s="10">
        <f>AVERAGE(C4:E4)</f>
        <v>20.453333333333333</v>
      </c>
      <c r="G4" s="13">
        <f>SLOPE(F4:F10,B4:B10)</f>
        <v>-3.4614869156155081</v>
      </c>
      <c r="H4" s="17">
        <f>((10^(-1/G4))-1)*100</f>
        <v>94.488170394533299</v>
      </c>
      <c r="K4" s="3">
        <v>1</v>
      </c>
      <c r="L4" s="3">
        <f>LOG10(K4)</f>
        <v>0</v>
      </c>
      <c r="M4" s="3">
        <v>20.18</v>
      </c>
      <c r="N4" s="3">
        <v>20.39</v>
      </c>
      <c r="O4" s="3">
        <v>20.58</v>
      </c>
      <c r="P4" s="10">
        <f>AVERAGE(M4:O4)</f>
        <v>20.383333333333333</v>
      </c>
      <c r="Q4" s="13">
        <f>SLOPE(P4:P10,L4:L10)</f>
        <v>-3.5085145143849576</v>
      </c>
      <c r="R4" s="17">
        <f>((10^(-1/Q4))-1)*100</f>
        <v>92.76177205294465</v>
      </c>
    </row>
    <row r="5" spans="1:18" x14ac:dyDescent="0.25">
      <c r="A5" s="3">
        <v>0.2</v>
      </c>
      <c r="B5" s="3">
        <f t="shared" ref="B5:B11" si="0">LOG10(A5)</f>
        <v>-0.69897000433601875</v>
      </c>
      <c r="C5" s="3">
        <v>22.83</v>
      </c>
      <c r="D5" s="3">
        <v>23.02</v>
      </c>
      <c r="E5" s="3">
        <v>22.67</v>
      </c>
      <c r="F5" s="10">
        <f t="shared" ref="F5:F10" si="1">AVERAGE(C5:E5)</f>
        <v>22.84</v>
      </c>
      <c r="G5" s="14"/>
      <c r="H5" s="18"/>
      <c r="K5" s="3">
        <v>0.2</v>
      </c>
      <c r="L5" s="3">
        <f t="shared" ref="L5:L11" si="2">LOG10(K5)</f>
        <v>-0.69897000433601875</v>
      </c>
      <c r="M5" s="3">
        <v>22.58</v>
      </c>
      <c r="N5" s="3">
        <v>22.82</v>
      </c>
      <c r="O5" s="3">
        <v>22.96</v>
      </c>
      <c r="P5" s="10">
        <f>AVERAGE(M5:O5)</f>
        <v>22.786666666666665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3">
        <v>23.15</v>
      </c>
      <c r="D6" s="3">
        <v>23.97</v>
      </c>
      <c r="E6" s="3">
        <v>23.65</v>
      </c>
      <c r="F6" s="10">
        <f>AVERAGE(C6:E6)</f>
        <v>23.59</v>
      </c>
      <c r="G6" s="14"/>
      <c r="H6" s="18"/>
      <c r="K6" s="3">
        <v>0.1</v>
      </c>
      <c r="L6" s="3">
        <f t="shared" si="2"/>
        <v>-1</v>
      </c>
      <c r="M6" s="3">
        <v>24.04</v>
      </c>
      <c r="N6" s="3">
        <v>24.1</v>
      </c>
      <c r="O6" s="3">
        <v>24.11</v>
      </c>
      <c r="P6" s="10">
        <f t="shared" ref="P6" si="3">AVERAGE(M6:O6)</f>
        <v>24.083333333333332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3">
        <v>24.29</v>
      </c>
      <c r="D7" s="3">
        <v>24.83</v>
      </c>
      <c r="E7" s="3">
        <v>24.54</v>
      </c>
      <c r="F7" s="10">
        <f>AVERAGE(C7:E7)</f>
        <v>24.553333333333331</v>
      </c>
      <c r="G7" s="14"/>
      <c r="H7" s="18"/>
      <c r="K7" s="3">
        <v>0.05</v>
      </c>
      <c r="L7" s="3">
        <f t="shared" si="2"/>
        <v>-1.3010299956639813</v>
      </c>
      <c r="M7" s="3">
        <v>24.73</v>
      </c>
      <c r="N7" s="3">
        <v>24.79</v>
      </c>
      <c r="O7" s="3">
        <v>24.92</v>
      </c>
      <c r="P7" s="10">
        <f>AVERAGE(M7:O7)</f>
        <v>24.813333333333333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3">
        <v>26.09</v>
      </c>
      <c r="D8" s="3">
        <v>25.96</v>
      </c>
      <c r="E8" s="3">
        <v>25.92</v>
      </c>
      <c r="F8" s="10">
        <f t="shared" si="1"/>
        <v>25.99</v>
      </c>
      <c r="G8" s="14"/>
      <c r="H8" s="18"/>
      <c r="K8" s="3">
        <v>2.5000000000000001E-2</v>
      </c>
      <c r="L8" s="3">
        <f t="shared" si="2"/>
        <v>-1.6020599913279623</v>
      </c>
      <c r="M8" s="3">
        <v>25.54</v>
      </c>
      <c r="N8" s="3">
        <v>26.03</v>
      </c>
      <c r="O8" s="3">
        <v>25.98</v>
      </c>
      <c r="P8" s="10">
        <f t="shared" ref="P8:P10" si="4">AVERAGE(M8:O8)</f>
        <v>25.849999999999998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3">
        <v>27</v>
      </c>
      <c r="D9" s="3">
        <v>26.76</v>
      </c>
      <c r="E9" s="3">
        <v>26.76</v>
      </c>
      <c r="F9" s="10">
        <f t="shared" si="1"/>
        <v>26.840000000000003</v>
      </c>
      <c r="G9" s="14"/>
      <c r="H9" s="18"/>
      <c r="K9" s="3">
        <v>1.2500000000000001E-2</v>
      </c>
      <c r="L9" s="3">
        <f t="shared" si="2"/>
        <v>-1.9030899869919435</v>
      </c>
      <c r="M9" s="3">
        <v>26.73</v>
      </c>
      <c r="N9" s="8" t="s">
        <v>43</v>
      </c>
      <c r="O9" s="3">
        <v>26.69</v>
      </c>
      <c r="P9" s="10">
        <f t="shared" si="4"/>
        <v>26.71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>
        <v>28.49</v>
      </c>
      <c r="D10" s="3">
        <v>27.97</v>
      </c>
      <c r="E10" s="3">
        <v>27.98</v>
      </c>
      <c r="F10" s="10">
        <f t="shared" si="1"/>
        <v>28.146666666666665</v>
      </c>
      <c r="G10" s="14"/>
      <c r="H10" s="18"/>
      <c r="K10" s="3">
        <v>6.2500000000000003E-3</v>
      </c>
      <c r="L10" s="3">
        <f t="shared" si="2"/>
        <v>-2.2041199826559246</v>
      </c>
      <c r="M10" s="3">
        <v>28.2</v>
      </c>
      <c r="N10" s="3">
        <v>28.92</v>
      </c>
      <c r="O10" s="3">
        <v>28.21</v>
      </c>
      <c r="P10" s="10">
        <f t="shared" si="4"/>
        <v>28.443333333333339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 t="s">
        <v>43</v>
      </c>
      <c r="D11" s="3" t="s">
        <v>43</v>
      </c>
      <c r="E11" s="3" t="s">
        <v>43</v>
      </c>
      <c r="F11" s="11"/>
      <c r="G11" s="15"/>
      <c r="H11" s="19"/>
      <c r="K11" s="3">
        <v>0</v>
      </c>
      <c r="L11" s="3" t="e">
        <f t="shared" si="2"/>
        <v>#NUM!</v>
      </c>
      <c r="M11" s="3" t="s">
        <v>43</v>
      </c>
      <c r="N11" s="3" t="s">
        <v>43</v>
      </c>
      <c r="O11" s="3" t="s">
        <v>43</v>
      </c>
      <c r="P11" s="11"/>
      <c r="Q11" s="15"/>
      <c r="R11" s="19"/>
    </row>
    <row r="19" spans="1:4" x14ac:dyDescent="0.25">
      <c r="A19" s="7" t="s">
        <v>203</v>
      </c>
    </row>
    <row r="21" spans="1:4" x14ac:dyDescent="0.25">
      <c r="A21" t="s">
        <v>20</v>
      </c>
      <c r="B21" t="s">
        <v>21</v>
      </c>
      <c r="C21" t="s">
        <v>22</v>
      </c>
      <c r="D21" t="s">
        <v>23</v>
      </c>
    </row>
    <row r="22" spans="1:4" x14ac:dyDescent="0.25">
      <c r="A22" t="s">
        <v>26</v>
      </c>
      <c r="B22" t="s">
        <v>27</v>
      </c>
      <c r="C22">
        <v>1</v>
      </c>
      <c r="D22">
        <v>20.74</v>
      </c>
    </row>
    <row r="23" spans="1:4" x14ac:dyDescent="0.25">
      <c r="A23" t="s">
        <v>28</v>
      </c>
      <c r="B23" t="s">
        <v>27</v>
      </c>
      <c r="C23">
        <v>1</v>
      </c>
      <c r="D23">
        <v>20.38</v>
      </c>
    </row>
    <row r="24" spans="1:4" x14ac:dyDescent="0.25">
      <c r="A24" t="s">
        <v>29</v>
      </c>
      <c r="B24" t="s">
        <v>27</v>
      </c>
      <c r="C24">
        <v>1</v>
      </c>
      <c r="D24">
        <v>20.239999999999998</v>
      </c>
    </row>
    <row r="25" spans="1:4" x14ac:dyDescent="0.25">
      <c r="A25" t="s">
        <v>30</v>
      </c>
      <c r="B25" t="s">
        <v>27</v>
      </c>
      <c r="C25">
        <v>2</v>
      </c>
      <c r="D25">
        <v>22.83</v>
      </c>
    </row>
    <row r="26" spans="1:4" x14ac:dyDescent="0.25">
      <c r="A26" t="s">
        <v>31</v>
      </c>
      <c r="B26" t="s">
        <v>27</v>
      </c>
      <c r="C26">
        <v>2</v>
      </c>
      <c r="D26">
        <v>23.02</v>
      </c>
    </row>
    <row r="27" spans="1:4" x14ac:dyDescent="0.25">
      <c r="A27" t="s">
        <v>32</v>
      </c>
      <c r="B27" t="s">
        <v>27</v>
      </c>
      <c r="C27">
        <v>2</v>
      </c>
      <c r="D27">
        <v>22.67</v>
      </c>
    </row>
    <row r="28" spans="1:4" x14ac:dyDescent="0.25">
      <c r="A28" t="s">
        <v>33</v>
      </c>
      <c r="B28" t="s">
        <v>27</v>
      </c>
      <c r="C28">
        <v>3</v>
      </c>
      <c r="D28">
        <v>23.15</v>
      </c>
    </row>
    <row r="29" spans="1:4" x14ac:dyDescent="0.25">
      <c r="A29" t="s">
        <v>34</v>
      </c>
      <c r="B29" t="s">
        <v>27</v>
      </c>
      <c r="C29">
        <v>3</v>
      </c>
      <c r="D29">
        <v>23.97</v>
      </c>
    </row>
    <row r="30" spans="1:4" x14ac:dyDescent="0.25">
      <c r="A30" t="s">
        <v>35</v>
      </c>
      <c r="B30" t="s">
        <v>27</v>
      </c>
      <c r="C30">
        <v>3</v>
      </c>
      <c r="D30">
        <v>23.65</v>
      </c>
    </row>
    <row r="31" spans="1:4" x14ac:dyDescent="0.25">
      <c r="A31" t="s">
        <v>36</v>
      </c>
      <c r="B31" t="s">
        <v>27</v>
      </c>
      <c r="C31">
        <v>4</v>
      </c>
      <c r="D31">
        <v>24.29</v>
      </c>
    </row>
    <row r="32" spans="1:4" x14ac:dyDescent="0.25">
      <c r="A32" t="s">
        <v>37</v>
      </c>
      <c r="B32" t="s">
        <v>27</v>
      </c>
      <c r="C32">
        <v>4</v>
      </c>
      <c r="D32">
        <v>24.83</v>
      </c>
    </row>
    <row r="33" spans="1:4" x14ac:dyDescent="0.25">
      <c r="A33" t="s">
        <v>38</v>
      </c>
      <c r="B33" t="s">
        <v>27</v>
      </c>
      <c r="C33">
        <v>4</v>
      </c>
      <c r="D33">
        <v>24.54</v>
      </c>
    </row>
    <row r="34" spans="1:4" x14ac:dyDescent="0.25">
      <c r="A34" t="s">
        <v>39</v>
      </c>
      <c r="B34" t="s">
        <v>27</v>
      </c>
      <c r="C34">
        <v>5</v>
      </c>
      <c r="D34">
        <v>26.09</v>
      </c>
    </row>
    <row r="35" spans="1:4" x14ac:dyDescent="0.25">
      <c r="A35" t="s">
        <v>40</v>
      </c>
      <c r="B35" t="s">
        <v>27</v>
      </c>
      <c r="C35">
        <v>5</v>
      </c>
      <c r="D35">
        <v>25.96</v>
      </c>
    </row>
    <row r="36" spans="1:4" x14ac:dyDescent="0.25">
      <c r="A36" t="s">
        <v>41</v>
      </c>
      <c r="B36" t="s">
        <v>27</v>
      </c>
      <c r="C36">
        <v>5</v>
      </c>
      <c r="D36">
        <v>25.92</v>
      </c>
    </row>
    <row r="37" spans="1:4" x14ac:dyDescent="0.25">
      <c r="A37" t="s">
        <v>42</v>
      </c>
      <c r="B37" t="s">
        <v>27</v>
      </c>
      <c r="C37">
        <v>6</v>
      </c>
      <c r="D37">
        <v>27</v>
      </c>
    </row>
    <row r="38" spans="1:4" x14ac:dyDescent="0.25">
      <c r="A38" t="s">
        <v>44</v>
      </c>
      <c r="B38" t="s">
        <v>27</v>
      </c>
      <c r="C38">
        <v>6</v>
      </c>
      <c r="D38">
        <v>26.76</v>
      </c>
    </row>
    <row r="39" spans="1:4" x14ac:dyDescent="0.25">
      <c r="A39" t="s">
        <v>45</v>
      </c>
      <c r="B39" t="s">
        <v>27</v>
      </c>
      <c r="C39">
        <v>6</v>
      </c>
      <c r="D39">
        <v>26.76</v>
      </c>
    </row>
    <row r="40" spans="1:4" x14ac:dyDescent="0.25">
      <c r="A40" t="s">
        <v>46</v>
      </c>
      <c r="B40" t="s">
        <v>27</v>
      </c>
      <c r="C40">
        <v>7</v>
      </c>
      <c r="D40">
        <v>28.49</v>
      </c>
    </row>
    <row r="41" spans="1:4" x14ac:dyDescent="0.25">
      <c r="A41" t="s">
        <v>47</v>
      </c>
      <c r="B41" t="s">
        <v>27</v>
      </c>
      <c r="C41">
        <v>7</v>
      </c>
      <c r="D41">
        <v>27.97</v>
      </c>
    </row>
    <row r="42" spans="1:4" x14ac:dyDescent="0.25">
      <c r="A42" t="s">
        <v>48</v>
      </c>
      <c r="B42" t="s">
        <v>27</v>
      </c>
      <c r="C42">
        <v>7</v>
      </c>
      <c r="D42">
        <v>27.98</v>
      </c>
    </row>
    <row r="43" spans="1:4" x14ac:dyDescent="0.25">
      <c r="A43" t="s">
        <v>49</v>
      </c>
      <c r="B43" t="s">
        <v>27</v>
      </c>
      <c r="C43">
        <v>8</v>
      </c>
      <c r="D43" t="s">
        <v>43</v>
      </c>
    </row>
    <row r="44" spans="1:4" x14ac:dyDescent="0.25">
      <c r="A44" t="s">
        <v>50</v>
      </c>
      <c r="B44" t="s">
        <v>27</v>
      </c>
      <c r="C44">
        <v>8</v>
      </c>
      <c r="D44" t="s">
        <v>43</v>
      </c>
    </row>
    <row r="45" spans="1:4" x14ac:dyDescent="0.25">
      <c r="A45" t="s">
        <v>51</v>
      </c>
      <c r="B45" t="s">
        <v>27</v>
      </c>
      <c r="C45">
        <v>8</v>
      </c>
      <c r="D45" t="s">
        <v>43</v>
      </c>
    </row>
    <row r="46" spans="1:4" x14ac:dyDescent="0.25">
      <c r="A46" t="s">
        <v>52</v>
      </c>
      <c r="B46" t="s">
        <v>53</v>
      </c>
      <c r="C46">
        <v>9</v>
      </c>
      <c r="D46">
        <v>15.14</v>
      </c>
    </row>
    <row r="47" spans="1:4" x14ac:dyDescent="0.25">
      <c r="A47" t="s">
        <v>54</v>
      </c>
      <c r="B47" t="s">
        <v>53</v>
      </c>
      <c r="C47">
        <v>9</v>
      </c>
      <c r="D47">
        <v>15.33</v>
      </c>
    </row>
    <row r="48" spans="1:4" x14ac:dyDescent="0.25">
      <c r="A48" t="s">
        <v>55</v>
      </c>
      <c r="B48" t="s">
        <v>53</v>
      </c>
      <c r="C48">
        <v>9</v>
      </c>
      <c r="D48">
        <v>15.26</v>
      </c>
    </row>
    <row r="49" spans="1:4" x14ac:dyDescent="0.25">
      <c r="A49" t="s">
        <v>56</v>
      </c>
      <c r="B49" t="s">
        <v>53</v>
      </c>
      <c r="C49">
        <v>10</v>
      </c>
      <c r="D49">
        <v>17.739999999999998</v>
      </c>
    </row>
    <row r="50" spans="1:4" x14ac:dyDescent="0.25">
      <c r="A50" t="s">
        <v>57</v>
      </c>
      <c r="B50" t="s">
        <v>53</v>
      </c>
      <c r="C50">
        <v>10</v>
      </c>
      <c r="D50">
        <v>17.190000000000001</v>
      </c>
    </row>
    <row r="51" spans="1:4" x14ac:dyDescent="0.25">
      <c r="A51" t="s">
        <v>58</v>
      </c>
      <c r="B51" t="s">
        <v>53</v>
      </c>
      <c r="C51">
        <v>10</v>
      </c>
      <c r="D51">
        <v>17.940000000000001</v>
      </c>
    </row>
    <row r="52" spans="1:4" x14ac:dyDescent="0.25">
      <c r="A52" t="s">
        <v>59</v>
      </c>
      <c r="B52" t="s">
        <v>53</v>
      </c>
      <c r="C52">
        <v>11</v>
      </c>
      <c r="D52">
        <v>18.649999999999999</v>
      </c>
    </row>
    <row r="53" spans="1:4" x14ac:dyDescent="0.25">
      <c r="A53" t="s">
        <v>60</v>
      </c>
      <c r="B53" t="s">
        <v>53</v>
      </c>
      <c r="C53">
        <v>11</v>
      </c>
      <c r="D53">
        <v>18.329999999999998</v>
      </c>
    </row>
    <row r="54" spans="1:4" x14ac:dyDescent="0.25">
      <c r="A54" t="s">
        <v>61</v>
      </c>
      <c r="B54" t="s">
        <v>53</v>
      </c>
      <c r="C54">
        <v>11</v>
      </c>
      <c r="D54">
        <v>18.78</v>
      </c>
    </row>
    <row r="55" spans="1:4" x14ac:dyDescent="0.25">
      <c r="A55" t="s">
        <v>62</v>
      </c>
      <c r="B55" t="s">
        <v>53</v>
      </c>
      <c r="C55">
        <v>12</v>
      </c>
      <c r="D55">
        <v>19.7</v>
      </c>
    </row>
    <row r="56" spans="1:4" x14ac:dyDescent="0.25">
      <c r="A56" t="s">
        <v>63</v>
      </c>
      <c r="B56" t="s">
        <v>53</v>
      </c>
      <c r="C56">
        <v>12</v>
      </c>
      <c r="D56">
        <v>18.43</v>
      </c>
    </row>
    <row r="57" spans="1:4" x14ac:dyDescent="0.25">
      <c r="A57" t="s">
        <v>64</v>
      </c>
      <c r="B57" t="s">
        <v>53</v>
      </c>
      <c r="C57">
        <v>12</v>
      </c>
      <c r="D57">
        <v>20.11</v>
      </c>
    </row>
    <row r="58" spans="1:4" x14ac:dyDescent="0.25">
      <c r="A58" t="s">
        <v>65</v>
      </c>
      <c r="B58" t="s">
        <v>53</v>
      </c>
      <c r="C58">
        <v>13</v>
      </c>
      <c r="D58">
        <v>20.69</v>
      </c>
    </row>
    <row r="59" spans="1:4" x14ac:dyDescent="0.25">
      <c r="A59" t="s">
        <v>66</v>
      </c>
      <c r="B59" t="s">
        <v>53</v>
      </c>
      <c r="C59">
        <v>13</v>
      </c>
      <c r="D59">
        <v>18.920000000000002</v>
      </c>
    </row>
    <row r="60" spans="1:4" x14ac:dyDescent="0.25">
      <c r="A60" t="s">
        <v>67</v>
      </c>
      <c r="B60" t="s">
        <v>53</v>
      </c>
      <c r="C60">
        <v>13</v>
      </c>
      <c r="D60">
        <v>20.99</v>
      </c>
    </row>
    <row r="61" spans="1:4" x14ac:dyDescent="0.25">
      <c r="A61" t="s">
        <v>68</v>
      </c>
      <c r="B61" t="s">
        <v>53</v>
      </c>
      <c r="C61">
        <v>14</v>
      </c>
      <c r="D61">
        <v>22.39</v>
      </c>
    </row>
    <row r="62" spans="1:4" x14ac:dyDescent="0.25">
      <c r="A62" t="s">
        <v>69</v>
      </c>
      <c r="B62" t="s">
        <v>53</v>
      </c>
      <c r="C62">
        <v>14</v>
      </c>
      <c r="D62">
        <v>22.47</v>
      </c>
    </row>
    <row r="63" spans="1:4" x14ac:dyDescent="0.25">
      <c r="A63" t="s">
        <v>70</v>
      </c>
      <c r="B63" t="s">
        <v>53</v>
      </c>
      <c r="C63">
        <v>14</v>
      </c>
      <c r="D63">
        <v>22.22</v>
      </c>
    </row>
    <row r="64" spans="1:4" x14ac:dyDescent="0.25">
      <c r="A64" t="s">
        <v>71</v>
      </c>
      <c r="B64" t="s">
        <v>53</v>
      </c>
      <c r="C64">
        <v>15</v>
      </c>
      <c r="D64">
        <v>23.08</v>
      </c>
    </row>
    <row r="65" spans="1:4" x14ac:dyDescent="0.25">
      <c r="A65" t="s">
        <v>72</v>
      </c>
      <c r="B65" t="s">
        <v>53</v>
      </c>
      <c r="C65">
        <v>15</v>
      </c>
      <c r="D65">
        <v>23.12</v>
      </c>
    </row>
    <row r="66" spans="1:4" x14ac:dyDescent="0.25">
      <c r="A66" t="s">
        <v>73</v>
      </c>
      <c r="B66" t="s">
        <v>53</v>
      </c>
      <c r="C66">
        <v>15</v>
      </c>
      <c r="D66">
        <v>23.03</v>
      </c>
    </row>
    <row r="67" spans="1:4" x14ac:dyDescent="0.25">
      <c r="A67" t="s">
        <v>74</v>
      </c>
      <c r="B67" t="s">
        <v>53</v>
      </c>
      <c r="C67">
        <v>16</v>
      </c>
      <c r="D67" t="s">
        <v>43</v>
      </c>
    </row>
    <row r="68" spans="1:4" x14ac:dyDescent="0.25">
      <c r="A68" t="s">
        <v>75</v>
      </c>
      <c r="B68" t="s">
        <v>53</v>
      </c>
      <c r="C68">
        <v>16</v>
      </c>
      <c r="D68" t="s">
        <v>43</v>
      </c>
    </row>
    <row r="69" spans="1:4" x14ac:dyDescent="0.25">
      <c r="A69" t="s">
        <v>76</v>
      </c>
      <c r="B69" t="s">
        <v>53</v>
      </c>
      <c r="C69">
        <v>16</v>
      </c>
      <c r="D69" t="s">
        <v>43</v>
      </c>
    </row>
    <row r="70" spans="1:4" x14ac:dyDescent="0.25">
      <c r="A70" t="s">
        <v>77</v>
      </c>
      <c r="B70" t="s">
        <v>53</v>
      </c>
      <c r="C70">
        <v>17</v>
      </c>
      <c r="D70">
        <v>14.66</v>
      </c>
    </row>
    <row r="71" spans="1:4" x14ac:dyDescent="0.25">
      <c r="A71" t="s">
        <v>77</v>
      </c>
      <c r="B71" t="s">
        <v>27</v>
      </c>
      <c r="C71">
        <v>17</v>
      </c>
      <c r="D71">
        <v>20.18</v>
      </c>
    </row>
    <row r="72" spans="1:4" x14ac:dyDescent="0.25">
      <c r="A72" t="s">
        <v>78</v>
      </c>
      <c r="B72" t="s">
        <v>53</v>
      </c>
      <c r="C72">
        <v>17</v>
      </c>
      <c r="D72">
        <v>8.27</v>
      </c>
    </row>
    <row r="73" spans="1:4" x14ac:dyDescent="0.25">
      <c r="A73" t="s">
        <v>78</v>
      </c>
      <c r="B73" t="s">
        <v>27</v>
      </c>
      <c r="C73">
        <v>17</v>
      </c>
      <c r="D73">
        <v>20.39</v>
      </c>
    </row>
    <row r="74" spans="1:4" x14ac:dyDescent="0.25">
      <c r="A74" t="s">
        <v>79</v>
      </c>
      <c r="B74" t="s">
        <v>53</v>
      </c>
      <c r="C74">
        <v>17</v>
      </c>
      <c r="D74">
        <v>15.43</v>
      </c>
    </row>
    <row r="75" spans="1:4" x14ac:dyDescent="0.25">
      <c r="A75" t="s">
        <v>79</v>
      </c>
      <c r="B75" t="s">
        <v>27</v>
      </c>
      <c r="C75">
        <v>17</v>
      </c>
      <c r="D75">
        <v>20.58</v>
      </c>
    </row>
    <row r="76" spans="1:4" x14ac:dyDescent="0.25">
      <c r="A76" t="s">
        <v>80</v>
      </c>
      <c r="B76" t="s">
        <v>53</v>
      </c>
      <c r="C76">
        <v>18</v>
      </c>
      <c r="D76">
        <v>17.71</v>
      </c>
    </row>
    <row r="77" spans="1:4" x14ac:dyDescent="0.25">
      <c r="A77" t="s">
        <v>80</v>
      </c>
      <c r="B77" t="s">
        <v>27</v>
      </c>
      <c r="C77">
        <v>18</v>
      </c>
      <c r="D77">
        <v>22.58</v>
      </c>
    </row>
    <row r="78" spans="1:4" x14ac:dyDescent="0.25">
      <c r="A78" t="s">
        <v>81</v>
      </c>
      <c r="B78" t="s">
        <v>53</v>
      </c>
      <c r="C78">
        <v>18</v>
      </c>
      <c r="D78">
        <v>15.94</v>
      </c>
    </row>
    <row r="79" spans="1:4" x14ac:dyDescent="0.25">
      <c r="A79" t="s">
        <v>81</v>
      </c>
      <c r="B79" t="s">
        <v>27</v>
      </c>
      <c r="C79">
        <v>18</v>
      </c>
      <c r="D79">
        <v>22.82</v>
      </c>
    </row>
    <row r="80" spans="1:4" x14ac:dyDescent="0.25">
      <c r="A80" t="s">
        <v>82</v>
      </c>
      <c r="B80" t="s">
        <v>53</v>
      </c>
      <c r="C80">
        <v>18</v>
      </c>
      <c r="D80">
        <v>17.809999999999999</v>
      </c>
    </row>
    <row r="81" spans="1:4" x14ac:dyDescent="0.25">
      <c r="A81" t="s">
        <v>82</v>
      </c>
      <c r="B81" t="s">
        <v>27</v>
      </c>
      <c r="C81">
        <v>18</v>
      </c>
      <c r="D81">
        <v>22.96</v>
      </c>
    </row>
    <row r="82" spans="1:4" x14ac:dyDescent="0.25">
      <c r="A82" t="s">
        <v>83</v>
      </c>
      <c r="B82" t="s">
        <v>53</v>
      </c>
      <c r="C82">
        <v>19</v>
      </c>
      <c r="D82">
        <v>19.27</v>
      </c>
    </row>
    <row r="83" spans="1:4" x14ac:dyDescent="0.25">
      <c r="A83" t="s">
        <v>83</v>
      </c>
      <c r="B83" t="s">
        <v>27</v>
      </c>
      <c r="C83">
        <v>19</v>
      </c>
      <c r="D83">
        <v>24.04</v>
      </c>
    </row>
    <row r="84" spans="1:4" x14ac:dyDescent="0.25">
      <c r="A84" t="s">
        <v>84</v>
      </c>
      <c r="B84" t="s">
        <v>53</v>
      </c>
      <c r="C84">
        <v>19</v>
      </c>
      <c r="D84">
        <v>19.04</v>
      </c>
    </row>
    <row r="85" spans="1:4" x14ac:dyDescent="0.25">
      <c r="A85" t="s">
        <v>84</v>
      </c>
      <c r="B85" t="s">
        <v>27</v>
      </c>
      <c r="C85">
        <v>19</v>
      </c>
      <c r="D85">
        <v>24.1</v>
      </c>
    </row>
    <row r="86" spans="1:4" x14ac:dyDescent="0.25">
      <c r="A86" t="s">
        <v>85</v>
      </c>
      <c r="B86" t="s">
        <v>53</v>
      </c>
      <c r="C86">
        <v>19</v>
      </c>
      <c r="D86">
        <v>19.32</v>
      </c>
    </row>
    <row r="87" spans="1:4" x14ac:dyDescent="0.25">
      <c r="A87" t="s">
        <v>85</v>
      </c>
      <c r="B87" t="s">
        <v>27</v>
      </c>
      <c r="C87">
        <v>19</v>
      </c>
      <c r="D87">
        <v>24.11</v>
      </c>
    </row>
    <row r="88" spans="1:4" x14ac:dyDescent="0.25">
      <c r="A88" t="s">
        <v>86</v>
      </c>
      <c r="B88" t="s">
        <v>53</v>
      </c>
      <c r="C88">
        <v>20</v>
      </c>
      <c r="D88">
        <v>20.18</v>
      </c>
    </row>
    <row r="89" spans="1:4" x14ac:dyDescent="0.25">
      <c r="A89" t="s">
        <v>86</v>
      </c>
      <c r="B89" t="s">
        <v>27</v>
      </c>
      <c r="C89">
        <v>20</v>
      </c>
      <c r="D89">
        <v>24.73</v>
      </c>
    </row>
    <row r="90" spans="1:4" x14ac:dyDescent="0.25">
      <c r="A90" t="s">
        <v>87</v>
      </c>
      <c r="B90" t="s">
        <v>53</v>
      </c>
      <c r="C90">
        <v>20</v>
      </c>
      <c r="D90">
        <v>19.95</v>
      </c>
    </row>
    <row r="91" spans="1:4" x14ac:dyDescent="0.25">
      <c r="A91" t="s">
        <v>87</v>
      </c>
      <c r="B91" t="s">
        <v>27</v>
      </c>
      <c r="C91">
        <v>20</v>
      </c>
      <c r="D91">
        <v>24.79</v>
      </c>
    </row>
    <row r="92" spans="1:4" x14ac:dyDescent="0.25">
      <c r="A92" t="s">
        <v>88</v>
      </c>
      <c r="B92" t="s">
        <v>53</v>
      </c>
      <c r="C92">
        <v>20</v>
      </c>
      <c r="D92">
        <v>20.2</v>
      </c>
    </row>
    <row r="93" spans="1:4" x14ac:dyDescent="0.25">
      <c r="A93" t="s">
        <v>88</v>
      </c>
      <c r="B93" t="s">
        <v>27</v>
      </c>
      <c r="C93">
        <v>20</v>
      </c>
      <c r="D93">
        <v>24.92</v>
      </c>
    </row>
    <row r="94" spans="1:4" x14ac:dyDescent="0.25">
      <c r="A94" t="s">
        <v>89</v>
      </c>
      <c r="B94" t="s">
        <v>53</v>
      </c>
      <c r="C94">
        <v>21</v>
      </c>
      <c r="D94">
        <v>20.7</v>
      </c>
    </row>
    <row r="95" spans="1:4" x14ac:dyDescent="0.25">
      <c r="A95" t="s">
        <v>89</v>
      </c>
      <c r="B95" t="s">
        <v>27</v>
      </c>
      <c r="C95">
        <v>21</v>
      </c>
      <c r="D95">
        <v>25.54</v>
      </c>
    </row>
    <row r="96" spans="1:4" x14ac:dyDescent="0.25">
      <c r="A96" t="s">
        <v>90</v>
      </c>
      <c r="B96" t="s">
        <v>53</v>
      </c>
      <c r="C96">
        <v>21</v>
      </c>
      <c r="D96">
        <v>21.39</v>
      </c>
    </row>
    <row r="97" spans="1:4" x14ac:dyDescent="0.25">
      <c r="A97" t="s">
        <v>90</v>
      </c>
      <c r="B97" t="s">
        <v>27</v>
      </c>
      <c r="C97">
        <v>21</v>
      </c>
      <c r="D97">
        <v>26.03</v>
      </c>
    </row>
    <row r="98" spans="1:4" x14ac:dyDescent="0.25">
      <c r="A98" t="s">
        <v>91</v>
      </c>
      <c r="B98" t="s">
        <v>53</v>
      </c>
      <c r="C98">
        <v>21</v>
      </c>
      <c r="D98">
        <v>21.1</v>
      </c>
    </row>
    <row r="99" spans="1:4" x14ac:dyDescent="0.25">
      <c r="A99" t="s">
        <v>91</v>
      </c>
      <c r="B99" t="s">
        <v>27</v>
      </c>
      <c r="C99">
        <v>21</v>
      </c>
      <c r="D99">
        <v>25.98</v>
      </c>
    </row>
    <row r="100" spans="1:4" x14ac:dyDescent="0.25">
      <c r="A100" t="s">
        <v>92</v>
      </c>
      <c r="B100" t="s">
        <v>53</v>
      </c>
      <c r="C100">
        <v>22</v>
      </c>
      <c r="D100">
        <v>22.11</v>
      </c>
    </row>
    <row r="101" spans="1:4" x14ac:dyDescent="0.25">
      <c r="A101" t="s">
        <v>92</v>
      </c>
      <c r="B101" t="s">
        <v>27</v>
      </c>
      <c r="C101">
        <v>22</v>
      </c>
      <c r="D101">
        <v>26.73</v>
      </c>
    </row>
    <row r="102" spans="1:4" x14ac:dyDescent="0.25">
      <c r="A102" t="s">
        <v>93</v>
      </c>
      <c r="B102" t="s">
        <v>53</v>
      </c>
      <c r="C102">
        <v>22</v>
      </c>
      <c r="D102">
        <v>22.08</v>
      </c>
    </row>
    <row r="103" spans="1:4" x14ac:dyDescent="0.25">
      <c r="A103" t="s">
        <v>93</v>
      </c>
      <c r="B103" t="s">
        <v>27</v>
      </c>
      <c r="C103">
        <v>22</v>
      </c>
      <c r="D103" t="s">
        <v>43</v>
      </c>
    </row>
    <row r="104" spans="1:4" x14ac:dyDescent="0.25">
      <c r="A104" t="s">
        <v>94</v>
      </c>
      <c r="B104" t="s">
        <v>53</v>
      </c>
      <c r="C104">
        <v>22</v>
      </c>
      <c r="D104">
        <v>22.01</v>
      </c>
    </row>
    <row r="105" spans="1:4" x14ac:dyDescent="0.25">
      <c r="A105" t="s">
        <v>94</v>
      </c>
      <c r="B105" t="s">
        <v>27</v>
      </c>
      <c r="C105">
        <v>22</v>
      </c>
      <c r="D105">
        <v>26.69</v>
      </c>
    </row>
    <row r="106" spans="1:4" x14ac:dyDescent="0.25">
      <c r="A106" t="s">
        <v>95</v>
      </c>
      <c r="B106" t="s">
        <v>53</v>
      </c>
      <c r="C106">
        <v>23</v>
      </c>
      <c r="D106">
        <v>23.21</v>
      </c>
    </row>
    <row r="107" spans="1:4" x14ac:dyDescent="0.25">
      <c r="A107" t="s">
        <v>95</v>
      </c>
      <c r="B107" t="s">
        <v>27</v>
      </c>
      <c r="C107">
        <v>23</v>
      </c>
      <c r="D107">
        <v>28.2</v>
      </c>
    </row>
    <row r="108" spans="1:4" x14ac:dyDescent="0.25">
      <c r="A108" t="s">
        <v>96</v>
      </c>
      <c r="B108" t="s">
        <v>53</v>
      </c>
      <c r="C108">
        <v>23</v>
      </c>
      <c r="D108">
        <v>23.1</v>
      </c>
    </row>
    <row r="109" spans="1:4" x14ac:dyDescent="0.25">
      <c r="A109" t="s">
        <v>96</v>
      </c>
      <c r="B109" t="s">
        <v>27</v>
      </c>
      <c r="C109">
        <v>23</v>
      </c>
      <c r="D109">
        <v>28.92</v>
      </c>
    </row>
    <row r="110" spans="1:4" x14ac:dyDescent="0.25">
      <c r="A110" t="s">
        <v>97</v>
      </c>
      <c r="B110" t="s">
        <v>53</v>
      </c>
      <c r="C110">
        <v>23</v>
      </c>
      <c r="D110">
        <v>23.19</v>
      </c>
    </row>
    <row r="111" spans="1:4" x14ac:dyDescent="0.25">
      <c r="A111" t="s">
        <v>97</v>
      </c>
      <c r="B111" t="s">
        <v>27</v>
      </c>
      <c r="C111">
        <v>23</v>
      </c>
      <c r="D111">
        <v>28.21</v>
      </c>
    </row>
    <row r="112" spans="1:4" x14ac:dyDescent="0.25">
      <c r="A112" t="s">
        <v>98</v>
      </c>
      <c r="B112" t="s">
        <v>53</v>
      </c>
      <c r="C112">
        <v>24</v>
      </c>
      <c r="D112">
        <v>44.75</v>
      </c>
    </row>
    <row r="113" spans="1:4" x14ac:dyDescent="0.25">
      <c r="A113" t="s">
        <v>98</v>
      </c>
      <c r="B113" t="s">
        <v>27</v>
      </c>
      <c r="C113">
        <v>24</v>
      </c>
      <c r="D113" t="s">
        <v>43</v>
      </c>
    </row>
    <row r="114" spans="1:4" x14ac:dyDescent="0.25">
      <c r="A114" t="s">
        <v>99</v>
      </c>
      <c r="B114" t="s">
        <v>53</v>
      </c>
      <c r="C114">
        <v>24</v>
      </c>
      <c r="D114" t="s">
        <v>43</v>
      </c>
    </row>
    <row r="115" spans="1:4" x14ac:dyDescent="0.25">
      <c r="A115" t="s">
        <v>99</v>
      </c>
      <c r="B115" t="s">
        <v>27</v>
      </c>
      <c r="C115">
        <v>24</v>
      </c>
      <c r="D115" t="s">
        <v>43</v>
      </c>
    </row>
    <row r="116" spans="1:4" x14ac:dyDescent="0.25">
      <c r="A116" t="s">
        <v>100</v>
      </c>
      <c r="B116" t="s">
        <v>53</v>
      </c>
      <c r="C116">
        <v>24</v>
      </c>
      <c r="D116" t="s">
        <v>43</v>
      </c>
    </row>
    <row r="117" spans="1:4" x14ac:dyDescent="0.25">
      <c r="A117" t="s">
        <v>100</v>
      </c>
      <c r="B117" t="s">
        <v>27</v>
      </c>
      <c r="C117">
        <v>24</v>
      </c>
      <c r="D117" t="s">
        <v>43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7"/>
  <sheetViews>
    <sheetView topLeftCell="AA1" workbookViewId="0">
      <selection activeCell="AN2" sqref="AN2:AU11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47" x14ac:dyDescent="0.25">
      <c r="A1" s="7" t="s">
        <v>204</v>
      </c>
      <c r="U1" t="s">
        <v>244</v>
      </c>
      <c r="AN1" t="s">
        <v>283</v>
      </c>
    </row>
    <row r="2" spans="1:47" x14ac:dyDescent="0.25">
      <c r="A2" s="7" t="s">
        <v>111</v>
      </c>
      <c r="K2" s="7" t="s">
        <v>112</v>
      </c>
      <c r="U2" s="7" t="s">
        <v>111</v>
      </c>
      <c r="AE2" s="7" t="s">
        <v>212</v>
      </c>
      <c r="AN2" s="7" t="s">
        <v>281</v>
      </c>
    </row>
    <row r="3" spans="1:47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  <c r="U3" s="9" t="s">
        <v>101</v>
      </c>
      <c r="V3" s="9" t="s">
        <v>102</v>
      </c>
      <c r="W3" s="9" t="s">
        <v>103</v>
      </c>
      <c r="X3" s="9" t="s">
        <v>104</v>
      </c>
      <c r="Y3" s="9" t="s">
        <v>105</v>
      </c>
      <c r="Z3" s="9" t="s">
        <v>106</v>
      </c>
      <c r="AA3" s="16" t="s">
        <v>107</v>
      </c>
      <c r="AB3" s="12" t="s">
        <v>108</v>
      </c>
      <c r="AE3" s="9" t="s">
        <v>101</v>
      </c>
      <c r="AF3" s="9" t="s">
        <v>102</v>
      </c>
      <c r="AG3" s="9" t="s">
        <v>103</v>
      </c>
      <c r="AH3" s="9" t="s">
        <v>104</v>
      </c>
      <c r="AI3" s="9" t="s">
        <v>105</v>
      </c>
      <c r="AJ3" s="9" t="s">
        <v>106</v>
      </c>
      <c r="AK3" s="12" t="s">
        <v>107</v>
      </c>
      <c r="AL3" s="12" t="s">
        <v>108</v>
      </c>
      <c r="AN3" s="9" t="s">
        <v>101</v>
      </c>
      <c r="AO3" s="9" t="s">
        <v>102</v>
      </c>
      <c r="AP3" s="9" t="s">
        <v>103</v>
      </c>
      <c r="AQ3" s="9" t="s">
        <v>104</v>
      </c>
      <c r="AR3" s="9" t="s">
        <v>105</v>
      </c>
      <c r="AS3" s="9" t="s">
        <v>106</v>
      </c>
      <c r="AT3" s="12" t="s">
        <v>107</v>
      </c>
      <c r="AU3" s="12" t="s">
        <v>108</v>
      </c>
    </row>
    <row r="4" spans="1:47" x14ac:dyDescent="0.25">
      <c r="A4" s="3">
        <v>1</v>
      </c>
      <c r="B4" s="3">
        <f>LOG10(A4)</f>
        <v>0</v>
      </c>
      <c r="C4" s="3">
        <v>15.14</v>
      </c>
      <c r="D4" s="3">
        <v>15.33</v>
      </c>
      <c r="E4" s="3">
        <v>15.26</v>
      </c>
      <c r="F4" s="10">
        <f>AVERAGE(C4:E4)</f>
        <v>15.243333333333332</v>
      </c>
      <c r="G4" s="13">
        <f>SLOPE(F4:F10,B4:B10)</f>
        <v>-3.5690914429355924</v>
      </c>
      <c r="H4" s="17">
        <f>((10^(-1/G4))-1)*100</f>
        <v>90.626533701904194</v>
      </c>
      <c r="K4" s="3">
        <v>1</v>
      </c>
      <c r="L4" s="3">
        <f>LOG10(K4)</f>
        <v>0</v>
      </c>
      <c r="M4" s="3">
        <v>14.66</v>
      </c>
      <c r="N4" s="8">
        <v>8.27</v>
      </c>
      <c r="O4" s="3">
        <v>15.43</v>
      </c>
      <c r="P4" s="10">
        <f>AVERAGE(M4,O4)</f>
        <v>15.045</v>
      </c>
      <c r="Q4" s="13">
        <f>SLOPE(P4:P10,L4:L10)</f>
        <v>-3.6462570115904587</v>
      </c>
      <c r="R4" s="17">
        <f>((10^(-1/Q4))-1)*100</f>
        <v>88.041559175254932</v>
      </c>
      <c r="U4" s="3">
        <v>1</v>
      </c>
      <c r="V4" s="3">
        <f>LOG10(U4)</f>
        <v>0</v>
      </c>
      <c r="W4" s="3">
        <v>14.35</v>
      </c>
      <c r="X4" s="3">
        <v>14.79</v>
      </c>
      <c r="Y4" s="3">
        <v>14.97</v>
      </c>
      <c r="Z4" s="10">
        <f>AVERAGE(W4:Y4)</f>
        <v>14.703333333333333</v>
      </c>
      <c r="AA4" s="13">
        <f>SLOPE(Z4:Z10,V4:V10)</f>
        <v>-3.3576196351633589</v>
      </c>
      <c r="AB4" s="17">
        <f>((10^(-1/AA4))-1)*100</f>
        <v>98.531782969875962</v>
      </c>
      <c r="AE4" s="3">
        <v>1</v>
      </c>
      <c r="AF4" s="3">
        <f>LOG10(AE4)</f>
        <v>0</v>
      </c>
      <c r="AG4" s="3">
        <v>14.43</v>
      </c>
      <c r="AH4" s="3">
        <v>15.42</v>
      </c>
      <c r="AI4" s="3">
        <v>14.65</v>
      </c>
      <c r="AJ4" s="10">
        <f>AVERAGE(AG4,AI4)</f>
        <v>14.54</v>
      </c>
      <c r="AK4" s="13">
        <f>SLOPE(AJ4:AJ10,AF4:AF10)</f>
        <v>-3.7001886551010528</v>
      </c>
      <c r="AL4" s="17">
        <f>((10^(-1/AK4))-1)*100</f>
        <v>86.318719361885513</v>
      </c>
      <c r="AN4" s="3">
        <v>1</v>
      </c>
      <c r="AO4" s="3">
        <f>LOG10(AN4)</f>
        <v>0</v>
      </c>
      <c r="AP4" s="3">
        <v>16.66</v>
      </c>
      <c r="AQ4" s="3">
        <v>16.84</v>
      </c>
      <c r="AR4" s="3">
        <v>16.87</v>
      </c>
      <c r="AS4" s="10">
        <f>AVERAGE(AP4,AR4)</f>
        <v>16.765000000000001</v>
      </c>
      <c r="AT4" s="13">
        <f>SLOPE(AS4:AS10,AO4:AO10)</f>
        <v>-3.2493534158265165</v>
      </c>
      <c r="AU4" s="17">
        <f>((10^(-1/AT4))-1)*100</f>
        <v>103.12039617941386</v>
      </c>
    </row>
    <row r="5" spans="1:47" x14ac:dyDescent="0.25">
      <c r="A5" s="3">
        <v>0.2</v>
      </c>
      <c r="B5" s="3">
        <f t="shared" ref="B5:B11" si="0">LOG10(A5)</f>
        <v>-0.69897000433601875</v>
      </c>
      <c r="C5" s="3">
        <v>17.739999999999998</v>
      </c>
      <c r="D5" s="3">
        <v>17.190000000000001</v>
      </c>
      <c r="E5" s="3">
        <v>17.940000000000001</v>
      </c>
      <c r="F5" s="10">
        <f t="shared" ref="F5:F10" si="1">AVERAGE(C5:E5)</f>
        <v>17.623333333333335</v>
      </c>
      <c r="G5" s="14"/>
      <c r="H5" s="18"/>
      <c r="K5" s="3">
        <v>0.2</v>
      </c>
      <c r="L5" s="3">
        <f t="shared" ref="L5:L11" si="2">LOG10(K5)</f>
        <v>-0.69897000433601875</v>
      </c>
      <c r="M5" s="3">
        <v>17.71</v>
      </c>
      <c r="N5" s="8">
        <v>15.94</v>
      </c>
      <c r="O5" s="3">
        <v>17.809999999999999</v>
      </c>
      <c r="P5" s="10">
        <f>AVERAGE(M5,O5)</f>
        <v>17.759999999999998</v>
      </c>
      <c r="Q5" s="14"/>
      <c r="R5" s="18"/>
      <c r="U5" s="3">
        <v>0.2</v>
      </c>
      <c r="V5" s="3">
        <f t="shared" ref="V5:V11" si="3">LOG10(U5)</f>
        <v>-0.69897000433601875</v>
      </c>
      <c r="W5" s="3">
        <v>18</v>
      </c>
      <c r="X5" s="3">
        <v>17.8</v>
      </c>
      <c r="Y5" s="3">
        <v>18.170000000000002</v>
      </c>
      <c r="Z5" s="10">
        <f t="shared" ref="Z5" si="4">AVERAGE(W5:Y5)</f>
        <v>17.989999999999998</v>
      </c>
      <c r="AA5" s="14"/>
      <c r="AB5" s="18"/>
      <c r="AE5" s="3">
        <v>0.2</v>
      </c>
      <c r="AF5" s="3">
        <f t="shared" ref="AF5:AF11" si="5">LOG10(AE5)</f>
        <v>-0.69897000433601875</v>
      </c>
      <c r="AG5" s="3">
        <v>18.11</v>
      </c>
      <c r="AH5" s="3">
        <v>18.23</v>
      </c>
      <c r="AI5" s="3">
        <v>18.04</v>
      </c>
      <c r="AJ5" s="10">
        <f>AVERAGE(AG5,AI5)</f>
        <v>18.074999999999999</v>
      </c>
      <c r="AK5" s="14"/>
      <c r="AL5" s="18"/>
      <c r="AN5" s="3">
        <v>0.2</v>
      </c>
      <c r="AO5" s="3">
        <f t="shared" ref="AO5:AO11" si="6">LOG10(AN5)</f>
        <v>-0.69897000433601875</v>
      </c>
      <c r="AP5" s="3">
        <v>19.329999999999998</v>
      </c>
      <c r="AQ5" s="3">
        <v>19.260000000000002</v>
      </c>
      <c r="AR5" s="3">
        <v>19.09</v>
      </c>
      <c r="AS5" s="10">
        <f>AVERAGE(AP5,AR5)</f>
        <v>19.21</v>
      </c>
      <c r="AT5" s="14"/>
      <c r="AU5" s="18"/>
    </row>
    <row r="6" spans="1:47" x14ac:dyDescent="0.25">
      <c r="A6" s="3">
        <v>0.1</v>
      </c>
      <c r="B6" s="3">
        <f t="shared" si="0"/>
        <v>-1</v>
      </c>
      <c r="C6" s="3">
        <v>18.649999999999999</v>
      </c>
      <c r="D6" s="3">
        <v>18.329999999999998</v>
      </c>
      <c r="E6" s="3">
        <v>18.78</v>
      </c>
      <c r="F6" s="10">
        <f>AVERAGE(C6:E6)</f>
        <v>18.586666666666666</v>
      </c>
      <c r="G6" s="14"/>
      <c r="H6" s="18"/>
      <c r="K6" s="3">
        <v>0.1</v>
      </c>
      <c r="L6" s="3">
        <f t="shared" si="2"/>
        <v>-1</v>
      </c>
      <c r="M6" s="3">
        <v>19.27</v>
      </c>
      <c r="N6" s="3">
        <v>19.04</v>
      </c>
      <c r="O6" s="3">
        <v>19.32</v>
      </c>
      <c r="P6" s="10">
        <f t="shared" ref="P6" si="7">AVERAGE(M6:O6)</f>
        <v>19.21</v>
      </c>
      <c r="Q6" s="14"/>
      <c r="R6" s="18"/>
      <c r="U6" s="3">
        <v>0.1</v>
      </c>
      <c r="V6" s="3">
        <f t="shared" si="3"/>
        <v>-1</v>
      </c>
      <c r="W6" s="3">
        <v>18.329999999999998</v>
      </c>
      <c r="X6" s="3">
        <v>18.36</v>
      </c>
      <c r="Y6" s="3">
        <v>19.260000000000002</v>
      </c>
      <c r="Z6" s="10">
        <f>AVERAGE(W6:Y6)</f>
        <v>18.650000000000002</v>
      </c>
      <c r="AA6" s="14"/>
      <c r="AB6" s="18"/>
      <c r="AE6" s="3">
        <v>0.1</v>
      </c>
      <c r="AF6" s="3">
        <f t="shared" si="5"/>
        <v>-1</v>
      </c>
      <c r="AG6" s="3">
        <v>18.53</v>
      </c>
      <c r="AH6" s="3">
        <v>18.86</v>
      </c>
      <c r="AI6" s="3">
        <v>18.73</v>
      </c>
      <c r="AJ6" s="10">
        <f t="shared" ref="AJ6" si="8">AVERAGE(AG6:AI6)</f>
        <v>18.706666666666667</v>
      </c>
      <c r="AK6" s="14"/>
      <c r="AL6" s="18"/>
      <c r="AN6" s="3">
        <v>0.1</v>
      </c>
      <c r="AO6" s="3">
        <f t="shared" si="6"/>
        <v>-1</v>
      </c>
      <c r="AP6" s="3">
        <v>20.239999999999998</v>
      </c>
      <c r="AQ6" s="3">
        <v>20.22</v>
      </c>
      <c r="AR6" s="3">
        <v>19.079999999999998</v>
      </c>
      <c r="AS6" s="10">
        <f t="shared" ref="AS6" si="9">AVERAGE(AP6:AR6)</f>
        <v>19.846666666666664</v>
      </c>
      <c r="AT6" s="14"/>
      <c r="AU6" s="18"/>
    </row>
    <row r="7" spans="1:47" x14ac:dyDescent="0.25">
      <c r="A7" s="3">
        <v>0.05</v>
      </c>
      <c r="B7" s="3">
        <f t="shared" si="0"/>
        <v>-1.3010299956639813</v>
      </c>
      <c r="C7" s="3">
        <v>19.7</v>
      </c>
      <c r="D7" s="3">
        <v>18.43</v>
      </c>
      <c r="E7" s="3">
        <v>20.11</v>
      </c>
      <c r="F7" s="10">
        <f>AVERAGE(C7:E7)</f>
        <v>19.41333333333333</v>
      </c>
      <c r="G7" s="14"/>
      <c r="H7" s="18"/>
      <c r="K7" s="3">
        <v>0.05</v>
      </c>
      <c r="L7" s="3">
        <f t="shared" si="2"/>
        <v>-1.3010299956639813</v>
      </c>
      <c r="M7" s="3">
        <v>20.18</v>
      </c>
      <c r="N7" s="3">
        <v>19.95</v>
      </c>
      <c r="O7" s="3">
        <v>20.2</v>
      </c>
      <c r="P7" s="10">
        <f>AVERAGE(M7:O7)</f>
        <v>20.11</v>
      </c>
      <c r="Q7" s="14"/>
      <c r="R7" s="18"/>
      <c r="U7" s="3">
        <v>0.05</v>
      </c>
      <c r="V7" s="3">
        <f t="shared" si="3"/>
        <v>-1.3010299956639813</v>
      </c>
      <c r="W7" s="3">
        <v>19.54</v>
      </c>
      <c r="X7" s="3">
        <v>19.059999999999999</v>
      </c>
      <c r="Y7" s="3">
        <v>19.489999999999998</v>
      </c>
      <c r="Z7" s="10">
        <f>AVERAGE(W7:Y7)</f>
        <v>19.36333333333333</v>
      </c>
      <c r="AA7" s="14"/>
      <c r="AB7" s="18"/>
      <c r="AE7" s="3">
        <v>0.05</v>
      </c>
      <c r="AF7" s="3">
        <f t="shared" si="5"/>
        <v>-1.3010299956639813</v>
      </c>
      <c r="AG7" s="3">
        <v>19.25</v>
      </c>
      <c r="AH7" s="3">
        <v>18.55</v>
      </c>
      <c r="AI7" s="3">
        <v>18.96</v>
      </c>
      <c r="AJ7" s="10">
        <f>AVERAGE(AG7:AI7)</f>
        <v>18.919999999999998</v>
      </c>
      <c r="AK7" s="14"/>
      <c r="AL7" s="18"/>
      <c r="AN7" s="3">
        <v>0.05</v>
      </c>
      <c r="AO7" s="3">
        <f t="shared" si="6"/>
        <v>-1.3010299956639813</v>
      </c>
      <c r="AP7" s="3">
        <v>20.09</v>
      </c>
      <c r="AQ7" s="3">
        <v>20.58</v>
      </c>
      <c r="AR7" s="3">
        <v>20.66</v>
      </c>
      <c r="AS7" s="10">
        <f>AVERAGE(AP7:AR7)</f>
        <v>20.443333333333332</v>
      </c>
      <c r="AT7" s="14"/>
      <c r="AU7" s="18"/>
    </row>
    <row r="8" spans="1:47" x14ac:dyDescent="0.25">
      <c r="A8" s="3">
        <v>2.5000000000000001E-2</v>
      </c>
      <c r="B8" s="3">
        <f t="shared" si="0"/>
        <v>-1.6020599913279623</v>
      </c>
      <c r="C8" s="3">
        <v>20.69</v>
      </c>
      <c r="D8" s="20">
        <v>18.920000000000002</v>
      </c>
      <c r="E8" s="3">
        <v>20.99</v>
      </c>
      <c r="F8" s="10">
        <f t="shared" si="1"/>
        <v>20.2</v>
      </c>
      <c r="G8" s="14"/>
      <c r="H8" s="18"/>
      <c r="K8" s="3">
        <v>2.5000000000000001E-2</v>
      </c>
      <c r="L8" s="3">
        <f t="shared" si="2"/>
        <v>-1.6020599913279623</v>
      </c>
      <c r="M8" s="3">
        <v>20.7</v>
      </c>
      <c r="N8" s="3">
        <v>21.39</v>
      </c>
      <c r="O8" s="3">
        <v>21.1</v>
      </c>
      <c r="P8" s="10">
        <f t="shared" ref="P8:P10" si="10">AVERAGE(M8:O8)</f>
        <v>21.063333333333336</v>
      </c>
      <c r="Q8" s="14"/>
      <c r="R8" s="18"/>
      <c r="U8" s="3">
        <v>2.5000000000000001E-2</v>
      </c>
      <c r="V8" s="3">
        <f t="shared" si="3"/>
        <v>-1.6020599913279623</v>
      </c>
      <c r="W8" s="3">
        <v>20.66</v>
      </c>
      <c r="X8" s="3">
        <v>20.65</v>
      </c>
      <c r="Y8" s="3">
        <v>20.65</v>
      </c>
      <c r="Z8" s="10">
        <f t="shared" ref="Z8:Z10" si="11">AVERAGE(W8:Y8)</f>
        <v>20.653333333333332</v>
      </c>
      <c r="AA8" s="14"/>
      <c r="AB8" s="18"/>
      <c r="AE8" s="3">
        <v>2.5000000000000001E-2</v>
      </c>
      <c r="AF8" s="3">
        <f t="shared" si="5"/>
        <v>-1.6020599913279623</v>
      </c>
      <c r="AG8" s="3">
        <v>21.49</v>
      </c>
      <c r="AH8" s="3">
        <v>20.34</v>
      </c>
      <c r="AI8" s="3">
        <v>21.81</v>
      </c>
      <c r="AJ8" s="10">
        <f t="shared" ref="AJ8:AJ10" si="12">AVERAGE(AG8:AI8)</f>
        <v>21.213333333333335</v>
      </c>
      <c r="AK8" s="14"/>
      <c r="AL8" s="18"/>
      <c r="AN8" s="3">
        <v>2.5000000000000001E-2</v>
      </c>
      <c r="AO8" s="3">
        <f t="shared" si="6"/>
        <v>-1.6020599913279623</v>
      </c>
      <c r="AP8" s="3">
        <v>21.61</v>
      </c>
      <c r="AQ8" s="3">
        <v>21.6</v>
      </c>
      <c r="AR8" s="3">
        <v>21.71</v>
      </c>
      <c r="AS8" s="10">
        <f t="shared" ref="AS8:AS10" si="13">AVERAGE(AP8:AR8)</f>
        <v>21.64</v>
      </c>
      <c r="AT8" s="14"/>
      <c r="AU8" s="18"/>
    </row>
    <row r="9" spans="1:47" x14ac:dyDescent="0.25">
      <c r="A9" s="3">
        <v>1.2500000000000001E-2</v>
      </c>
      <c r="B9" s="3">
        <f t="shared" si="0"/>
        <v>-1.9030899869919435</v>
      </c>
      <c r="C9" s="3">
        <v>22.39</v>
      </c>
      <c r="D9" s="3">
        <v>22.47</v>
      </c>
      <c r="E9" s="3">
        <v>22.22</v>
      </c>
      <c r="F9" s="10">
        <f t="shared" si="1"/>
        <v>22.36</v>
      </c>
      <c r="G9" s="14"/>
      <c r="H9" s="18"/>
      <c r="K9" s="3">
        <v>1.2500000000000001E-2</v>
      </c>
      <c r="L9" s="3">
        <f t="shared" si="2"/>
        <v>-1.9030899869919435</v>
      </c>
      <c r="M9" s="3">
        <v>22.11</v>
      </c>
      <c r="N9" s="3">
        <v>22.08</v>
      </c>
      <c r="O9" s="3">
        <v>22.01</v>
      </c>
      <c r="P9" s="10">
        <f t="shared" si="10"/>
        <v>22.066666666666666</v>
      </c>
      <c r="Q9" s="14"/>
      <c r="R9" s="18"/>
      <c r="U9" s="3">
        <v>1.2500000000000001E-2</v>
      </c>
      <c r="V9" s="3">
        <f t="shared" si="3"/>
        <v>-1.9030899869919435</v>
      </c>
      <c r="W9" s="3">
        <v>21.52</v>
      </c>
      <c r="X9" s="3">
        <v>21.65</v>
      </c>
      <c r="Y9" s="3">
        <v>21.73</v>
      </c>
      <c r="Z9" s="10">
        <f t="shared" si="11"/>
        <v>21.633333333333336</v>
      </c>
      <c r="AA9" s="14"/>
      <c r="AB9" s="18"/>
      <c r="AE9" s="3">
        <v>1.2500000000000001E-2</v>
      </c>
      <c r="AF9" s="3">
        <f t="shared" si="5"/>
        <v>-1.9030899869919435</v>
      </c>
      <c r="AG9" s="3">
        <v>22.14</v>
      </c>
      <c r="AH9" s="3">
        <v>21.37</v>
      </c>
      <c r="AI9" s="3">
        <v>21.56</v>
      </c>
      <c r="AJ9" s="10">
        <f t="shared" si="12"/>
        <v>21.69</v>
      </c>
      <c r="AK9" s="14"/>
      <c r="AL9" s="18"/>
      <c r="AN9" s="3">
        <v>1.2500000000000001E-2</v>
      </c>
      <c r="AO9" s="3">
        <f t="shared" si="6"/>
        <v>-1.9030899869919435</v>
      </c>
      <c r="AP9" s="3">
        <v>23.29</v>
      </c>
      <c r="AQ9" s="3">
        <v>22.54</v>
      </c>
      <c r="AR9" s="3">
        <v>22.21</v>
      </c>
      <c r="AS9" s="10">
        <f t="shared" si="13"/>
        <v>22.679999999999996</v>
      </c>
      <c r="AT9" s="14"/>
      <c r="AU9" s="18"/>
    </row>
    <row r="10" spans="1:47" x14ac:dyDescent="0.25">
      <c r="A10" s="3">
        <v>6.2500000000000003E-3</v>
      </c>
      <c r="B10" s="3">
        <f t="shared" si="0"/>
        <v>-2.2041199826559246</v>
      </c>
      <c r="C10" s="3">
        <v>23.08</v>
      </c>
      <c r="D10" s="3">
        <v>23.12</v>
      </c>
      <c r="E10" s="3">
        <v>23.03</v>
      </c>
      <c r="F10" s="10">
        <f t="shared" si="1"/>
        <v>23.076666666666668</v>
      </c>
      <c r="G10" s="14"/>
      <c r="H10" s="18"/>
      <c r="K10" s="3">
        <v>6.2500000000000003E-3</v>
      </c>
      <c r="L10" s="3">
        <f t="shared" si="2"/>
        <v>-2.2041199826559246</v>
      </c>
      <c r="M10" s="3">
        <v>23.21</v>
      </c>
      <c r="N10" s="3">
        <v>23.1</v>
      </c>
      <c r="O10" s="3">
        <v>23.19</v>
      </c>
      <c r="P10" s="10">
        <f t="shared" si="10"/>
        <v>23.166666666666668</v>
      </c>
      <c r="Q10" s="14"/>
      <c r="R10" s="18"/>
      <c r="U10" s="3">
        <v>6.2500000000000003E-3</v>
      </c>
      <c r="V10" s="3">
        <f t="shared" si="3"/>
        <v>-2.2041199826559246</v>
      </c>
      <c r="W10" s="3">
        <v>22.16</v>
      </c>
      <c r="X10" s="3">
        <v>21.62</v>
      </c>
      <c r="Y10" s="3">
        <v>22.78</v>
      </c>
      <c r="Z10" s="10">
        <f t="shared" si="11"/>
        <v>22.186666666666667</v>
      </c>
      <c r="AA10" s="14"/>
      <c r="AB10" s="18"/>
      <c r="AE10" s="3">
        <v>6.2500000000000003E-3</v>
      </c>
      <c r="AF10" s="3">
        <f t="shared" si="5"/>
        <v>-2.2041199826559246</v>
      </c>
      <c r="AG10" s="3">
        <v>23</v>
      </c>
      <c r="AH10" s="3">
        <v>23.08</v>
      </c>
      <c r="AI10" s="3">
        <v>23</v>
      </c>
      <c r="AJ10" s="10">
        <f t="shared" si="12"/>
        <v>23.026666666666667</v>
      </c>
      <c r="AK10" s="14"/>
      <c r="AL10" s="18"/>
      <c r="AN10" s="3">
        <v>6.2500000000000003E-3</v>
      </c>
      <c r="AO10" s="3">
        <f t="shared" si="6"/>
        <v>-2.2041199826559246</v>
      </c>
      <c r="AP10" s="3">
        <v>24.54</v>
      </c>
      <c r="AQ10" s="3">
        <v>24.15</v>
      </c>
      <c r="AR10" s="3">
        <v>24.28</v>
      </c>
      <c r="AS10" s="10">
        <f t="shared" si="13"/>
        <v>24.323333333333334</v>
      </c>
      <c r="AT10" s="14"/>
      <c r="AU10" s="18"/>
    </row>
    <row r="11" spans="1:47" x14ac:dyDescent="0.25">
      <c r="A11" s="3">
        <v>0</v>
      </c>
      <c r="B11" s="3" t="e">
        <f t="shared" si="0"/>
        <v>#NUM!</v>
      </c>
      <c r="C11" s="3" t="s">
        <v>43</v>
      </c>
      <c r="D11" s="3" t="s">
        <v>43</v>
      </c>
      <c r="E11" s="3" t="s">
        <v>43</v>
      </c>
      <c r="F11" s="11"/>
      <c r="G11" s="15"/>
      <c r="H11" s="19"/>
      <c r="K11" s="3">
        <v>0</v>
      </c>
      <c r="L11" s="3" t="e">
        <f t="shared" si="2"/>
        <v>#NUM!</v>
      </c>
      <c r="M11" s="3">
        <v>44.75</v>
      </c>
      <c r="N11" s="3" t="s">
        <v>43</v>
      </c>
      <c r="O11" s="3" t="s">
        <v>43</v>
      </c>
      <c r="P11" s="11"/>
      <c r="Q11" s="15"/>
      <c r="R11" s="19"/>
      <c r="U11" s="3">
        <v>0</v>
      </c>
      <c r="V11" s="3" t="e">
        <f t="shared" si="3"/>
        <v>#NUM!</v>
      </c>
      <c r="W11" s="3" t="s">
        <v>43</v>
      </c>
      <c r="X11" s="3" t="s">
        <v>43</v>
      </c>
      <c r="Y11" s="3" t="s">
        <v>43</v>
      </c>
      <c r="Z11" s="11"/>
      <c r="AA11" s="15"/>
      <c r="AB11" s="19"/>
      <c r="AE11" s="3">
        <v>0</v>
      </c>
      <c r="AF11" s="3" t="e">
        <f t="shared" si="5"/>
        <v>#NUM!</v>
      </c>
      <c r="AG11" s="3" t="s">
        <v>43</v>
      </c>
      <c r="AH11" s="3" t="s">
        <v>43</v>
      </c>
      <c r="AI11" s="3">
        <v>39.99</v>
      </c>
      <c r="AJ11" s="11"/>
      <c r="AK11" s="15"/>
      <c r="AL11" s="19"/>
      <c r="AN11" s="3">
        <v>0</v>
      </c>
      <c r="AO11" s="3" t="e">
        <f t="shared" si="6"/>
        <v>#NUM!</v>
      </c>
      <c r="AP11" s="3">
        <v>33.97</v>
      </c>
      <c r="AQ11" s="3">
        <v>41.97</v>
      </c>
      <c r="AR11" s="3">
        <v>33.82</v>
      </c>
      <c r="AS11" s="11"/>
      <c r="AT11" s="15"/>
      <c r="AU11" s="19"/>
    </row>
    <row r="18" spans="1:44" x14ac:dyDescent="0.25">
      <c r="U18" t="s">
        <v>243</v>
      </c>
      <c r="AN18" t="s">
        <v>280</v>
      </c>
    </row>
    <row r="19" spans="1:44" x14ac:dyDescent="0.25">
      <c r="A19" s="7" t="s">
        <v>203</v>
      </c>
    </row>
    <row r="20" spans="1:44" x14ac:dyDescent="0.25">
      <c r="U20" t="s">
        <v>20</v>
      </c>
      <c r="V20" t="s">
        <v>21</v>
      </c>
      <c r="W20" t="s">
        <v>214</v>
      </c>
      <c r="X20" t="s">
        <v>22</v>
      </c>
      <c r="Y20" t="s">
        <v>215</v>
      </c>
      <c r="Z20" t="s">
        <v>23</v>
      </c>
      <c r="AO20" t="s">
        <v>246</v>
      </c>
      <c r="AP20" t="s">
        <v>20</v>
      </c>
      <c r="AQ20" t="s">
        <v>21</v>
      </c>
      <c r="AR20" t="s">
        <v>23</v>
      </c>
    </row>
    <row r="21" spans="1:44" x14ac:dyDescent="0.25">
      <c r="A21" t="s">
        <v>20</v>
      </c>
      <c r="B21" t="s">
        <v>21</v>
      </c>
      <c r="C21" t="s">
        <v>22</v>
      </c>
      <c r="D21" t="s">
        <v>23</v>
      </c>
      <c r="U21" t="s">
        <v>77</v>
      </c>
      <c r="V21" t="s">
        <v>27</v>
      </c>
      <c r="W21" t="s">
        <v>218</v>
      </c>
      <c r="X21">
        <v>17</v>
      </c>
      <c r="Y21">
        <v>611.85799999999995</v>
      </c>
      <c r="Z21">
        <v>14.43</v>
      </c>
      <c r="AN21">
        <v>2</v>
      </c>
      <c r="AO21" t="s">
        <v>255</v>
      </c>
      <c r="AP21" t="s">
        <v>241</v>
      </c>
      <c r="AQ21" t="s">
        <v>27</v>
      </c>
      <c r="AR21">
        <v>16.66</v>
      </c>
    </row>
    <row r="22" spans="1:44" x14ac:dyDescent="0.25">
      <c r="A22" t="s">
        <v>26</v>
      </c>
      <c r="B22" t="s">
        <v>27</v>
      </c>
      <c r="C22">
        <v>1</v>
      </c>
      <c r="D22">
        <v>20.74</v>
      </c>
      <c r="U22" t="s">
        <v>78</v>
      </c>
      <c r="V22" t="s">
        <v>27</v>
      </c>
      <c r="W22" t="s">
        <v>218</v>
      </c>
      <c r="X22">
        <v>17</v>
      </c>
      <c r="Y22">
        <v>611.85799999999995</v>
      </c>
      <c r="Z22">
        <v>15.42</v>
      </c>
      <c r="AN22">
        <v>2</v>
      </c>
      <c r="AO22" t="s">
        <v>256</v>
      </c>
      <c r="AP22" t="s">
        <v>238</v>
      </c>
      <c r="AQ22" t="s">
        <v>27</v>
      </c>
      <c r="AR22">
        <v>19.329999999999998</v>
      </c>
    </row>
    <row r="23" spans="1:44" x14ac:dyDescent="0.25">
      <c r="A23" t="s">
        <v>28</v>
      </c>
      <c r="B23" t="s">
        <v>27</v>
      </c>
      <c r="C23">
        <v>1</v>
      </c>
      <c r="D23">
        <v>20.38</v>
      </c>
      <c r="U23" t="s">
        <v>79</v>
      </c>
      <c r="V23" t="s">
        <v>27</v>
      </c>
      <c r="W23" t="s">
        <v>218</v>
      </c>
      <c r="X23">
        <v>17</v>
      </c>
      <c r="Y23">
        <v>611.85799999999995</v>
      </c>
      <c r="Z23">
        <v>14.65</v>
      </c>
      <c r="AN23">
        <v>2</v>
      </c>
      <c r="AO23" t="s">
        <v>257</v>
      </c>
      <c r="AP23" t="s">
        <v>235</v>
      </c>
      <c r="AQ23" t="s">
        <v>27</v>
      </c>
      <c r="AR23">
        <v>20.239999999999998</v>
      </c>
    </row>
    <row r="24" spans="1:44" x14ac:dyDescent="0.25">
      <c r="A24" t="s">
        <v>29</v>
      </c>
      <c r="B24" t="s">
        <v>27</v>
      </c>
      <c r="C24">
        <v>1</v>
      </c>
      <c r="D24">
        <v>20.239999999999998</v>
      </c>
      <c r="U24" t="s">
        <v>80</v>
      </c>
      <c r="V24" t="s">
        <v>27</v>
      </c>
      <c r="W24" t="s">
        <v>218</v>
      </c>
      <c r="X24">
        <v>18</v>
      </c>
      <c r="Y24">
        <v>611.85799999999995</v>
      </c>
      <c r="Z24">
        <v>18.11</v>
      </c>
      <c r="AN24">
        <v>2</v>
      </c>
      <c r="AO24" t="s">
        <v>258</v>
      </c>
      <c r="AP24" t="s">
        <v>232</v>
      </c>
      <c r="AQ24" t="s">
        <v>27</v>
      </c>
      <c r="AR24">
        <v>20.09</v>
      </c>
    </row>
    <row r="25" spans="1:44" x14ac:dyDescent="0.25">
      <c r="A25" t="s">
        <v>30</v>
      </c>
      <c r="B25" t="s">
        <v>27</v>
      </c>
      <c r="C25">
        <v>2</v>
      </c>
      <c r="D25">
        <v>22.83</v>
      </c>
      <c r="U25" t="s">
        <v>81</v>
      </c>
      <c r="V25" t="s">
        <v>27</v>
      </c>
      <c r="W25" t="s">
        <v>218</v>
      </c>
      <c r="X25">
        <v>18</v>
      </c>
      <c r="Y25">
        <v>611.85799999999995</v>
      </c>
      <c r="Z25">
        <v>18.23</v>
      </c>
      <c r="AN25">
        <v>2</v>
      </c>
      <c r="AO25" t="s">
        <v>259</v>
      </c>
      <c r="AP25" t="s">
        <v>229</v>
      </c>
      <c r="AQ25" t="s">
        <v>27</v>
      </c>
      <c r="AR25">
        <v>21.61</v>
      </c>
    </row>
    <row r="26" spans="1:44" x14ac:dyDescent="0.25">
      <c r="A26" t="s">
        <v>31</v>
      </c>
      <c r="B26" t="s">
        <v>27</v>
      </c>
      <c r="C26">
        <v>2</v>
      </c>
      <c r="D26">
        <v>23.02</v>
      </c>
      <c r="U26" t="s">
        <v>82</v>
      </c>
      <c r="V26" t="s">
        <v>27</v>
      </c>
      <c r="W26" t="s">
        <v>218</v>
      </c>
      <c r="X26">
        <v>18</v>
      </c>
      <c r="Y26">
        <v>611.85799999999995</v>
      </c>
      <c r="Z26">
        <v>18.04</v>
      </c>
      <c r="AN26">
        <v>2</v>
      </c>
      <c r="AO26" t="s">
        <v>260</v>
      </c>
      <c r="AP26" t="s">
        <v>226</v>
      </c>
      <c r="AQ26" t="s">
        <v>27</v>
      </c>
      <c r="AR26">
        <v>23.29</v>
      </c>
    </row>
    <row r="27" spans="1:44" x14ac:dyDescent="0.25">
      <c r="A27" t="s">
        <v>32</v>
      </c>
      <c r="B27" t="s">
        <v>27</v>
      </c>
      <c r="C27">
        <v>2</v>
      </c>
      <c r="D27">
        <v>22.67</v>
      </c>
      <c r="U27" t="s">
        <v>83</v>
      </c>
      <c r="V27" t="s">
        <v>27</v>
      </c>
      <c r="W27" t="s">
        <v>218</v>
      </c>
      <c r="X27">
        <v>19</v>
      </c>
      <c r="Y27">
        <v>611.85799999999995</v>
      </c>
      <c r="Z27">
        <v>18.53</v>
      </c>
      <c r="AN27">
        <v>2</v>
      </c>
      <c r="AO27" t="s">
        <v>261</v>
      </c>
      <c r="AP27" t="s">
        <v>223</v>
      </c>
      <c r="AQ27" t="s">
        <v>27</v>
      </c>
      <c r="AR27">
        <v>24.54</v>
      </c>
    </row>
    <row r="28" spans="1:44" x14ac:dyDescent="0.25">
      <c r="A28" t="s">
        <v>33</v>
      </c>
      <c r="B28" t="s">
        <v>27</v>
      </c>
      <c r="C28">
        <v>3</v>
      </c>
      <c r="D28">
        <v>23.15</v>
      </c>
      <c r="U28" t="s">
        <v>84</v>
      </c>
      <c r="V28" t="s">
        <v>27</v>
      </c>
      <c r="W28" t="s">
        <v>218</v>
      </c>
      <c r="X28">
        <v>19</v>
      </c>
      <c r="Y28">
        <v>611.85799999999995</v>
      </c>
      <c r="Z28">
        <v>18.86</v>
      </c>
      <c r="AN28">
        <v>2</v>
      </c>
      <c r="AO28" t="s">
        <v>262</v>
      </c>
      <c r="AP28" t="s">
        <v>220</v>
      </c>
      <c r="AQ28" t="s">
        <v>27</v>
      </c>
      <c r="AR28">
        <v>33.97</v>
      </c>
    </row>
    <row r="29" spans="1:44" x14ac:dyDescent="0.25">
      <c r="A29" t="s">
        <v>34</v>
      </c>
      <c r="B29" t="s">
        <v>27</v>
      </c>
      <c r="C29">
        <v>3</v>
      </c>
      <c r="D29">
        <v>23.97</v>
      </c>
      <c r="U29" t="s">
        <v>85</v>
      </c>
      <c r="V29" t="s">
        <v>27</v>
      </c>
      <c r="W29" t="s">
        <v>218</v>
      </c>
      <c r="X29">
        <v>19</v>
      </c>
      <c r="Y29">
        <v>611.85799999999995</v>
      </c>
      <c r="Z29">
        <v>18.73</v>
      </c>
      <c r="AN29">
        <v>3</v>
      </c>
      <c r="AO29" t="s">
        <v>263</v>
      </c>
      <c r="AP29" t="s">
        <v>240</v>
      </c>
      <c r="AQ29" t="s">
        <v>27</v>
      </c>
      <c r="AR29">
        <v>16.84</v>
      </c>
    </row>
    <row r="30" spans="1:44" x14ac:dyDescent="0.25">
      <c r="A30" t="s">
        <v>35</v>
      </c>
      <c r="B30" t="s">
        <v>27</v>
      </c>
      <c r="C30">
        <v>3</v>
      </c>
      <c r="D30">
        <v>23.65</v>
      </c>
      <c r="U30" t="s">
        <v>86</v>
      </c>
      <c r="V30" t="s">
        <v>27</v>
      </c>
      <c r="W30" t="s">
        <v>218</v>
      </c>
      <c r="X30">
        <v>20</v>
      </c>
      <c r="Y30">
        <v>611.85799999999995</v>
      </c>
      <c r="Z30">
        <v>19.25</v>
      </c>
      <c r="AN30">
        <v>3</v>
      </c>
      <c r="AO30" t="s">
        <v>264</v>
      </c>
      <c r="AP30" t="s">
        <v>237</v>
      </c>
      <c r="AQ30" t="s">
        <v>27</v>
      </c>
      <c r="AR30">
        <v>19.260000000000002</v>
      </c>
    </row>
    <row r="31" spans="1:44" x14ac:dyDescent="0.25">
      <c r="A31" t="s">
        <v>36</v>
      </c>
      <c r="B31" t="s">
        <v>27</v>
      </c>
      <c r="C31">
        <v>4</v>
      </c>
      <c r="D31">
        <v>24.29</v>
      </c>
      <c r="U31" t="s">
        <v>87</v>
      </c>
      <c r="V31" t="s">
        <v>27</v>
      </c>
      <c r="W31" t="s">
        <v>218</v>
      </c>
      <c r="X31">
        <v>20</v>
      </c>
      <c r="Y31">
        <v>611.85799999999995</v>
      </c>
      <c r="Z31">
        <v>18.55</v>
      </c>
      <c r="AN31">
        <v>3</v>
      </c>
      <c r="AO31" t="s">
        <v>265</v>
      </c>
      <c r="AP31" t="s">
        <v>234</v>
      </c>
      <c r="AQ31" t="s">
        <v>27</v>
      </c>
      <c r="AR31">
        <v>20.22</v>
      </c>
    </row>
    <row r="32" spans="1:44" x14ac:dyDescent="0.25">
      <c r="A32" t="s">
        <v>37</v>
      </c>
      <c r="B32" t="s">
        <v>27</v>
      </c>
      <c r="C32">
        <v>4</v>
      </c>
      <c r="D32">
        <v>24.83</v>
      </c>
      <c r="U32" t="s">
        <v>88</v>
      </c>
      <c r="V32" t="s">
        <v>27</v>
      </c>
      <c r="W32" t="s">
        <v>218</v>
      </c>
      <c r="X32">
        <v>20</v>
      </c>
      <c r="Y32">
        <v>611.85799999999995</v>
      </c>
      <c r="Z32">
        <v>18.96</v>
      </c>
      <c r="AN32">
        <v>3</v>
      </c>
      <c r="AO32" t="s">
        <v>266</v>
      </c>
      <c r="AP32" t="s">
        <v>231</v>
      </c>
      <c r="AQ32" t="s">
        <v>27</v>
      </c>
      <c r="AR32">
        <v>20.58</v>
      </c>
    </row>
    <row r="33" spans="1:44" x14ac:dyDescent="0.25">
      <c r="A33" t="s">
        <v>38</v>
      </c>
      <c r="B33" t="s">
        <v>27</v>
      </c>
      <c r="C33">
        <v>4</v>
      </c>
      <c r="D33">
        <v>24.54</v>
      </c>
      <c r="U33" t="s">
        <v>89</v>
      </c>
      <c r="V33" t="s">
        <v>27</v>
      </c>
      <c r="W33" t="s">
        <v>218</v>
      </c>
      <c r="X33">
        <v>21</v>
      </c>
      <c r="Y33">
        <v>611.85799999999995</v>
      </c>
      <c r="Z33">
        <v>21.49</v>
      </c>
      <c r="AN33">
        <v>3</v>
      </c>
      <c r="AO33" t="s">
        <v>267</v>
      </c>
      <c r="AP33" t="s">
        <v>228</v>
      </c>
      <c r="AQ33" t="s">
        <v>27</v>
      </c>
      <c r="AR33">
        <v>21.6</v>
      </c>
    </row>
    <row r="34" spans="1:44" x14ac:dyDescent="0.25">
      <c r="A34" t="s">
        <v>39</v>
      </c>
      <c r="B34" t="s">
        <v>27</v>
      </c>
      <c r="C34">
        <v>5</v>
      </c>
      <c r="D34">
        <v>26.09</v>
      </c>
      <c r="U34" t="s">
        <v>90</v>
      </c>
      <c r="V34" t="s">
        <v>27</v>
      </c>
      <c r="W34" t="s">
        <v>218</v>
      </c>
      <c r="X34">
        <v>21</v>
      </c>
      <c r="Y34">
        <v>611.85799999999995</v>
      </c>
      <c r="Z34">
        <v>20.34</v>
      </c>
      <c r="AN34">
        <v>3</v>
      </c>
      <c r="AO34" t="s">
        <v>268</v>
      </c>
      <c r="AP34" t="s">
        <v>225</v>
      </c>
      <c r="AQ34" t="s">
        <v>27</v>
      </c>
      <c r="AR34">
        <v>22.54</v>
      </c>
    </row>
    <row r="35" spans="1:44" x14ac:dyDescent="0.25">
      <c r="A35" t="s">
        <v>40</v>
      </c>
      <c r="B35" t="s">
        <v>27</v>
      </c>
      <c r="C35">
        <v>5</v>
      </c>
      <c r="D35">
        <v>25.96</v>
      </c>
      <c r="U35" t="s">
        <v>91</v>
      </c>
      <c r="V35" t="s">
        <v>27</v>
      </c>
      <c r="W35" t="s">
        <v>218</v>
      </c>
      <c r="X35">
        <v>21</v>
      </c>
      <c r="Y35">
        <v>611.85799999999995</v>
      </c>
      <c r="Z35">
        <v>21.81</v>
      </c>
      <c r="AN35">
        <v>3</v>
      </c>
      <c r="AO35" t="s">
        <v>269</v>
      </c>
      <c r="AP35" t="s">
        <v>222</v>
      </c>
      <c r="AQ35" t="s">
        <v>27</v>
      </c>
      <c r="AR35">
        <v>24.15</v>
      </c>
    </row>
    <row r="36" spans="1:44" x14ac:dyDescent="0.25">
      <c r="A36" t="s">
        <v>41</v>
      </c>
      <c r="B36" t="s">
        <v>27</v>
      </c>
      <c r="C36">
        <v>5</v>
      </c>
      <c r="D36">
        <v>25.92</v>
      </c>
      <c r="U36" t="s">
        <v>92</v>
      </c>
      <c r="V36" t="s">
        <v>27</v>
      </c>
      <c r="W36" t="s">
        <v>218</v>
      </c>
      <c r="X36">
        <v>22</v>
      </c>
      <c r="Y36">
        <v>611.85799999999995</v>
      </c>
      <c r="Z36">
        <v>22.14</v>
      </c>
      <c r="AN36">
        <v>3</v>
      </c>
      <c r="AO36" t="s">
        <v>270</v>
      </c>
      <c r="AP36" t="s">
        <v>219</v>
      </c>
      <c r="AQ36" t="s">
        <v>27</v>
      </c>
      <c r="AR36">
        <v>41.97</v>
      </c>
    </row>
    <row r="37" spans="1:44" x14ac:dyDescent="0.25">
      <c r="A37" t="s">
        <v>42</v>
      </c>
      <c r="B37" t="s">
        <v>27</v>
      </c>
      <c r="C37">
        <v>6</v>
      </c>
      <c r="D37">
        <v>27</v>
      </c>
      <c r="U37" t="s">
        <v>93</v>
      </c>
      <c r="V37" t="s">
        <v>27</v>
      </c>
      <c r="W37" t="s">
        <v>218</v>
      </c>
      <c r="X37">
        <v>22</v>
      </c>
      <c r="Y37">
        <v>611.85799999999995</v>
      </c>
      <c r="Z37">
        <v>21.37</v>
      </c>
      <c r="AN37">
        <v>4</v>
      </c>
      <c r="AO37" t="s">
        <v>271</v>
      </c>
      <c r="AP37" t="s">
        <v>100</v>
      </c>
      <c r="AQ37" t="s">
        <v>27</v>
      </c>
      <c r="AR37">
        <v>16.87</v>
      </c>
    </row>
    <row r="38" spans="1:44" x14ac:dyDescent="0.25">
      <c r="A38" t="s">
        <v>44</v>
      </c>
      <c r="B38" t="s">
        <v>27</v>
      </c>
      <c r="C38">
        <v>6</v>
      </c>
      <c r="D38">
        <v>26.76</v>
      </c>
      <c r="U38" t="s">
        <v>94</v>
      </c>
      <c r="V38" t="s">
        <v>27</v>
      </c>
      <c r="W38" t="s">
        <v>218</v>
      </c>
      <c r="X38">
        <v>22</v>
      </c>
      <c r="Y38">
        <v>611.85799999999995</v>
      </c>
      <c r="Z38">
        <v>21.56</v>
      </c>
      <c r="AN38">
        <v>4</v>
      </c>
      <c r="AO38" t="s">
        <v>272</v>
      </c>
      <c r="AP38" t="s">
        <v>97</v>
      </c>
      <c r="AQ38" t="s">
        <v>27</v>
      </c>
      <c r="AR38">
        <v>19.09</v>
      </c>
    </row>
    <row r="39" spans="1:44" x14ac:dyDescent="0.25">
      <c r="A39" t="s">
        <v>45</v>
      </c>
      <c r="B39" t="s">
        <v>27</v>
      </c>
      <c r="C39">
        <v>6</v>
      </c>
      <c r="D39">
        <v>26.76</v>
      </c>
      <c r="U39" t="s">
        <v>95</v>
      </c>
      <c r="V39" t="s">
        <v>27</v>
      </c>
      <c r="W39" t="s">
        <v>218</v>
      </c>
      <c r="X39">
        <v>23</v>
      </c>
      <c r="Y39">
        <v>611.85799999999995</v>
      </c>
      <c r="Z39">
        <v>23</v>
      </c>
      <c r="AN39">
        <v>4</v>
      </c>
      <c r="AO39" t="s">
        <v>273</v>
      </c>
      <c r="AP39" t="s">
        <v>94</v>
      </c>
      <c r="AQ39" t="s">
        <v>27</v>
      </c>
      <c r="AR39">
        <v>19.079999999999998</v>
      </c>
    </row>
    <row r="40" spans="1:44" x14ac:dyDescent="0.25">
      <c r="A40" t="s">
        <v>46</v>
      </c>
      <c r="B40" t="s">
        <v>27</v>
      </c>
      <c r="C40">
        <v>7</v>
      </c>
      <c r="D40">
        <v>28.49</v>
      </c>
      <c r="U40" t="s">
        <v>96</v>
      </c>
      <c r="V40" t="s">
        <v>27</v>
      </c>
      <c r="W40" t="s">
        <v>218</v>
      </c>
      <c r="X40">
        <v>23</v>
      </c>
      <c r="Y40">
        <v>611.85799999999995</v>
      </c>
      <c r="Z40">
        <v>23.08</v>
      </c>
      <c r="AN40">
        <v>4</v>
      </c>
      <c r="AO40" t="s">
        <v>274</v>
      </c>
      <c r="AP40" t="s">
        <v>91</v>
      </c>
      <c r="AQ40" t="s">
        <v>27</v>
      </c>
      <c r="AR40">
        <v>20.66</v>
      </c>
    </row>
    <row r="41" spans="1:44" x14ac:dyDescent="0.25">
      <c r="A41" t="s">
        <v>47</v>
      </c>
      <c r="B41" t="s">
        <v>27</v>
      </c>
      <c r="C41">
        <v>7</v>
      </c>
      <c r="D41">
        <v>27.97</v>
      </c>
      <c r="U41" t="s">
        <v>97</v>
      </c>
      <c r="V41" t="s">
        <v>27</v>
      </c>
      <c r="W41" t="s">
        <v>218</v>
      </c>
      <c r="X41">
        <v>23</v>
      </c>
      <c r="Y41">
        <v>611.85799999999995</v>
      </c>
      <c r="Z41">
        <v>23</v>
      </c>
      <c r="AN41">
        <v>4</v>
      </c>
      <c r="AO41" t="s">
        <v>275</v>
      </c>
      <c r="AP41" t="s">
        <v>88</v>
      </c>
      <c r="AQ41" t="s">
        <v>27</v>
      </c>
      <c r="AR41">
        <v>21.71</v>
      </c>
    </row>
    <row r="42" spans="1:44" x14ac:dyDescent="0.25">
      <c r="A42" t="s">
        <v>48</v>
      </c>
      <c r="B42" t="s">
        <v>27</v>
      </c>
      <c r="C42">
        <v>7</v>
      </c>
      <c r="D42">
        <v>27.98</v>
      </c>
      <c r="U42" t="s">
        <v>98</v>
      </c>
      <c r="V42" t="s">
        <v>27</v>
      </c>
      <c r="W42" t="s">
        <v>218</v>
      </c>
      <c r="X42">
        <v>24</v>
      </c>
      <c r="Y42">
        <v>611.85799999999995</v>
      </c>
      <c r="Z42" t="s">
        <v>43</v>
      </c>
      <c r="AN42">
        <v>4</v>
      </c>
      <c r="AO42" t="s">
        <v>276</v>
      </c>
      <c r="AP42" t="s">
        <v>85</v>
      </c>
      <c r="AQ42" t="s">
        <v>27</v>
      </c>
      <c r="AR42">
        <v>22.21</v>
      </c>
    </row>
    <row r="43" spans="1:44" x14ac:dyDescent="0.25">
      <c r="A43" t="s">
        <v>49</v>
      </c>
      <c r="B43" t="s">
        <v>27</v>
      </c>
      <c r="C43">
        <v>8</v>
      </c>
      <c r="D43" t="s">
        <v>43</v>
      </c>
      <c r="U43" t="s">
        <v>99</v>
      </c>
      <c r="V43" t="s">
        <v>27</v>
      </c>
      <c r="W43" t="s">
        <v>218</v>
      </c>
      <c r="X43">
        <v>24</v>
      </c>
      <c r="Y43">
        <v>611.85799999999995</v>
      </c>
      <c r="Z43" t="s">
        <v>43</v>
      </c>
      <c r="AN43">
        <v>4</v>
      </c>
      <c r="AO43" t="s">
        <v>277</v>
      </c>
      <c r="AP43" t="s">
        <v>82</v>
      </c>
      <c r="AQ43" t="s">
        <v>27</v>
      </c>
      <c r="AR43">
        <v>24.28</v>
      </c>
    </row>
    <row r="44" spans="1:44" x14ac:dyDescent="0.25">
      <c r="A44" t="s">
        <v>50</v>
      </c>
      <c r="B44" t="s">
        <v>27</v>
      </c>
      <c r="C44">
        <v>8</v>
      </c>
      <c r="D44" t="s">
        <v>43</v>
      </c>
      <c r="U44" t="s">
        <v>100</v>
      </c>
      <c r="V44" t="s">
        <v>27</v>
      </c>
      <c r="W44" t="s">
        <v>218</v>
      </c>
      <c r="X44">
        <v>24</v>
      </c>
      <c r="Y44">
        <v>611.85799999999995</v>
      </c>
      <c r="Z44">
        <v>39.99</v>
      </c>
      <c r="AN44">
        <v>4</v>
      </c>
      <c r="AO44" t="s">
        <v>278</v>
      </c>
      <c r="AP44" t="s">
        <v>79</v>
      </c>
      <c r="AQ44" t="s">
        <v>27</v>
      </c>
      <c r="AR44">
        <v>33.82</v>
      </c>
    </row>
    <row r="45" spans="1:44" x14ac:dyDescent="0.25">
      <c r="A45" t="s">
        <v>51</v>
      </c>
      <c r="B45" t="s">
        <v>27</v>
      </c>
      <c r="C45">
        <v>8</v>
      </c>
      <c r="D45" t="s">
        <v>43</v>
      </c>
      <c r="U45" t="s">
        <v>219</v>
      </c>
      <c r="V45" t="s">
        <v>27</v>
      </c>
      <c r="W45" t="s">
        <v>218</v>
      </c>
      <c r="X45">
        <v>25</v>
      </c>
      <c r="Y45">
        <v>611.85799999999995</v>
      </c>
      <c r="Z45">
        <v>14.35</v>
      </c>
    </row>
    <row r="46" spans="1:44" x14ac:dyDescent="0.25">
      <c r="A46" t="s">
        <v>52</v>
      </c>
      <c r="B46" t="s">
        <v>53</v>
      </c>
      <c r="C46">
        <v>9</v>
      </c>
      <c r="D46">
        <v>15.14</v>
      </c>
      <c r="U46" t="s">
        <v>220</v>
      </c>
      <c r="V46" t="s">
        <v>27</v>
      </c>
      <c r="W46" t="s">
        <v>218</v>
      </c>
      <c r="X46">
        <v>25</v>
      </c>
      <c r="Y46">
        <v>611.85799999999995</v>
      </c>
      <c r="Z46">
        <v>14.79</v>
      </c>
    </row>
    <row r="47" spans="1:44" x14ac:dyDescent="0.25">
      <c r="A47" t="s">
        <v>54</v>
      </c>
      <c r="B47" t="s">
        <v>53</v>
      </c>
      <c r="C47">
        <v>9</v>
      </c>
      <c r="D47">
        <v>15.33</v>
      </c>
      <c r="U47" t="s">
        <v>221</v>
      </c>
      <c r="V47" t="s">
        <v>27</v>
      </c>
      <c r="W47" t="s">
        <v>218</v>
      </c>
      <c r="X47">
        <v>25</v>
      </c>
      <c r="Y47">
        <v>611.85799999999995</v>
      </c>
      <c r="Z47">
        <v>14.97</v>
      </c>
    </row>
    <row r="48" spans="1:44" x14ac:dyDescent="0.25">
      <c r="A48" t="s">
        <v>55</v>
      </c>
      <c r="B48" t="s">
        <v>53</v>
      </c>
      <c r="C48">
        <v>9</v>
      </c>
      <c r="D48">
        <v>15.26</v>
      </c>
      <c r="U48" t="s">
        <v>222</v>
      </c>
      <c r="V48" t="s">
        <v>27</v>
      </c>
      <c r="W48" t="s">
        <v>218</v>
      </c>
      <c r="X48">
        <v>26</v>
      </c>
      <c r="Y48">
        <v>611.85799999999995</v>
      </c>
      <c r="Z48">
        <v>18</v>
      </c>
    </row>
    <row r="49" spans="1:26" x14ac:dyDescent="0.25">
      <c r="A49" t="s">
        <v>56</v>
      </c>
      <c r="B49" t="s">
        <v>53</v>
      </c>
      <c r="C49">
        <v>10</v>
      </c>
      <c r="D49">
        <v>17.739999999999998</v>
      </c>
      <c r="U49" t="s">
        <v>223</v>
      </c>
      <c r="V49" t="s">
        <v>27</v>
      </c>
      <c r="W49" t="s">
        <v>218</v>
      </c>
      <c r="X49">
        <v>26</v>
      </c>
      <c r="Y49">
        <v>611.85799999999995</v>
      </c>
      <c r="Z49">
        <v>17.8</v>
      </c>
    </row>
    <row r="50" spans="1:26" x14ac:dyDescent="0.25">
      <c r="A50" t="s">
        <v>57</v>
      </c>
      <c r="B50" t="s">
        <v>53</v>
      </c>
      <c r="C50">
        <v>10</v>
      </c>
      <c r="D50">
        <v>17.190000000000001</v>
      </c>
      <c r="U50" t="s">
        <v>224</v>
      </c>
      <c r="V50" t="s">
        <v>27</v>
      </c>
      <c r="W50" t="s">
        <v>218</v>
      </c>
      <c r="X50">
        <v>26</v>
      </c>
      <c r="Y50">
        <v>611.85799999999995</v>
      </c>
      <c r="Z50">
        <v>18.170000000000002</v>
      </c>
    </row>
    <row r="51" spans="1:26" x14ac:dyDescent="0.25">
      <c r="A51" t="s">
        <v>58</v>
      </c>
      <c r="B51" t="s">
        <v>53</v>
      </c>
      <c r="C51">
        <v>10</v>
      </c>
      <c r="D51">
        <v>17.940000000000001</v>
      </c>
      <c r="U51" t="s">
        <v>225</v>
      </c>
      <c r="V51" t="s">
        <v>27</v>
      </c>
      <c r="W51" t="s">
        <v>218</v>
      </c>
      <c r="X51">
        <v>27</v>
      </c>
      <c r="Y51">
        <v>611.85799999999995</v>
      </c>
      <c r="Z51">
        <v>18.329999999999998</v>
      </c>
    </row>
    <row r="52" spans="1:26" x14ac:dyDescent="0.25">
      <c r="A52" t="s">
        <v>59</v>
      </c>
      <c r="B52" t="s">
        <v>53</v>
      </c>
      <c r="C52">
        <v>11</v>
      </c>
      <c r="D52">
        <v>18.649999999999999</v>
      </c>
      <c r="U52" t="s">
        <v>226</v>
      </c>
      <c r="V52" t="s">
        <v>27</v>
      </c>
      <c r="W52" t="s">
        <v>218</v>
      </c>
      <c r="X52">
        <v>27</v>
      </c>
      <c r="Y52">
        <v>611.85799999999995</v>
      </c>
      <c r="Z52">
        <v>18.36</v>
      </c>
    </row>
    <row r="53" spans="1:26" x14ac:dyDescent="0.25">
      <c r="A53" t="s">
        <v>60</v>
      </c>
      <c r="B53" t="s">
        <v>53</v>
      </c>
      <c r="C53">
        <v>11</v>
      </c>
      <c r="D53">
        <v>18.329999999999998</v>
      </c>
      <c r="U53" t="s">
        <v>227</v>
      </c>
      <c r="V53" t="s">
        <v>27</v>
      </c>
      <c r="W53" t="s">
        <v>218</v>
      </c>
      <c r="X53">
        <v>27</v>
      </c>
      <c r="Y53">
        <v>611.85799999999995</v>
      </c>
      <c r="Z53">
        <v>19.260000000000002</v>
      </c>
    </row>
    <row r="54" spans="1:26" x14ac:dyDescent="0.25">
      <c r="A54" t="s">
        <v>61</v>
      </c>
      <c r="B54" t="s">
        <v>53</v>
      </c>
      <c r="C54">
        <v>11</v>
      </c>
      <c r="D54">
        <v>18.78</v>
      </c>
      <c r="U54" t="s">
        <v>228</v>
      </c>
      <c r="V54" t="s">
        <v>27</v>
      </c>
      <c r="W54" t="s">
        <v>218</v>
      </c>
      <c r="X54">
        <v>28</v>
      </c>
      <c r="Y54">
        <v>611.85799999999995</v>
      </c>
      <c r="Z54">
        <v>19.54</v>
      </c>
    </row>
    <row r="55" spans="1:26" x14ac:dyDescent="0.25">
      <c r="A55" t="s">
        <v>62</v>
      </c>
      <c r="B55" t="s">
        <v>53</v>
      </c>
      <c r="C55">
        <v>12</v>
      </c>
      <c r="D55">
        <v>19.7</v>
      </c>
      <c r="U55" t="s">
        <v>229</v>
      </c>
      <c r="V55" t="s">
        <v>27</v>
      </c>
      <c r="W55" t="s">
        <v>218</v>
      </c>
      <c r="X55">
        <v>28</v>
      </c>
      <c r="Y55">
        <v>611.85799999999995</v>
      </c>
      <c r="Z55">
        <v>19.059999999999999</v>
      </c>
    </row>
    <row r="56" spans="1:26" x14ac:dyDescent="0.25">
      <c r="A56" t="s">
        <v>63</v>
      </c>
      <c r="B56" t="s">
        <v>53</v>
      </c>
      <c r="C56">
        <v>12</v>
      </c>
      <c r="D56">
        <v>18.43</v>
      </c>
      <c r="U56" t="s">
        <v>230</v>
      </c>
      <c r="V56" t="s">
        <v>27</v>
      </c>
      <c r="W56" t="s">
        <v>218</v>
      </c>
      <c r="X56">
        <v>28</v>
      </c>
      <c r="Y56">
        <v>611.85799999999995</v>
      </c>
      <c r="Z56">
        <v>19.489999999999998</v>
      </c>
    </row>
    <row r="57" spans="1:26" x14ac:dyDescent="0.25">
      <c r="A57" t="s">
        <v>64</v>
      </c>
      <c r="B57" t="s">
        <v>53</v>
      </c>
      <c r="C57">
        <v>12</v>
      </c>
      <c r="D57">
        <v>20.11</v>
      </c>
      <c r="U57" t="s">
        <v>231</v>
      </c>
      <c r="V57" t="s">
        <v>27</v>
      </c>
      <c r="W57" t="s">
        <v>218</v>
      </c>
      <c r="X57">
        <v>29</v>
      </c>
      <c r="Y57">
        <v>611.85799999999995</v>
      </c>
      <c r="Z57">
        <v>20.66</v>
      </c>
    </row>
    <row r="58" spans="1:26" x14ac:dyDescent="0.25">
      <c r="A58" t="s">
        <v>65</v>
      </c>
      <c r="B58" t="s">
        <v>53</v>
      </c>
      <c r="C58">
        <v>13</v>
      </c>
      <c r="D58">
        <v>20.69</v>
      </c>
      <c r="U58" t="s">
        <v>232</v>
      </c>
      <c r="V58" t="s">
        <v>27</v>
      </c>
      <c r="W58" t="s">
        <v>218</v>
      </c>
      <c r="X58">
        <v>29</v>
      </c>
      <c r="Y58">
        <v>611.85799999999995</v>
      </c>
      <c r="Z58">
        <v>20.65</v>
      </c>
    </row>
    <row r="59" spans="1:26" x14ac:dyDescent="0.25">
      <c r="A59" t="s">
        <v>66</v>
      </c>
      <c r="B59" t="s">
        <v>53</v>
      </c>
      <c r="C59">
        <v>13</v>
      </c>
      <c r="D59">
        <v>18.920000000000002</v>
      </c>
      <c r="U59" t="s">
        <v>233</v>
      </c>
      <c r="V59" t="s">
        <v>27</v>
      </c>
      <c r="W59" t="s">
        <v>218</v>
      </c>
      <c r="X59">
        <v>29</v>
      </c>
      <c r="Y59">
        <v>611.85799999999995</v>
      </c>
      <c r="Z59">
        <v>20.65</v>
      </c>
    </row>
    <row r="60" spans="1:26" x14ac:dyDescent="0.25">
      <c r="A60" t="s">
        <v>67</v>
      </c>
      <c r="B60" t="s">
        <v>53</v>
      </c>
      <c r="C60">
        <v>13</v>
      </c>
      <c r="D60">
        <v>20.99</v>
      </c>
      <c r="U60" t="s">
        <v>234</v>
      </c>
      <c r="V60" t="s">
        <v>27</v>
      </c>
      <c r="W60" t="s">
        <v>218</v>
      </c>
      <c r="X60">
        <v>30</v>
      </c>
      <c r="Y60">
        <v>611.85799999999995</v>
      </c>
      <c r="Z60">
        <v>21.52</v>
      </c>
    </row>
    <row r="61" spans="1:26" x14ac:dyDescent="0.25">
      <c r="A61" t="s">
        <v>68</v>
      </c>
      <c r="B61" t="s">
        <v>53</v>
      </c>
      <c r="C61">
        <v>14</v>
      </c>
      <c r="D61">
        <v>22.39</v>
      </c>
      <c r="U61" t="s">
        <v>235</v>
      </c>
      <c r="V61" t="s">
        <v>27</v>
      </c>
      <c r="W61" t="s">
        <v>218</v>
      </c>
      <c r="X61">
        <v>30</v>
      </c>
      <c r="Y61">
        <v>611.85799999999995</v>
      </c>
      <c r="Z61">
        <v>21.65</v>
      </c>
    </row>
    <row r="62" spans="1:26" x14ac:dyDescent="0.25">
      <c r="A62" t="s">
        <v>69</v>
      </c>
      <c r="B62" t="s">
        <v>53</v>
      </c>
      <c r="C62">
        <v>14</v>
      </c>
      <c r="D62">
        <v>22.47</v>
      </c>
      <c r="U62" t="s">
        <v>236</v>
      </c>
      <c r="V62" t="s">
        <v>27</v>
      </c>
      <c r="W62" t="s">
        <v>218</v>
      </c>
      <c r="X62">
        <v>30</v>
      </c>
      <c r="Y62">
        <v>611.85799999999995</v>
      </c>
      <c r="Z62">
        <v>21.73</v>
      </c>
    </row>
    <row r="63" spans="1:26" x14ac:dyDescent="0.25">
      <c r="A63" t="s">
        <v>70</v>
      </c>
      <c r="B63" t="s">
        <v>53</v>
      </c>
      <c r="C63">
        <v>14</v>
      </c>
      <c r="D63">
        <v>22.22</v>
      </c>
      <c r="U63" t="s">
        <v>237</v>
      </c>
      <c r="V63" t="s">
        <v>27</v>
      </c>
      <c r="W63" t="s">
        <v>218</v>
      </c>
      <c r="X63">
        <v>31</v>
      </c>
      <c r="Y63">
        <v>611.85799999999995</v>
      </c>
      <c r="Z63">
        <v>22.16</v>
      </c>
    </row>
    <row r="64" spans="1:26" x14ac:dyDescent="0.25">
      <c r="A64" t="s">
        <v>71</v>
      </c>
      <c r="B64" t="s">
        <v>53</v>
      </c>
      <c r="C64">
        <v>15</v>
      </c>
      <c r="D64">
        <v>23.08</v>
      </c>
      <c r="U64" t="s">
        <v>238</v>
      </c>
      <c r="V64" t="s">
        <v>27</v>
      </c>
      <c r="W64" t="s">
        <v>218</v>
      </c>
      <c r="X64">
        <v>31</v>
      </c>
      <c r="Y64">
        <v>611.85799999999995</v>
      </c>
      <c r="Z64">
        <v>21.62</v>
      </c>
    </row>
    <row r="65" spans="1:26" x14ac:dyDescent="0.25">
      <c r="A65" t="s">
        <v>72</v>
      </c>
      <c r="B65" t="s">
        <v>53</v>
      </c>
      <c r="C65">
        <v>15</v>
      </c>
      <c r="D65">
        <v>23.12</v>
      </c>
      <c r="U65" t="s">
        <v>239</v>
      </c>
      <c r="V65" t="s">
        <v>27</v>
      </c>
      <c r="W65" t="s">
        <v>218</v>
      </c>
      <c r="X65">
        <v>31</v>
      </c>
      <c r="Y65">
        <v>611.85799999999995</v>
      </c>
      <c r="Z65">
        <v>22.78</v>
      </c>
    </row>
    <row r="66" spans="1:26" x14ac:dyDescent="0.25">
      <c r="A66" t="s">
        <v>73</v>
      </c>
      <c r="B66" t="s">
        <v>53</v>
      </c>
      <c r="C66">
        <v>15</v>
      </c>
      <c r="D66">
        <v>23.03</v>
      </c>
      <c r="U66" t="s">
        <v>240</v>
      </c>
      <c r="V66" t="s">
        <v>27</v>
      </c>
      <c r="W66" t="s">
        <v>218</v>
      </c>
      <c r="X66">
        <v>32</v>
      </c>
      <c r="Y66">
        <v>611.85799999999995</v>
      </c>
      <c r="Z66" t="s">
        <v>43</v>
      </c>
    </row>
    <row r="67" spans="1:26" x14ac:dyDescent="0.25">
      <c r="A67" t="s">
        <v>74</v>
      </c>
      <c r="B67" t="s">
        <v>53</v>
      </c>
      <c r="C67">
        <v>16</v>
      </c>
      <c r="D67" t="s">
        <v>43</v>
      </c>
      <c r="U67" t="s">
        <v>241</v>
      </c>
      <c r="V67" t="s">
        <v>27</v>
      </c>
      <c r="W67" t="s">
        <v>218</v>
      </c>
      <c r="X67">
        <v>32</v>
      </c>
      <c r="Y67">
        <v>611.85799999999995</v>
      </c>
      <c r="Z67" t="s">
        <v>43</v>
      </c>
    </row>
    <row r="68" spans="1:26" x14ac:dyDescent="0.25">
      <c r="A68" t="s">
        <v>75</v>
      </c>
      <c r="B68" t="s">
        <v>53</v>
      </c>
      <c r="C68">
        <v>16</v>
      </c>
      <c r="D68" t="s">
        <v>43</v>
      </c>
      <c r="U68" t="s">
        <v>242</v>
      </c>
      <c r="V68" t="s">
        <v>27</v>
      </c>
      <c r="W68" t="s">
        <v>218</v>
      </c>
      <c r="X68">
        <v>32</v>
      </c>
      <c r="Y68">
        <v>611.85799999999995</v>
      </c>
      <c r="Z68" t="s">
        <v>43</v>
      </c>
    </row>
    <row r="69" spans="1:26" x14ac:dyDescent="0.25">
      <c r="A69" t="s">
        <v>76</v>
      </c>
      <c r="B69" t="s">
        <v>53</v>
      </c>
      <c r="C69">
        <v>16</v>
      </c>
      <c r="D69" t="s">
        <v>43</v>
      </c>
    </row>
    <row r="70" spans="1:26" x14ac:dyDescent="0.25">
      <c r="A70" t="s">
        <v>77</v>
      </c>
      <c r="B70" t="s">
        <v>53</v>
      </c>
      <c r="C70">
        <v>17</v>
      </c>
      <c r="D70">
        <v>14.66</v>
      </c>
    </row>
    <row r="71" spans="1:26" x14ac:dyDescent="0.25">
      <c r="A71" t="s">
        <v>77</v>
      </c>
      <c r="B71" t="s">
        <v>27</v>
      </c>
      <c r="C71">
        <v>17</v>
      </c>
      <c r="D71">
        <v>20.18</v>
      </c>
    </row>
    <row r="72" spans="1:26" x14ac:dyDescent="0.25">
      <c r="A72" t="s">
        <v>78</v>
      </c>
      <c r="B72" t="s">
        <v>53</v>
      </c>
      <c r="C72">
        <v>17</v>
      </c>
      <c r="D72">
        <v>8.27</v>
      </c>
    </row>
    <row r="73" spans="1:26" x14ac:dyDescent="0.25">
      <c r="A73" t="s">
        <v>78</v>
      </c>
      <c r="B73" t="s">
        <v>27</v>
      </c>
      <c r="C73">
        <v>17</v>
      </c>
      <c r="D73">
        <v>20.39</v>
      </c>
    </row>
    <row r="74" spans="1:26" x14ac:dyDescent="0.25">
      <c r="A74" t="s">
        <v>79</v>
      </c>
      <c r="B74" t="s">
        <v>53</v>
      </c>
      <c r="C74">
        <v>17</v>
      </c>
      <c r="D74">
        <v>15.43</v>
      </c>
    </row>
    <row r="75" spans="1:26" x14ac:dyDescent="0.25">
      <c r="A75" t="s">
        <v>79</v>
      </c>
      <c r="B75" t="s">
        <v>27</v>
      </c>
      <c r="C75">
        <v>17</v>
      </c>
      <c r="D75">
        <v>20.58</v>
      </c>
    </row>
    <row r="76" spans="1:26" x14ac:dyDescent="0.25">
      <c r="A76" t="s">
        <v>80</v>
      </c>
      <c r="B76" t="s">
        <v>53</v>
      </c>
      <c r="C76">
        <v>18</v>
      </c>
      <c r="D76">
        <v>17.71</v>
      </c>
    </row>
    <row r="77" spans="1:26" x14ac:dyDescent="0.25">
      <c r="A77" t="s">
        <v>80</v>
      </c>
      <c r="B77" t="s">
        <v>27</v>
      </c>
      <c r="C77">
        <v>18</v>
      </c>
      <c r="D77">
        <v>22.58</v>
      </c>
    </row>
    <row r="78" spans="1:26" x14ac:dyDescent="0.25">
      <c r="A78" t="s">
        <v>81</v>
      </c>
      <c r="B78" t="s">
        <v>53</v>
      </c>
      <c r="C78">
        <v>18</v>
      </c>
      <c r="D78">
        <v>15.94</v>
      </c>
    </row>
    <row r="79" spans="1:26" x14ac:dyDescent="0.25">
      <c r="A79" t="s">
        <v>81</v>
      </c>
      <c r="B79" t="s">
        <v>27</v>
      </c>
      <c r="C79">
        <v>18</v>
      </c>
      <c r="D79">
        <v>22.82</v>
      </c>
    </row>
    <row r="80" spans="1:26" x14ac:dyDescent="0.25">
      <c r="A80" t="s">
        <v>82</v>
      </c>
      <c r="B80" t="s">
        <v>53</v>
      </c>
      <c r="C80">
        <v>18</v>
      </c>
      <c r="D80">
        <v>17.809999999999999</v>
      </c>
    </row>
    <row r="81" spans="1:4" x14ac:dyDescent="0.25">
      <c r="A81" t="s">
        <v>82</v>
      </c>
      <c r="B81" t="s">
        <v>27</v>
      </c>
      <c r="C81">
        <v>18</v>
      </c>
      <c r="D81">
        <v>22.96</v>
      </c>
    </row>
    <row r="82" spans="1:4" x14ac:dyDescent="0.25">
      <c r="A82" t="s">
        <v>83</v>
      </c>
      <c r="B82" t="s">
        <v>53</v>
      </c>
      <c r="C82">
        <v>19</v>
      </c>
      <c r="D82">
        <v>19.27</v>
      </c>
    </row>
    <row r="83" spans="1:4" x14ac:dyDescent="0.25">
      <c r="A83" t="s">
        <v>83</v>
      </c>
      <c r="B83" t="s">
        <v>27</v>
      </c>
      <c r="C83">
        <v>19</v>
      </c>
      <c r="D83">
        <v>24.04</v>
      </c>
    </row>
    <row r="84" spans="1:4" x14ac:dyDescent="0.25">
      <c r="A84" t="s">
        <v>84</v>
      </c>
      <c r="B84" t="s">
        <v>53</v>
      </c>
      <c r="C84">
        <v>19</v>
      </c>
      <c r="D84">
        <v>19.04</v>
      </c>
    </row>
    <row r="85" spans="1:4" x14ac:dyDescent="0.25">
      <c r="A85" t="s">
        <v>84</v>
      </c>
      <c r="B85" t="s">
        <v>27</v>
      </c>
      <c r="C85">
        <v>19</v>
      </c>
      <c r="D85">
        <v>24.1</v>
      </c>
    </row>
    <row r="86" spans="1:4" x14ac:dyDescent="0.25">
      <c r="A86" t="s">
        <v>85</v>
      </c>
      <c r="B86" t="s">
        <v>53</v>
      </c>
      <c r="C86">
        <v>19</v>
      </c>
      <c r="D86">
        <v>19.32</v>
      </c>
    </row>
    <row r="87" spans="1:4" x14ac:dyDescent="0.25">
      <c r="A87" t="s">
        <v>85</v>
      </c>
      <c r="B87" t="s">
        <v>27</v>
      </c>
      <c r="C87">
        <v>19</v>
      </c>
      <c r="D87">
        <v>24.11</v>
      </c>
    </row>
    <row r="88" spans="1:4" x14ac:dyDescent="0.25">
      <c r="A88" t="s">
        <v>86</v>
      </c>
      <c r="B88" t="s">
        <v>53</v>
      </c>
      <c r="C88">
        <v>20</v>
      </c>
      <c r="D88">
        <v>20.18</v>
      </c>
    </row>
    <row r="89" spans="1:4" x14ac:dyDescent="0.25">
      <c r="A89" t="s">
        <v>86</v>
      </c>
      <c r="B89" t="s">
        <v>27</v>
      </c>
      <c r="C89">
        <v>20</v>
      </c>
      <c r="D89">
        <v>24.73</v>
      </c>
    </row>
    <row r="90" spans="1:4" x14ac:dyDescent="0.25">
      <c r="A90" t="s">
        <v>87</v>
      </c>
      <c r="B90" t="s">
        <v>53</v>
      </c>
      <c r="C90">
        <v>20</v>
      </c>
      <c r="D90">
        <v>19.95</v>
      </c>
    </row>
    <row r="91" spans="1:4" x14ac:dyDescent="0.25">
      <c r="A91" t="s">
        <v>87</v>
      </c>
      <c r="B91" t="s">
        <v>27</v>
      </c>
      <c r="C91">
        <v>20</v>
      </c>
      <c r="D91">
        <v>24.79</v>
      </c>
    </row>
    <row r="92" spans="1:4" x14ac:dyDescent="0.25">
      <c r="A92" t="s">
        <v>88</v>
      </c>
      <c r="B92" t="s">
        <v>53</v>
      </c>
      <c r="C92">
        <v>20</v>
      </c>
      <c r="D92">
        <v>20.2</v>
      </c>
    </row>
    <row r="93" spans="1:4" x14ac:dyDescent="0.25">
      <c r="A93" t="s">
        <v>88</v>
      </c>
      <c r="B93" t="s">
        <v>27</v>
      </c>
      <c r="C93">
        <v>20</v>
      </c>
      <c r="D93">
        <v>24.92</v>
      </c>
    </row>
    <row r="94" spans="1:4" x14ac:dyDescent="0.25">
      <c r="A94" t="s">
        <v>89</v>
      </c>
      <c r="B94" t="s">
        <v>53</v>
      </c>
      <c r="C94">
        <v>21</v>
      </c>
      <c r="D94">
        <v>20.7</v>
      </c>
    </row>
    <row r="95" spans="1:4" x14ac:dyDescent="0.25">
      <c r="A95" t="s">
        <v>89</v>
      </c>
      <c r="B95" t="s">
        <v>27</v>
      </c>
      <c r="C95">
        <v>21</v>
      </c>
      <c r="D95">
        <v>25.54</v>
      </c>
    </row>
    <row r="96" spans="1:4" x14ac:dyDescent="0.25">
      <c r="A96" t="s">
        <v>90</v>
      </c>
      <c r="B96" t="s">
        <v>53</v>
      </c>
      <c r="C96">
        <v>21</v>
      </c>
      <c r="D96">
        <v>21.39</v>
      </c>
    </row>
    <row r="97" spans="1:4" x14ac:dyDescent="0.25">
      <c r="A97" t="s">
        <v>90</v>
      </c>
      <c r="B97" t="s">
        <v>27</v>
      </c>
      <c r="C97">
        <v>21</v>
      </c>
      <c r="D97">
        <v>26.03</v>
      </c>
    </row>
    <row r="98" spans="1:4" x14ac:dyDescent="0.25">
      <c r="A98" t="s">
        <v>91</v>
      </c>
      <c r="B98" t="s">
        <v>53</v>
      </c>
      <c r="C98">
        <v>21</v>
      </c>
      <c r="D98">
        <v>21.1</v>
      </c>
    </row>
    <row r="99" spans="1:4" x14ac:dyDescent="0.25">
      <c r="A99" t="s">
        <v>91</v>
      </c>
      <c r="B99" t="s">
        <v>27</v>
      </c>
      <c r="C99">
        <v>21</v>
      </c>
      <c r="D99">
        <v>25.98</v>
      </c>
    </row>
    <row r="100" spans="1:4" x14ac:dyDescent="0.25">
      <c r="A100" t="s">
        <v>92</v>
      </c>
      <c r="B100" t="s">
        <v>53</v>
      </c>
      <c r="C100">
        <v>22</v>
      </c>
      <c r="D100">
        <v>22.11</v>
      </c>
    </row>
    <row r="101" spans="1:4" x14ac:dyDescent="0.25">
      <c r="A101" t="s">
        <v>92</v>
      </c>
      <c r="B101" t="s">
        <v>27</v>
      </c>
      <c r="C101">
        <v>22</v>
      </c>
      <c r="D101">
        <v>26.73</v>
      </c>
    </row>
    <row r="102" spans="1:4" x14ac:dyDescent="0.25">
      <c r="A102" t="s">
        <v>93</v>
      </c>
      <c r="B102" t="s">
        <v>53</v>
      </c>
      <c r="C102">
        <v>22</v>
      </c>
      <c r="D102">
        <v>22.08</v>
      </c>
    </row>
    <row r="103" spans="1:4" x14ac:dyDescent="0.25">
      <c r="A103" t="s">
        <v>93</v>
      </c>
      <c r="B103" t="s">
        <v>27</v>
      </c>
      <c r="C103">
        <v>22</v>
      </c>
      <c r="D103" t="s">
        <v>43</v>
      </c>
    </row>
    <row r="104" spans="1:4" x14ac:dyDescent="0.25">
      <c r="A104" t="s">
        <v>94</v>
      </c>
      <c r="B104" t="s">
        <v>53</v>
      </c>
      <c r="C104">
        <v>22</v>
      </c>
      <c r="D104">
        <v>22.01</v>
      </c>
    </row>
    <row r="105" spans="1:4" x14ac:dyDescent="0.25">
      <c r="A105" t="s">
        <v>94</v>
      </c>
      <c r="B105" t="s">
        <v>27</v>
      </c>
      <c r="C105">
        <v>22</v>
      </c>
      <c r="D105">
        <v>26.69</v>
      </c>
    </row>
    <row r="106" spans="1:4" x14ac:dyDescent="0.25">
      <c r="A106" t="s">
        <v>95</v>
      </c>
      <c r="B106" t="s">
        <v>53</v>
      </c>
      <c r="C106">
        <v>23</v>
      </c>
      <c r="D106">
        <v>23.21</v>
      </c>
    </row>
    <row r="107" spans="1:4" x14ac:dyDescent="0.25">
      <c r="A107" t="s">
        <v>95</v>
      </c>
      <c r="B107" t="s">
        <v>27</v>
      </c>
      <c r="C107">
        <v>23</v>
      </c>
      <c r="D107">
        <v>28.2</v>
      </c>
    </row>
    <row r="108" spans="1:4" x14ac:dyDescent="0.25">
      <c r="A108" t="s">
        <v>96</v>
      </c>
      <c r="B108" t="s">
        <v>53</v>
      </c>
      <c r="C108">
        <v>23</v>
      </c>
      <c r="D108">
        <v>23.1</v>
      </c>
    </row>
    <row r="109" spans="1:4" x14ac:dyDescent="0.25">
      <c r="A109" t="s">
        <v>96</v>
      </c>
      <c r="B109" t="s">
        <v>27</v>
      </c>
      <c r="C109">
        <v>23</v>
      </c>
      <c r="D109">
        <v>28.92</v>
      </c>
    </row>
    <row r="110" spans="1:4" x14ac:dyDescent="0.25">
      <c r="A110" t="s">
        <v>97</v>
      </c>
      <c r="B110" t="s">
        <v>53</v>
      </c>
      <c r="C110">
        <v>23</v>
      </c>
      <c r="D110">
        <v>23.19</v>
      </c>
    </row>
    <row r="111" spans="1:4" x14ac:dyDescent="0.25">
      <c r="A111" t="s">
        <v>97</v>
      </c>
      <c r="B111" t="s">
        <v>27</v>
      </c>
      <c r="C111">
        <v>23</v>
      </c>
      <c r="D111">
        <v>28.21</v>
      </c>
    </row>
    <row r="112" spans="1:4" x14ac:dyDescent="0.25">
      <c r="A112" t="s">
        <v>98</v>
      </c>
      <c r="B112" t="s">
        <v>53</v>
      </c>
      <c r="C112">
        <v>24</v>
      </c>
      <c r="D112">
        <v>44.75</v>
      </c>
    </row>
    <row r="113" spans="1:4" x14ac:dyDescent="0.25">
      <c r="A113" t="s">
        <v>98</v>
      </c>
      <c r="B113" t="s">
        <v>27</v>
      </c>
      <c r="C113">
        <v>24</v>
      </c>
      <c r="D113" t="s">
        <v>43</v>
      </c>
    </row>
    <row r="114" spans="1:4" x14ac:dyDescent="0.25">
      <c r="A114" t="s">
        <v>99</v>
      </c>
      <c r="B114" t="s">
        <v>53</v>
      </c>
      <c r="C114">
        <v>24</v>
      </c>
      <c r="D114" t="s">
        <v>43</v>
      </c>
    </row>
    <row r="115" spans="1:4" x14ac:dyDescent="0.25">
      <c r="A115" t="s">
        <v>99</v>
      </c>
      <c r="B115" t="s">
        <v>27</v>
      </c>
      <c r="C115">
        <v>24</v>
      </c>
      <c r="D115" t="s">
        <v>43</v>
      </c>
    </row>
    <row r="116" spans="1:4" x14ac:dyDescent="0.25">
      <c r="A116" t="s">
        <v>100</v>
      </c>
      <c r="B116" t="s">
        <v>53</v>
      </c>
      <c r="C116">
        <v>24</v>
      </c>
      <c r="D116" t="s">
        <v>43</v>
      </c>
    </row>
    <row r="117" spans="1:4" x14ac:dyDescent="0.25">
      <c r="A117" t="s">
        <v>100</v>
      </c>
      <c r="B117" t="s">
        <v>27</v>
      </c>
      <c r="C117">
        <v>24</v>
      </c>
      <c r="D117" t="s">
        <v>43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O11" sqref="O11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205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3">
        <v>22.67</v>
      </c>
      <c r="D4" s="3">
        <v>22.89</v>
      </c>
      <c r="E4" s="3">
        <v>22.62</v>
      </c>
      <c r="F4" s="10">
        <f>AVERAGE(C4:E4)</f>
        <v>22.72666666666667</v>
      </c>
      <c r="G4" s="13">
        <f>SLOPE(F4:F10,B4:B10)</f>
        <v>-3.4343611917224828</v>
      </c>
      <c r="H4" s="17">
        <f>((10^(-1/G4))-1)*100</f>
        <v>95.512696291871265</v>
      </c>
      <c r="K4" s="3">
        <v>1</v>
      </c>
      <c r="L4" s="3">
        <f>LOG10(K4)</f>
        <v>0</v>
      </c>
      <c r="M4" s="3">
        <v>22.46</v>
      </c>
      <c r="N4" s="3">
        <v>22.75</v>
      </c>
      <c r="O4" s="3">
        <v>22.91</v>
      </c>
      <c r="P4" s="10">
        <f>AVERAGE(M4:O4)</f>
        <v>22.706666666666667</v>
      </c>
      <c r="Q4" s="13">
        <f>SLOPE(P4:P10,L4:L10)</f>
        <v>-3.4538899419648934</v>
      </c>
      <c r="R4" s="17">
        <f>((10^(-1/Q4))-1)*100</f>
        <v>94.772941594713828</v>
      </c>
    </row>
    <row r="5" spans="1:18" x14ac:dyDescent="0.25">
      <c r="A5" s="3">
        <v>0.2</v>
      </c>
      <c r="B5" s="3">
        <f t="shared" ref="B5:B11" si="0">LOG10(A5)</f>
        <v>-0.69897000433601875</v>
      </c>
      <c r="C5" s="3">
        <v>25.05</v>
      </c>
      <c r="D5" s="3">
        <v>25.29</v>
      </c>
      <c r="E5" s="3">
        <v>24.99</v>
      </c>
      <c r="F5" s="10">
        <f t="shared" ref="F5:F10" si="1">AVERAGE(C5:E5)</f>
        <v>25.11</v>
      </c>
      <c r="G5" s="14"/>
      <c r="H5" s="18"/>
      <c r="K5" s="3">
        <v>0.2</v>
      </c>
      <c r="L5" s="3">
        <f t="shared" ref="L5:L11" si="2">LOG10(K5)</f>
        <v>-0.69897000433601875</v>
      </c>
      <c r="M5" s="3">
        <v>25.11</v>
      </c>
      <c r="N5" s="3">
        <v>24.9</v>
      </c>
      <c r="O5" s="3">
        <v>24.64</v>
      </c>
      <c r="P5" s="10">
        <f>AVERAGE(M5:O5)</f>
        <v>24.883333333333336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3">
        <v>25.98</v>
      </c>
      <c r="D6" s="3">
        <v>26.66</v>
      </c>
      <c r="E6" s="3">
        <v>25.97</v>
      </c>
      <c r="F6" s="10">
        <f>AVERAGE(C6:E6)</f>
        <v>26.203333333333333</v>
      </c>
      <c r="G6" s="14"/>
      <c r="H6" s="18"/>
      <c r="K6" s="3">
        <v>0.1</v>
      </c>
      <c r="L6" s="3">
        <f t="shared" si="2"/>
        <v>-1</v>
      </c>
      <c r="M6" s="3">
        <v>26.16</v>
      </c>
      <c r="N6" s="3">
        <v>24.85</v>
      </c>
      <c r="O6" s="3">
        <v>26.72</v>
      </c>
      <c r="P6" s="10">
        <f t="shared" ref="P6" si="3">AVERAGE(M6:O6)</f>
        <v>25.91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23">
        <v>26.62</v>
      </c>
      <c r="D7" s="3">
        <v>27.53</v>
      </c>
      <c r="E7" s="3">
        <v>26.67</v>
      </c>
      <c r="F7" s="10">
        <f>AVERAGE(C7:E7)</f>
        <v>26.94</v>
      </c>
      <c r="G7" s="14"/>
      <c r="H7" s="18"/>
      <c r="K7" s="3">
        <v>0.05</v>
      </c>
      <c r="L7" s="3">
        <f t="shared" si="2"/>
        <v>-1.3010299956639813</v>
      </c>
      <c r="M7" s="3">
        <v>26.78</v>
      </c>
      <c r="N7" s="3">
        <v>26</v>
      </c>
      <c r="O7" s="3">
        <v>27.46</v>
      </c>
      <c r="P7" s="10">
        <f>AVERAGE(M7:O7)</f>
        <v>26.74666666666667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3">
        <v>27.43</v>
      </c>
      <c r="D8" s="3">
        <v>28.49</v>
      </c>
      <c r="E8" s="3">
        <v>27.26</v>
      </c>
      <c r="F8" s="10">
        <f t="shared" si="1"/>
        <v>27.72666666666667</v>
      </c>
      <c r="G8" s="14"/>
      <c r="H8" s="18"/>
      <c r="K8" s="3">
        <v>2.5000000000000001E-2</v>
      </c>
      <c r="L8" s="3">
        <f t="shared" si="2"/>
        <v>-1.6020599913279623</v>
      </c>
      <c r="M8" s="3">
        <v>27.74</v>
      </c>
      <c r="N8" s="3">
        <v>27.89</v>
      </c>
      <c r="O8" s="23">
        <v>26.74</v>
      </c>
      <c r="P8" s="10">
        <f t="shared" ref="P8:P10" si="4">AVERAGE(M8:O8)</f>
        <v>27.456666666666663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3">
        <v>29.25</v>
      </c>
      <c r="D9" s="3">
        <v>29.2</v>
      </c>
      <c r="E9" s="3">
        <v>29.38</v>
      </c>
      <c r="F9" s="10">
        <f t="shared" si="1"/>
        <v>29.276666666666667</v>
      </c>
      <c r="G9" s="14"/>
      <c r="H9" s="18"/>
      <c r="K9" s="3">
        <v>1.2500000000000001E-2</v>
      </c>
      <c r="L9" s="3">
        <f t="shared" si="2"/>
        <v>-1.9030899869919435</v>
      </c>
      <c r="M9" s="3">
        <v>29.42</v>
      </c>
      <c r="N9" s="3">
        <v>29.25</v>
      </c>
      <c r="O9" s="3">
        <v>29.27</v>
      </c>
      <c r="P9" s="10">
        <f t="shared" si="4"/>
        <v>29.313333333333333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>
        <v>30.96</v>
      </c>
      <c r="D10" s="3">
        <v>30.22</v>
      </c>
      <c r="E10" s="3">
        <v>30.29</v>
      </c>
      <c r="F10" s="10">
        <f t="shared" si="1"/>
        <v>30.49</v>
      </c>
      <c r="G10" s="14"/>
      <c r="H10" s="18"/>
      <c r="K10" s="3">
        <v>6.2500000000000003E-3</v>
      </c>
      <c r="L10" s="3">
        <f t="shared" si="2"/>
        <v>-2.2041199826559246</v>
      </c>
      <c r="M10" s="3">
        <v>30.46</v>
      </c>
      <c r="N10" s="3">
        <v>30.37</v>
      </c>
      <c r="O10" s="3">
        <v>30.42</v>
      </c>
      <c r="P10" s="10">
        <f t="shared" si="4"/>
        <v>30.416666666666668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 t="s">
        <v>43</v>
      </c>
      <c r="D11" s="3" t="s">
        <v>43</v>
      </c>
      <c r="E11" s="3" t="s">
        <v>43</v>
      </c>
      <c r="F11" s="11"/>
      <c r="G11" s="15"/>
      <c r="H11" s="19"/>
      <c r="K11" s="3">
        <v>0</v>
      </c>
      <c r="L11" s="3" t="e">
        <f t="shared" si="2"/>
        <v>#NUM!</v>
      </c>
      <c r="M11" s="23" t="s">
        <v>43</v>
      </c>
      <c r="N11" s="3" t="s">
        <v>43</v>
      </c>
      <c r="O11" s="23">
        <v>37.950000000000003</v>
      </c>
      <c r="P11" s="11"/>
      <c r="Q11" s="15"/>
      <c r="R11" s="19"/>
    </row>
    <row r="19" spans="1:4" x14ac:dyDescent="0.25">
      <c r="A19" s="7" t="s">
        <v>206</v>
      </c>
    </row>
    <row r="21" spans="1:4" x14ac:dyDescent="0.25">
      <c r="A21" t="s">
        <v>20</v>
      </c>
      <c r="B21" t="s">
        <v>21</v>
      </c>
      <c r="C21" t="s">
        <v>22</v>
      </c>
      <c r="D21" t="s">
        <v>23</v>
      </c>
    </row>
    <row r="22" spans="1:4" x14ac:dyDescent="0.25">
      <c r="A22" t="s">
        <v>26</v>
      </c>
      <c r="B22" t="s">
        <v>27</v>
      </c>
      <c r="C22">
        <v>1</v>
      </c>
      <c r="D22">
        <v>22.67</v>
      </c>
    </row>
    <row r="23" spans="1:4" x14ac:dyDescent="0.25">
      <c r="A23" t="s">
        <v>28</v>
      </c>
      <c r="B23" t="s">
        <v>27</v>
      </c>
      <c r="C23">
        <v>1</v>
      </c>
      <c r="D23">
        <v>22.89</v>
      </c>
    </row>
    <row r="24" spans="1:4" x14ac:dyDescent="0.25">
      <c r="A24" t="s">
        <v>29</v>
      </c>
      <c r="B24" t="s">
        <v>27</v>
      </c>
      <c r="C24">
        <v>1</v>
      </c>
      <c r="D24">
        <v>22.62</v>
      </c>
    </row>
    <row r="25" spans="1:4" x14ac:dyDescent="0.25">
      <c r="A25" t="s">
        <v>30</v>
      </c>
      <c r="B25" t="s">
        <v>27</v>
      </c>
      <c r="C25">
        <v>2</v>
      </c>
      <c r="D25">
        <v>25.05</v>
      </c>
    </row>
    <row r="26" spans="1:4" x14ac:dyDescent="0.25">
      <c r="A26" t="s">
        <v>31</v>
      </c>
      <c r="B26" t="s">
        <v>27</v>
      </c>
      <c r="C26">
        <v>2</v>
      </c>
      <c r="D26">
        <v>25.29</v>
      </c>
    </row>
    <row r="27" spans="1:4" x14ac:dyDescent="0.25">
      <c r="A27" t="s">
        <v>32</v>
      </c>
      <c r="B27" t="s">
        <v>27</v>
      </c>
      <c r="C27">
        <v>2</v>
      </c>
      <c r="D27">
        <v>24.99</v>
      </c>
    </row>
    <row r="28" spans="1:4" x14ac:dyDescent="0.25">
      <c r="A28" t="s">
        <v>33</v>
      </c>
      <c r="B28" t="s">
        <v>27</v>
      </c>
      <c r="C28">
        <v>3</v>
      </c>
      <c r="D28">
        <v>25.98</v>
      </c>
    </row>
    <row r="29" spans="1:4" x14ac:dyDescent="0.25">
      <c r="A29" t="s">
        <v>34</v>
      </c>
      <c r="B29" t="s">
        <v>27</v>
      </c>
      <c r="C29">
        <v>3</v>
      </c>
      <c r="D29">
        <v>26.66</v>
      </c>
    </row>
    <row r="30" spans="1:4" x14ac:dyDescent="0.25">
      <c r="A30" t="s">
        <v>35</v>
      </c>
      <c r="B30" t="s">
        <v>27</v>
      </c>
      <c r="C30">
        <v>3</v>
      </c>
      <c r="D30">
        <v>25.97</v>
      </c>
    </row>
    <row r="31" spans="1:4" x14ac:dyDescent="0.25">
      <c r="A31" s="21" t="s">
        <v>36</v>
      </c>
      <c r="B31" s="21" t="s">
        <v>27</v>
      </c>
      <c r="C31" s="21">
        <v>4</v>
      </c>
      <c r="D31" s="21">
        <v>26.62</v>
      </c>
    </row>
    <row r="32" spans="1:4" x14ac:dyDescent="0.25">
      <c r="A32" t="s">
        <v>37</v>
      </c>
      <c r="B32" t="s">
        <v>27</v>
      </c>
      <c r="C32">
        <v>4</v>
      </c>
      <c r="D32">
        <v>27.53</v>
      </c>
    </row>
    <row r="33" spans="1:4" x14ac:dyDescent="0.25">
      <c r="A33" t="s">
        <v>38</v>
      </c>
      <c r="B33" t="s">
        <v>27</v>
      </c>
      <c r="C33">
        <v>4</v>
      </c>
      <c r="D33">
        <v>26.67</v>
      </c>
    </row>
    <row r="34" spans="1:4" x14ac:dyDescent="0.25">
      <c r="A34" t="s">
        <v>39</v>
      </c>
      <c r="B34" t="s">
        <v>27</v>
      </c>
      <c r="C34">
        <v>5</v>
      </c>
      <c r="D34">
        <v>27.43</v>
      </c>
    </row>
    <row r="35" spans="1:4" x14ac:dyDescent="0.25">
      <c r="A35" t="s">
        <v>40</v>
      </c>
      <c r="B35" t="s">
        <v>27</v>
      </c>
      <c r="C35">
        <v>5</v>
      </c>
      <c r="D35">
        <v>28.49</v>
      </c>
    </row>
    <row r="36" spans="1:4" x14ac:dyDescent="0.25">
      <c r="A36" t="s">
        <v>41</v>
      </c>
      <c r="B36" t="s">
        <v>27</v>
      </c>
      <c r="C36">
        <v>5</v>
      </c>
      <c r="D36">
        <v>27.26</v>
      </c>
    </row>
    <row r="37" spans="1:4" x14ac:dyDescent="0.25">
      <c r="A37" t="s">
        <v>42</v>
      </c>
      <c r="B37" t="s">
        <v>27</v>
      </c>
      <c r="C37">
        <v>6</v>
      </c>
      <c r="D37">
        <v>29.25</v>
      </c>
    </row>
    <row r="38" spans="1:4" x14ac:dyDescent="0.25">
      <c r="A38" t="s">
        <v>44</v>
      </c>
      <c r="B38" t="s">
        <v>27</v>
      </c>
      <c r="C38">
        <v>6</v>
      </c>
      <c r="D38">
        <v>29.2</v>
      </c>
    </row>
    <row r="39" spans="1:4" x14ac:dyDescent="0.25">
      <c r="A39" t="s">
        <v>45</v>
      </c>
      <c r="B39" t="s">
        <v>27</v>
      </c>
      <c r="C39">
        <v>6</v>
      </c>
      <c r="D39">
        <v>29.38</v>
      </c>
    </row>
    <row r="40" spans="1:4" x14ac:dyDescent="0.25">
      <c r="A40" t="s">
        <v>46</v>
      </c>
      <c r="B40" t="s">
        <v>27</v>
      </c>
      <c r="C40">
        <v>7</v>
      </c>
      <c r="D40">
        <v>30.96</v>
      </c>
    </row>
    <row r="41" spans="1:4" x14ac:dyDescent="0.25">
      <c r="A41" t="s">
        <v>47</v>
      </c>
      <c r="B41" t="s">
        <v>27</v>
      </c>
      <c r="C41">
        <v>7</v>
      </c>
      <c r="D41">
        <v>30.22</v>
      </c>
    </row>
    <row r="42" spans="1:4" x14ac:dyDescent="0.25">
      <c r="A42" t="s">
        <v>48</v>
      </c>
      <c r="B42" t="s">
        <v>27</v>
      </c>
      <c r="C42">
        <v>7</v>
      </c>
      <c r="D42">
        <v>30.29</v>
      </c>
    </row>
    <row r="43" spans="1:4" x14ac:dyDescent="0.25">
      <c r="A43" t="s">
        <v>49</v>
      </c>
      <c r="B43" t="s">
        <v>27</v>
      </c>
      <c r="C43">
        <v>8</v>
      </c>
      <c r="D43" t="s">
        <v>43</v>
      </c>
    </row>
    <row r="44" spans="1:4" x14ac:dyDescent="0.25">
      <c r="A44" t="s">
        <v>50</v>
      </c>
      <c r="B44" t="s">
        <v>27</v>
      </c>
      <c r="C44">
        <v>8</v>
      </c>
      <c r="D44" t="s">
        <v>43</v>
      </c>
    </row>
    <row r="45" spans="1:4" x14ac:dyDescent="0.25">
      <c r="A45" t="s">
        <v>51</v>
      </c>
      <c r="B45" t="s">
        <v>27</v>
      </c>
      <c r="C45">
        <v>8</v>
      </c>
      <c r="D45" t="s">
        <v>43</v>
      </c>
    </row>
    <row r="46" spans="1:4" x14ac:dyDescent="0.25">
      <c r="A46" t="s">
        <v>52</v>
      </c>
      <c r="B46" t="s">
        <v>53</v>
      </c>
      <c r="C46">
        <v>9</v>
      </c>
      <c r="D46">
        <v>36.1</v>
      </c>
    </row>
    <row r="47" spans="1:4" x14ac:dyDescent="0.25">
      <c r="A47" t="s">
        <v>54</v>
      </c>
      <c r="B47" t="s">
        <v>53</v>
      </c>
      <c r="C47">
        <v>9</v>
      </c>
      <c r="D47">
        <v>35.700000000000003</v>
      </c>
    </row>
    <row r="48" spans="1:4" x14ac:dyDescent="0.25">
      <c r="A48" t="s">
        <v>55</v>
      </c>
      <c r="B48" t="s">
        <v>53</v>
      </c>
      <c r="C48">
        <v>9</v>
      </c>
      <c r="D48">
        <v>35.86</v>
      </c>
    </row>
    <row r="49" spans="1:4" x14ac:dyDescent="0.25">
      <c r="A49" t="s">
        <v>56</v>
      </c>
      <c r="B49" t="s">
        <v>53</v>
      </c>
      <c r="C49">
        <v>10</v>
      </c>
      <c r="D49">
        <v>42.13</v>
      </c>
    </row>
    <row r="50" spans="1:4" x14ac:dyDescent="0.25">
      <c r="A50" t="s">
        <v>57</v>
      </c>
      <c r="B50" t="s">
        <v>53</v>
      </c>
      <c r="C50">
        <v>10</v>
      </c>
      <c r="D50">
        <v>43.09</v>
      </c>
    </row>
    <row r="51" spans="1:4" x14ac:dyDescent="0.25">
      <c r="A51" t="s">
        <v>58</v>
      </c>
      <c r="B51" t="s">
        <v>53</v>
      </c>
      <c r="C51">
        <v>10</v>
      </c>
      <c r="D51">
        <v>38.79</v>
      </c>
    </row>
    <row r="52" spans="1:4" x14ac:dyDescent="0.25">
      <c r="A52" t="s">
        <v>59</v>
      </c>
      <c r="B52" t="s">
        <v>53</v>
      </c>
      <c r="C52">
        <v>11</v>
      </c>
      <c r="D52">
        <v>44.46</v>
      </c>
    </row>
    <row r="53" spans="1:4" x14ac:dyDescent="0.25">
      <c r="A53" t="s">
        <v>60</v>
      </c>
      <c r="B53" t="s">
        <v>53</v>
      </c>
      <c r="C53">
        <v>11</v>
      </c>
      <c r="D53" t="s">
        <v>43</v>
      </c>
    </row>
    <row r="54" spans="1:4" x14ac:dyDescent="0.25">
      <c r="A54" t="s">
        <v>61</v>
      </c>
      <c r="B54" t="s">
        <v>53</v>
      </c>
      <c r="C54">
        <v>11</v>
      </c>
      <c r="D54">
        <v>38.35</v>
      </c>
    </row>
    <row r="55" spans="1:4" x14ac:dyDescent="0.25">
      <c r="A55" t="s">
        <v>62</v>
      </c>
      <c r="B55" t="s">
        <v>53</v>
      </c>
      <c r="C55">
        <v>12</v>
      </c>
      <c r="D55">
        <v>44.75</v>
      </c>
    </row>
    <row r="56" spans="1:4" x14ac:dyDescent="0.25">
      <c r="A56" t="s">
        <v>63</v>
      </c>
      <c r="B56" t="s">
        <v>53</v>
      </c>
      <c r="C56">
        <v>12</v>
      </c>
      <c r="D56" t="s">
        <v>43</v>
      </c>
    </row>
    <row r="57" spans="1:4" x14ac:dyDescent="0.25">
      <c r="A57" t="s">
        <v>64</v>
      </c>
      <c r="B57" t="s">
        <v>53</v>
      </c>
      <c r="C57">
        <v>12</v>
      </c>
      <c r="D57">
        <v>44.71</v>
      </c>
    </row>
    <row r="58" spans="1:4" x14ac:dyDescent="0.25">
      <c r="A58" t="s">
        <v>65</v>
      </c>
      <c r="B58" t="s">
        <v>53</v>
      </c>
      <c r="C58">
        <v>13</v>
      </c>
      <c r="D58" t="s">
        <v>43</v>
      </c>
    </row>
    <row r="59" spans="1:4" x14ac:dyDescent="0.25">
      <c r="A59" t="s">
        <v>66</v>
      </c>
      <c r="B59" t="s">
        <v>53</v>
      </c>
      <c r="C59">
        <v>13</v>
      </c>
      <c r="D59" t="s">
        <v>43</v>
      </c>
    </row>
    <row r="60" spans="1:4" x14ac:dyDescent="0.25">
      <c r="A60" t="s">
        <v>67</v>
      </c>
      <c r="B60" t="s">
        <v>53</v>
      </c>
      <c r="C60">
        <v>13</v>
      </c>
      <c r="D60" t="s">
        <v>43</v>
      </c>
    </row>
    <row r="61" spans="1:4" x14ac:dyDescent="0.25">
      <c r="A61" t="s">
        <v>68</v>
      </c>
      <c r="B61" t="s">
        <v>53</v>
      </c>
      <c r="C61">
        <v>14</v>
      </c>
      <c r="D61" t="s">
        <v>43</v>
      </c>
    </row>
    <row r="62" spans="1:4" x14ac:dyDescent="0.25">
      <c r="A62" t="s">
        <v>69</v>
      </c>
      <c r="B62" t="s">
        <v>53</v>
      </c>
      <c r="C62">
        <v>14</v>
      </c>
      <c r="D62" t="s">
        <v>43</v>
      </c>
    </row>
    <row r="63" spans="1:4" x14ac:dyDescent="0.25">
      <c r="A63" t="s">
        <v>70</v>
      </c>
      <c r="B63" t="s">
        <v>53</v>
      </c>
      <c r="C63">
        <v>14</v>
      </c>
      <c r="D63" t="s">
        <v>43</v>
      </c>
    </row>
    <row r="64" spans="1:4" x14ac:dyDescent="0.25">
      <c r="A64" t="s">
        <v>71</v>
      </c>
      <c r="B64" t="s">
        <v>53</v>
      </c>
      <c r="C64">
        <v>15</v>
      </c>
      <c r="D64" t="s">
        <v>43</v>
      </c>
    </row>
    <row r="65" spans="1:4" x14ac:dyDescent="0.25">
      <c r="A65" t="s">
        <v>72</v>
      </c>
      <c r="B65" t="s">
        <v>53</v>
      </c>
      <c r="C65">
        <v>15</v>
      </c>
      <c r="D65" t="s">
        <v>43</v>
      </c>
    </row>
    <row r="66" spans="1:4" x14ac:dyDescent="0.25">
      <c r="A66" t="s">
        <v>73</v>
      </c>
      <c r="B66" t="s">
        <v>53</v>
      </c>
      <c r="C66">
        <v>15</v>
      </c>
      <c r="D66" t="s">
        <v>43</v>
      </c>
    </row>
    <row r="67" spans="1:4" x14ac:dyDescent="0.25">
      <c r="A67" t="s">
        <v>74</v>
      </c>
      <c r="B67" t="s">
        <v>53</v>
      </c>
      <c r="C67">
        <v>16</v>
      </c>
      <c r="D67" t="s">
        <v>43</v>
      </c>
    </row>
    <row r="68" spans="1:4" x14ac:dyDescent="0.25">
      <c r="A68" t="s">
        <v>75</v>
      </c>
      <c r="B68" t="s">
        <v>53</v>
      </c>
      <c r="C68">
        <v>16</v>
      </c>
      <c r="D68" t="s">
        <v>43</v>
      </c>
    </row>
    <row r="69" spans="1:4" x14ac:dyDescent="0.25">
      <c r="A69" t="s">
        <v>76</v>
      </c>
      <c r="B69" t="s">
        <v>53</v>
      </c>
      <c r="C69">
        <v>16</v>
      </c>
      <c r="D69" t="s">
        <v>43</v>
      </c>
    </row>
    <row r="70" spans="1:4" x14ac:dyDescent="0.25">
      <c r="A70" t="s">
        <v>77</v>
      </c>
      <c r="B70" t="s">
        <v>53</v>
      </c>
      <c r="C70">
        <v>17</v>
      </c>
      <c r="D70" t="s">
        <v>43</v>
      </c>
    </row>
    <row r="71" spans="1:4" x14ac:dyDescent="0.25">
      <c r="A71" t="s">
        <v>77</v>
      </c>
      <c r="B71" t="s">
        <v>27</v>
      </c>
      <c r="C71">
        <v>17</v>
      </c>
      <c r="D71">
        <v>22.46</v>
      </c>
    </row>
    <row r="72" spans="1:4" x14ac:dyDescent="0.25">
      <c r="A72" t="s">
        <v>78</v>
      </c>
      <c r="B72" t="s">
        <v>53</v>
      </c>
      <c r="C72">
        <v>17</v>
      </c>
      <c r="D72" t="s">
        <v>43</v>
      </c>
    </row>
    <row r="73" spans="1:4" x14ac:dyDescent="0.25">
      <c r="A73" t="s">
        <v>78</v>
      </c>
      <c r="B73" t="s">
        <v>27</v>
      </c>
      <c r="C73">
        <v>17</v>
      </c>
      <c r="D73">
        <v>22.75</v>
      </c>
    </row>
    <row r="74" spans="1:4" x14ac:dyDescent="0.25">
      <c r="A74" t="s">
        <v>79</v>
      </c>
      <c r="B74" t="s">
        <v>53</v>
      </c>
      <c r="C74">
        <v>17</v>
      </c>
      <c r="D74" t="s">
        <v>43</v>
      </c>
    </row>
    <row r="75" spans="1:4" x14ac:dyDescent="0.25">
      <c r="A75" t="s">
        <v>79</v>
      </c>
      <c r="B75" t="s">
        <v>27</v>
      </c>
      <c r="C75">
        <v>17</v>
      </c>
      <c r="D75">
        <v>22.91</v>
      </c>
    </row>
    <row r="76" spans="1:4" x14ac:dyDescent="0.25">
      <c r="A76" t="s">
        <v>80</v>
      </c>
      <c r="B76" t="s">
        <v>53</v>
      </c>
      <c r="C76">
        <v>18</v>
      </c>
      <c r="D76" t="s">
        <v>43</v>
      </c>
    </row>
    <row r="77" spans="1:4" x14ac:dyDescent="0.25">
      <c r="A77" t="s">
        <v>80</v>
      </c>
      <c r="B77" t="s">
        <v>27</v>
      </c>
      <c r="C77">
        <v>18</v>
      </c>
      <c r="D77">
        <v>25.11</v>
      </c>
    </row>
    <row r="78" spans="1:4" x14ac:dyDescent="0.25">
      <c r="A78" t="s">
        <v>81</v>
      </c>
      <c r="B78" t="s">
        <v>53</v>
      </c>
      <c r="C78">
        <v>18</v>
      </c>
      <c r="D78" t="s">
        <v>43</v>
      </c>
    </row>
    <row r="79" spans="1:4" x14ac:dyDescent="0.25">
      <c r="A79" t="s">
        <v>81</v>
      </c>
      <c r="B79" t="s">
        <v>27</v>
      </c>
      <c r="C79">
        <v>18</v>
      </c>
      <c r="D79">
        <v>24.9</v>
      </c>
    </row>
    <row r="80" spans="1:4" x14ac:dyDescent="0.25">
      <c r="A80" t="s">
        <v>82</v>
      </c>
      <c r="B80" t="s">
        <v>53</v>
      </c>
      <c r="C80">
        <v>18</v>
      </c>
      <c r="D80" t="s">
        <v>43</v>
      </c>
    </row>
    <row r="81" spans="1:4" x14ac:dyDescent="0.25">
      <c r="A81" t="s">
        <v>82</v>
      </c>
      <c r="B81" t="s">
        <v>27</v>
      </c>
      <c r="C81">
        <v>18</v>
      </c>
      <c r="D81">
        <v>24.64</v>
      </c>
    </row>
    <row r="82" spans="1:4" x14ac:dyDescent="0.25">
      <c r="A82" t="s">
        <v>83</v>
      </c>
      <c r="B82" t="s">
        <v>53</v>
      </c>
      <c r="C82">
        <v>19</v>
      </c>
      <c r="D82" t="s">
        <v>43</v>
      </c>
    </row>
    <row r="83" spans="1:4" x14ac:dyDescent="0.25">
      <c r="A83" t="s">
        <v>83</v>
      </c>
      <c r="B83" t="s">
        <v>27</v>
      </c>
      <c r="C83">
        <v>19</v>
      </c>
      <c r="D83">
        <v>26.16</v>
      </c>
    </row>
    <row r="84" spans="1:4" x14ac:dyDescent="0.25">
      <c r="A84" t="s">
        <v>84</v>
      </c>
      <c r="B84" t="s">
        <v>53</v>
      </c>
      <c r="C84">
        <v>19</v>
      </c>
      <c r="D84" t="s">
        <v>43</v>
      </c>
    </row>
    <row r="85" spans="1:4" x14ac:dyDescent="0.25">
      <c r="A85" t="s">
        <v>84</v>
      </c>
      <c r="B85" t="s">
        <v>27</v>
      </c>
      <c r="C85">
        <v>19</v>
      </c>
      <c r="D85">
        <v>24.85</v>
      </c>
    </row>
    <row r="86" spans="1:4" x14ac:dyDescent="0.25">
      <c r="A86" t="s">
        <v>85</v>
      </c>
      <c r="B86" t="s">
        <v>53</v>
      </c>
      <c r="C86">
        <v>19</v>
      </c>
      <c r="D86" t="s">
        <v>43</v>
      </c>
    </row>
    <row r="87" spans="1:4" x14ac:dyDescent="0.25">
      <c r="A87" t="s">
        <v>85</v>
      </c>
      <c r="B87" t="s">
        <v>27</v>
      </c>
      <c r="C87">
        <v>19</v>
      </c>
      <c r="D87">
        <v>26.72</v>
      </c>
    </row>
    <row r="88" spans="1:4" x14ac:dyDescent="0.25">
      <c r="A88" t="s">
        <v>86</v>
      </c>
      <c r="B88" t="s">
        <v>53</v>
      </c>
      <c r="C88">
        <v>20</v>
      </c>
      <c r="D88" t="s">
        <v>43</v>
      </c>
    </row>
    <row r="89" spans="1:4" x14ac:dyDescent="0.25">
      <c r="A89" t="s">
        <v>86</v>
      </c>
      <c r="B89" t="s">
        <v>27</v>
      </c>
      <c r="C89">
        <v>20</v>
      </c>
      <c r="D89">
        <v>26.78</v>
      </c>
    </row>
    <row r="90" spans="1:4" x14ac:dyDescent="0.25">
      <c r="A90" t="s">
        <v>87</v>
      </c>
      <c r="B90" t="s">
        <v>53</v>
      </c>
      <c r="C90">
        <v>20</v>
      </c>
      <c r="D90" t="s">
        <v>43</v>
      </c>
    </row>
    <row r="91" spans="1:4" x14ac:dyDescent="0.25">
      <c r="A91" t="s">
        <v>87</v>
      </c>
      <c r="B91" t="s">
        <v>27</v>
      </c>
      <c r="C91">
        <v>20</v>
      </c>
      <c r="D91">
        <v>26</v>
      </c>
    </row>
    <row r="92" spans="1:4" x14ac:dyDescent="0.25">
      <c r="A92" t="s">
        <v>88</v>
      </c>
      <c r="B92" t="s">
        <v>53</v>
      </c>
      <c r="C92">
        <v>20</v>
      </c>
      <c r="D92" t="s">
        <v>43</v>
      </c>
    </row>
    <row r="93" spans="1:4" x14ac:dyDescent="0.25">
      <c r="A93" t="s">
        <v>88</v>
      </c>
      <c r="B93" t="s">
        <v>27</v>
      </c>
      <c r="C93">
        <v>20</v>
      </c>
      <c r="D93">
        <v>27.46</v>
      </c>
    </row>
    <row r="94" spans="1:4" x14ac:dyDescent="0.25">
      <c r="A94" t="s">
        <v>89</v>
      </c>
      <c r="B94" t="s">
        <v>53</v>
      </c>
      <c r="C94">
        <v>21</v>
      </c>
      <c r="D94" t="s">
        <v>43</v>
      </c>
    </row>
    <row r="95" spans="1:4" x14ac:dyDescent="0.25">
      <c r="A95" t="s">
        <v>89</v>
      </c>
      <c r="B95" t="s">
        <v>27</v>
      </c>
      <c r="C95">
        <v>21</v>
      </c>
      <c r="D95">
        <v>27.74</v>
      </c>
    </row>
    <row r="96" spans="1:4" x14ac:dyDescent="0.25">
      <c r="A96" t="s">
        <v>90</v>
      </c>
      <c r="B96" t="s">
        <v>53</v>
      </c>
      <c r="C96">
        <v>21</v>
      </c>
      <c r="D96" t="s">
        <v>43</v>
      </c>
    </row>
    <row r="97" spans="1:4" x14ac:dyDescent="0.25">
      <c r="A97" t="s">
        <v>90</v>
      </c>
      <c r="B97" t="s">
        <v>27</v>
      </c>
      <c r="C97">
        <v>21</v>
      </c>
      <c r="D97">
        <v>27.89</v>
      </c>
    </row>
    <row r="98" spans="1:4" x14ac:dyDescent="0.25">
      <c r="A98" s="21" t="s">
        <v>91</v>
      </c>
      <c r="B98" s="21" t="s">
        <v>53</v>
      </c>
      <c r="C98" s="21">
        <v>21</v>
      </c>
      <c r="D98" s="21">
        <v>29.75</v>
      </c>
    </row>
    <row r="99" spans="1:4" x14ac:dyDescent="0.25">
      <c r="A99" s="21" t="s">
        <v>91</v>
      </c>
      <c r="B99" s="21" t="s">
        <v>27</v>
      </c>
      <c r="C99" s="21">
        <v>21</v>
      </c>
      <c r="D99" s="21">
        <v>26.74</v>
      </c>
    </row>
    <row r="100" spans="1:4" x14ac:dyDescent="0.25">
      <c r="A100" t="s">
        <v>92</v>
      </c>
      <c r="B100" t="s">
        <v>53</v>
      </c>
      <c r="C100">
        <v>22</v>
      </c>
      <c r="D100" t="s">
        <v>43</v>
      </c>
    </row>
    <row r="101" spans="1:4" x14ac:dyDescent="0.25">
      <c r="A101" t="s">
        <v>92</v>
      </c>
      <c r="B101" t="s">
        <v>27</v>
      </c>
      <c r="C101">
        <v>22</v>
      </c>
      <c r="D101">
        <v>29.42</v>
      </c>
    </row>
    <row r="102" spans="1:4" x14ac:dyDescent="0.25">
      <c r="A102" t="s">
        <v>93</v>
      </c>
      <c r="B102" t="s">
        <v>53</v>
      </c>
      <c r="C102">
        <v>22</v>
      </c>
      <c r="D102" t="s">
        <v>43</v>
      </c>
    </row>
    <row r="103" spans="1:4" x14ac:dyDescent="0.25">
      <c r="A103" t="s">
        <v>93</v>
      </c>
      <c r="B103" t="s">
        <v>27</v>
      </c>
      <c r="C103">
        <v>22</v>
      </c>
      <c r="D103">
        <v>29.25</v>
      </c>
    </row>
    <row r="104" spans="1:4" x14ac:dyDescent="0.25">
      <c r="A104" t="s">
        <v>94</v>
      </c>
      <c r="B104" t="s">
        <v>53</v>
      </c>
      <c r="C104">
        <v>22</v>
      </c>
      <c r="D104" t="s">
        <v>43</v>
      </c>
    </row>
    <row r="105" spans="1:4" x14ac:dyDescent="0.25">
      <c r="A105" t="s">
        <v>94</v>
      </c>
      <c r="B105" t="s">
        <v>27</v>
      </c>
      <c r="C105">
        <v>22</v>
      </c>
      <c r="D105">
        <v>29.27</v>
      </c>
    </row>
    <row r="106" spans="1:4" x14ac:dyDescent="0.25">
      <c r="A106" t="s">
        <v>95</v>
      </c>
      <c r="B106" t="s">
        <v>53</v>
      </c>
      <c r="C106">
        <v>23</v>
      </c>
      <c r="D106" t="s">
        <v>43</v>
      </c>
    </row>
    <row r="107" spans="1:4" x14ac:dyDescent="0.25">
      <c r="A107" t="s">
        <v>95</v>
      </c>
      <c r="B107" t="s">
        <v>27</v>
      </c>
      <c r="C107">
        <v>23</v>
      </c>
      <c r="D107">
        <v>30.46</v>
      </c>
    </row>
    <row r="108" spans="1:4" x14ac:dyDescent="0.25">
      <c r="A108" t="s">
        <v>96</v>
      </c>
      <c r="B108" t="s">
        <v>53</v>
      </c>
      <c r="C108">
        <v>23</v>
      </c>
      <c r="D108" t="s">
        <v>43</v>
      </c>
    </row>
    <row r="109" spans="1:4" x14ac:dyDescent="0.25">
      <c r="A109" t="s">
        <v>96</v>
      </c>
      <c r="B109" t="s">
        <v>27</v>
      </c>
      <c r="C109">
        <v>23</v>
      </c>
      <c r="D109">
        <v>30.37</v>
      </c>
    </row>
    <row r="110" spans="1:4" x14ac:dyDescent="0.25">
      <c r="A110" t="s">
        <v>97</v>
      </c>
      <c r="B110" t="s">
        <v>53</v>
      </c>
      <c r="C110">
        <v>23</v>
      </c>
      <c r="D110" t="s">
        <v>43</v>
      </c>
    </row>
    <row r="111" spans="1:4" x14ac:dyDescent="0.25">
      <c r="A111" t="s">
        <v>97</v>
      </c>
      <c r="B111" t="s">
        <v>27</v>
      </c>
      <c r="C111">
        <v>23</v>
      </c>
      <c r="D111">
        <v>30.42</v>
      </c>
    </row>
    <row r="112" spans="1:4" x14ac:dyDescent="0.25">
      <c r="A112" s="21" t="s">
        <v>98</v>
      </c>
      <c r="B112" s="21" t="s">
        <v>53</v>
      </c>
      <c r="C112" s="21">
        <v>24</v>
      </c>
      <c r="D112" s="21" t="s">
        <v>43</v>
      </c>
    </row>
    <row r="113" spans="1:4" x14ac:dyDescent="0.25">
      <c r="A113" s="21" t="s">
        <v>98</v>
      </c>
      <c r="B113" s="21" t="s">
        <v>27</v>
      </c>
      <c r="C113" s="21">
        <v>24</v>
      </c>
      <c r="D113" s="21" t="s">
        <v>43</v>
      </c>
    </row>
    <row r="114" spans="1:4" x14ac:dyDescent="0.25">
      <c r="A114" t="s">
        <v>99</v>
      </c>
      <c r="B114" t="s">
        <v>53</v>
      </c>
      <c r="C114">
        <v>24</v>
      </c>
      <c r="D114" t="s">
        <v>43</v>
      </c>
    </row>
    <row r="115" spans="1:4" x14ac:dyDescent="0.25">
      <c r="A115" t="s">
        <v>99</v>
      </c>
      <c r="B115" t="s">
        <v>27</v>
      </c>
      <c r="C115">
        <v>24</v>
      </c>
      <c r="D115" t="s">
        <v>43</v>
      </c>
    </row>
    <row r="116" spans="1:4" x14ac:dyDescent="0.25">
      <c r="A116" s="21" t="s">
        <v>100</v>
      </c>
      <c r="B116" s="21" t="s">
        <v>53</v>
      </c>
      <c r="C116" s="21">
        <v>24</v>
      </c>
      <c r="D116" s="21">
        <v>33.950000000000003</v>
      </c>
    </row>
    <row r="117" spans="1:4" x14ac:dyDescent="0.25">
      <c r="A117" s="21" t="s">
        <v>100</v>
      </c>
      <c r="B117" s="21" t="s">
        <v>27</v>
      </c>
      <c r="C117" s="21">
        <v>24</v>
      </c>
      <c r="D117" s="21">
        <v>37.950000000000003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17"/>
  <sheetViews>
    <sheetView workbookViewId="0">
      <selection activeCell="G30" sqref="G30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207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3">
        <v>36.1</v>
      </c>
      <c r="D4" s="3">
        <v>35.700000000000003</v>
      </c>
      <c r="E4" s="3">
        <v>35.86</v>
      </c>
      <c r="F4" s="10">
        <f>AVERAGE(C4:E4)</f>
        <v>35.88666666666667</v>
      </c>
      <c r="G4" s="13" t="e">
        <f>SLOPE(F4:F10,B4:B10)</f>
        <v>#DIV/0!</v>
      </c>
      <c r="H4" s="17" t="e">
        <f>((10^(-1/G4))-1)*100</f>
        <v>#DIV/0!</v>
      </c>
      <c r="K4" s="3">
        <v>1</v>
      </c>
      <c r="L4" s="3">
        <f>LOG10(K4)</f>
        <v>0</v>
      </c>
      <c r="M4" s="3"/>
      <c r="N4" s="3"/>
      <c r="O4" s="3"/>
      <c r="P4" s="10" t="e">
        <f>AVERAGE(M4:O4)</f>
        <v>#DIV/0!</v>
      </c>
      <c r="Q4" s="13" t="e">
        <f>SLOPE(P4:P10,L4:L10)</f>
        <v>#DIV/0!</v>
      </c>
      <c r="R4" s="17" t="e">
        <f>((10^(-1/Q4))-1)*100</f>
        <v>#DIV/0!</v>
      </c>
    </row>
    <row r="5" spans="1:18" x14ac:dyDescent="0.25">
      <c r="A5" s="3">
        <v>0.2</v>
      </c>
      <c r="B5" s="3">
        <f t="shared" ref="B5:B11" si="0">LOG10(A5)</f>
        <v>-0.69897000433601875</v>
      </c>
      <c r="C5" s="3">
        <v>42.13</v>
      </c>
      <c r="D5" s="3">
        <v>43.09</v>
      </c>
      <c r="E5" s="3">
        <v>38.79</v>
      </c>
      <c r="F5" s="10">
        <f t="shared" ref="F5:F10" si="1">AVERAGE(C5:E5)</f>
        <v>41.336666666666666</v>
      </c>
      <c r="G5" s="14"/>
      <c r="H5" s="18"/>
      <c r="K5" s="3">
        <v>0.2</v>
      </c>
      <c r="L5" s="3">
        <f t="shared" ref="L5:L11" si="2">LOG10(K5)</f>
        <v>-0.69897000433601875</v>
      </c>
      <c r="M5" s="3"/>
      <c r="N5" s="3"/>
      <c r="O5" s="3"/>
      <c r="P5" s="10" t="e">
        <f>AVERAGE(M5:O5)</f>
        <v>#DIV/0!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3">
        <v>44.46</v>
      </c>
      <c r="D6" s="3" t="s">
        <v>43</v>
      </c>
      <c r="E6" s="3">
        <v>38.35</v>
      </c>
      <c r="F6" s="10">
        <f>AVERAGE(C6:E6)</f>
        <v>41.405000000000001</v>
      </c>
      <c r="G6" s="14"/>
      <c r="H6" s="18"/>
      <c r="K6" s="3">
        <v>0.1</v>
      </c>
      <c r="L6" s="3">
        <f t="shared" si="2"/>
        <v>-1</v>
      </c>
      <c r="M6" s="3"/>
      <c r="N6" s="3"/>
      <c r="O6" s="3"/>
      <c r="P6" s="10" t="e">
        <f t="shared" ref="P6" si="3">AVERAGE(M6:O6)</f>
        <v>#DIV/0!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3" t="s">
        <v>43</v>
      </c>
      <c r="D7" s="3" t="s">
        <v>43</v>
      </c>
      <c r="E7" s="3">
        <v>44.71</v>
      </c>
      <c r="F7" s="10">
        <f>AVERAGE(C7:E7)</f>
        <v>44.71</v>
      </c>
      <c r="G7" s="14"/>
      <c r="H7" s="18"/>
      <c r="K7" s="3">
        <v>0.05</v>
      </c>
      <c r="L7" s="3">
        <f t="shared" si="2"/>
        <v>-1.3010299956639813</v>
      </c>
      <c r="M7" s="3"/>
      <c r="N7" s="3"/>
      <c r="O7" s="3"/>
      <c r="P7" s="10" t="e">
        <f>AVERAGE(M7:O7)</f>
        <v>#DIV/0!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3" t="s">
        <v>43</v>
      </c>
      <c r="D8" s="3" t="s">
        <v>43</v>
      </c>
      <c r="E8" s="3" t="s">
        <v>43</v>
      </c>
      <c r="F8" s="10" t="e">
        <f t="shared" si="1"/>
        <v>#DIV/0!</v>
      </c>
      <c r="G8" s="14"/>
      <c r="H8" s="18"/>
      <c r="K8" s="3">
        <v>2.5000000000000001E-2</v>
      </c>
      <c r="L8" s="3">
        <f t="shared" si="2"/>
        <v>-1.6020599913279623</v>
      </c>
      <c r="M8" s="3"/>
      <c r="N8" s="3"/>
      <c r="O8" s="3"/>
      <c r="P8" s="10" t="e">
        <f t="shared" ref="P8:P10" si="4">AVERAGE(M8:O8)</f>
        <v>#DIV/0!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3" t="s">
        <v>43</v>
      </c>
      <c r="D9" s="3" t="s">
        <v>43</v>
      </c>
      <c r="E9" s="3" t="s">
        <v>43</v>
      </c>
      <c r="F9" s="10" t="e">
        <f t="shared" si="1"/>
        <v>#DIV/0!</v>
      </c>
      <c r="G9" s="14"/>
      <c r="H9" s="18"/>
      <c r="K9" s="3">
        <v>1.2500000000000001E-2</v>
      </c>
      <c r="L9" s="3">
        <f t="shared" si="2"/>
        <v>-1.9030899869919435</v>
      </c>
      <c r="M9" s="3"/>
      <c r="N9" s="3"/>
      <c r="O9" s="3"/>
      <c r="P9" s="10" t="e">
        <f t="shared" si="4"/>
        <v>#DIV/0!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 t="s">
        <v>43</v>
      </c>
      <c r="D10" s="3" t="s">
        <v>43</v>
      </c>
      <c r="E10" s="3" t="s">
        <v>43</v>
      </c>
      <c r="F10" s="10" t="e">
        <f t="shared" si="1"/>
        <v>#DIV/0!</v>
      </c>
      <c r="G10" s="14"/>
      <c r="H10" s="18"/>
      <c r="K10" s="3">
        <v>6.2500000000000003E-3</v>
      </c>
      <c r="L10" s="3">
        <f t="shared" si="2"/>
        <v>-2.2041199826559246</v>
      </c>
      <c r="M10" s="3"/>
      <c r="N10" s="3"/>
      <c r="O10" s="3"/>
      <c r="P10" s="10" t="e">
        <f t="shared" si="4"/>
        <v>#DIV/0!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 t="s">
        <v>43</v>
      </c>
      <c r="D11" s="3" t="s">
        <v>43</v>
      </c>
      <c r="E11" s="3" t="s">
        <v>43</v>
      </c>
      <c r="F11" s="11"/>
      <c r="G11" s="15"/>
      <c r="H11" s="19"/>
      <c r="K11" s="3">
        <v>0</v>
      </c>
      <c r="L11" s="3" t="e">
        <f t="shared" si="2"/>
        <v>#NUM!</v>
      </c>
      <c r="M11" s="3"/>
      <c r="N11" s="3"/>
      <c r="O11" s="3"/>
      <c r="P11" s="11"/>
      <c r="Q11" s="15"/>
      <c r="R11" s="19"/>
    </row>
    <row r="19" spans="1:4" x14ac:dyDescent="0.25">
      <c r="A19" s="7" t="s">
        <v>206</v>
      </c>
    </row>
    <row r="21" spans="1:4" x14ac:dyDescent="0.25">
      <c r="A21" t="s">
        <v>20</v>
      </c>
      <c r="B21" t="s">
        <v>21</v>
      </c>
      <c r="C21" t="s">
        <v>22</v>
      </c>
      <c r="D21" t="s">
        <v>23</v>
      </c>
    </row>
    <row r="22" spans="1:4" x14ac:dyDescent="0.25">
      <c r="A22" t="s">
        <v>26</v>
      </c>
      <c r="B22" t="s">
        <v>27</v>
      </c>
      <c r="C22">
        <v>1</v>
      </c>
      <c r="D22">
        <v>22.67</v>
      </c>
    </row>
    <row r="23" spans="1:4" x14ac:dyDescent="0.25">
      <c r="A23" t="s">
        <v>28</v>
      </c>
      <c r="B23" t="s">
        <v>27</v>
      </c>
      <c r="C23">
        <v>1</v>
      </c>
      <c r="D23">
        <v>22.89</v>
      </c>
    </row>
    <row r="24" spans="1:4" x14ac:dyDescent="0.25">
      <c r="A24" t="s">
        <v>29</v>
      </c>
      <c r="B24" t="s">
        <v>27</v>
      </c>
      <c r="C24">
        <v>1</v>
      </c>
      <c r="D24">
        <v>22.62</v>
      </c>
    </row>
    <row r="25" spans="1:4" x14ac:dyDescent="0.25">
      <c r="A25" t="s">
        <v>30</v>
      </c>
      <c r="B25" t="s">
        <v>27</v>
      </c>
      <c r="C25">
        <v>2</v>
      </c>
      <c r="D25">
        <v>25.05</v>
      </c>
    </row>
    <row r="26" spans="1:4" x14ac:dyDescent="0.25">
      <c r="A26" t="s">
        <v>31</v>
      </c>
      <c r="B26" t="s">
        <v>27</v>
      </c>
      <c r="C26">
        <v>2</v>
      </c>
      <c r="D26">
        <v>25.29</v>
      </c>
    </row>
    <row r="27" spans="1:4" x14ac:dyDescent="0.25">
      <c r="A27" t="s">
        <v>32</v>
      </c>
      <c r="B27" t="s">
        <v>27</v>
      </c>
      <c r="C27">
        <v>2</v>
      </c>
      <c r="D27">
        <v>24.99</v>
      </c>
    </row>
    <row r="28" spans="1:4" x14ac:dyDescent="0.25">
      <c r="A28" t="s">
        <v>33</v>
      </c>
      <c r="B28" t="s">
        <v>27</v>
      </c>
      <c r="C28">
        <v>3</v>
      </c>
      <c r="D28">
        <v>25.98</v>
      </c>
    </row>
    <row r="29" spans="1:4" x14ac:dyDescent="0.25">
      <c r="A29" t="s">
        <v>34</v>
      </c>
      <c r="B29" t="s">
        <v>27</v>
      </c>
      <c r="C29">
        <v>3</v>
      </c>
      <c r="D29">
        <v>26.66</v>
      </c>
    </row>
    <row r="30" spans="1:4" x14ac:dyDescent="0.25">
      <c r="A30" t="s">
        <v>35</v>
      </c>
      <c r="B30" t="s">
        <v>27</v>
      </c>
      <c r="C30">
        <v>3</v>
      </c>
      <c r="D30">
        <v>25.97</v>
      </c>
    </row>
    <row r="31" spans="1:4" x14ac:dyDescent="0.25">
      <c r="A31" s="21" t="s">
        <v>36</v>
      </c>
      <c r="B31" s="21" t="s">
        <v>27</v>
      </c>
      <c r="C31" s="21">
        <v>4</v>
      </c>
      <c r="D31" s="21">
        <v>26.62</v>
      </c>
    </row>
    <row r="32" spans="1:4" x14ac:dyDescent="0.25">
      <c r="A32" t="s">
        <v>37</v>
      </c>
      <c r="B32" t="s">
        <v>27</v>
      </c>
      <c r="C32">
        <v>4</v>
      </c>
      <c r="D32">
        <v>27.53</v>
      </c>
    </row>
    <row r="33" spans="1:4" x14ac:dyDescent="0.25">
      <c r="A33" t="s">
        <v>38</v>
      </c>
      <c r="B33" t="s">
        <v>27</v>
      </c>
      <c r="C33">
        <v>4</v>
      </c>
      <c r="D33">
        <v>26.67</v>
      </c>
    </row>
    <row r="34" spans="1:4" x14ac:dyDescent="0.25">
      <c r="A34" t="s">
        <v>39</v>
      </c>
      <c r="B34" t="s">
        <v>27</v>
      </c>
      <c r="C34">
        <v>5</v>
      </c>
      <c r="D34">
        <v>27.43</v>
      </c>
    </row>
    <row r="35" spans="1:4" x14ac:dyDescent="0.25">
      <c r="A35" t="s">
        <v>40</v>
      </c>
      <c r="B35" t="s">
        <v>27</v>
      </c>
      <c r="C35">
        <v>5</v>
      </c>
      <c r="D35">
        <v>28.49</v>
      </c>
    </row>
    <row r="36" spans="1:4" x14ac:dyDescent="0.25">
      <c r="A36" t="s">
        <v>41</v>
      </c>
      <c r="B36" t="s">
        <v>27</v>
      </c>
      <c r="C36">
        <v>5</v>
      </c>
      <c r="D36">
        <v>27.26</v>
      </c>
    </row>
    <row r="37" spans="1:4" x14ac:dyDescent="0.25">
      <c r="A37" t="s">
        <v>42</v>
      </c>
      <c r="B37" t="s">
        <v>27</v>
      </c>
      <c r="C37">
        <v>6</v>
      </c>
      <c r="D37">
        <v>29.25</v>
      </c>
    </row>
    <row r="38" spans="1:4" x14ac:dyDescent="0.25">
      <c r="A38" t="s">
        <v>44</v>
      </c>
      <c r="B38" t="s">
        <v>27</v>
      </c>
      <c r="C38">
        <v>6</v>
      </c>
      <c r="D38">
        <v>29.2</v>
      </c>
    </row>
    <row r="39" spans="1:4" x14ac:dyDescent="0.25">
      <c r="A39" t="s">
        <v>45</v>
      </c>
      <c r="B39" t="s">
        <v>27</v>
      </c>
      <c r="C39">
        <v>6</v>
      </c>
      <c r="D39">
        <v>29.38</v>
      </c>
    </row>
    <row r="40" spans="1:4" x14ac:dyDescent="0.25">
      <c r="A40" t="s">
        <v>46</v>
      </c>
      <c r="B40" t="s">
        <v>27</v>
      </c>
      <c r="C40">
        <v>7</v>
      </c>
      <c r="D40">
        <v>30.96</v>
      </c>
    </row>
    <row r="41" spans="1:4" x14ac:dyDescent="0.25">
      <c r="A41" t="s">
        <v>47</v>
      </c>
      <c r="B41" t="s">
        <v>27</v>
      </c>
      <c r="C41">
        <v>7</v>
      </c>
      <c r="D41">
        <v>30.22</v>
      </c>
    </row>
    <row r="42" spans="1:4" x14ac:dyDescent="0.25">
      <c r="A42" t="s">
        <v>48</v>
      </c>
      <c r="B42" t="s">
        <v>27</v>
      </c>
      <c r="C42">
        <v>7</v>
      </c>
      <c r="D42">
        <v>30.29</v>
      </c>
    </row>
    <row r="43" spans="1:4" x14ac:dyDescent="0.25">
      <c r="A43" t="s">
        <v>49</v>
      </c>
      <c r="B43" t="s">
        <v>27</v>
      </c>
      <c r="C43">
        <v>8</v>
      </c>
      <c r="D43" t="s">
        <v>43</v>
      </c>
    </row>
    <row r="44" spans="1:4" x14ac:dyDescent="0.25">
      <c r="A44" t="s">
        <v>50</v>
      </c>
      <c r="B44" t="s">
        <v>27</v>
      </c>
      <c r="C44">
        <v>8</v>
      </c>
      <c r="D44" t="s">
        <v>43</v>
      </c>
    </row>
    <row r="45" spans="1:4" x14ac:dyDescent="0.25">
      <c r="A45" t="s">
        <v>51</v>
      </c>
      <c r="B45" t="s">
        <v>27</v>
      </c>
      <c r="C45">
        <v>8</v>
      </c>
      <c r="D45" t="s">
        <v>43</v>
      </c>
    </row>
    <row r="46" spans="1:4" x14ac:dyDescent="0.25">
      <c r="A46" t="s">
        <v>52</v>
      </c>
      <c r="B46" t="s">
        <v>53</v>
      </c>
      <c r="C46">
        <v>9</v>
      </c>
      <c r="D46">
        <v>36.1</v>
      </c>
    </row>
    <row r="47" spans="1:4" x14ac:dyDescent="0.25">
      <c r="A47" t="s">
        <v>54</v>
      </c>
      <c r="B47" t="s">
        <v>53</v>
      </c>
      <c r="C47">
        <v>9</v>
      </c>
      <c r="D47">
        <v>35.700000000000003</v>
      </c>
    </row>
    <row r="48" spans="1:4" x14ac:dyDescent="0.25">
      <c r="A48" t="s">
        <v>55</v>
      </c>
      <c r="B48" t="s">
        <v>53</v>
      </c>
      <c r="C48">
        <v>9</v>
      </c>
      <c r="D48">
        <v>35.86</v>
      </c>
    </row>
    <row r="49" spans="1:4" x14ac:dyDescent="0.25">
      <c r="A49" t="s">
        <v>56</v>
      </c>
      <c r="B49" t="s">
        <v>53</v>
      </c>
      <c r="C49">
        <v>10</v>
      </c>
      <c r="D49">
        <v>42.13</v>
      </c>
    </row>
    <row r="50" spans="1:4" x14ac:dyDescent="0.25">
      <c r="A50" t="s">
        <v>57</v>
      </c>
      <c r="B50" t="s">
        <v>53</v>
      </c>
      <c r="C50">
        <v>10</v>
      </c>
      <c r="D50">
        <v>43.09</v>
      </c>
    </row>
    <row r="51" spans="1:4" x14ac:dyDescent="0.25">
      <c r="A51" t="s">
        <v>58</v>
      </c>
      <c r="B51" t="s">
        <v>53</v>
      </c>
      <c r="C51">
        <v>10</v>
      </c>
      <c r="D51">
        <v>38.79</v>
      </c>
    </row>
    <row r="52" spans="1:4" x14ac:dyDescent="0.25">
      <c r="A52" t="s">
        <v>59</v>
      </c>
      <c r="B52" t="s">
        <v>53</v>
      </c>
      <c r="C52">
        <v>11</v>
      </c>
      <c r="D52">
        <v>44.46</v>
      </c>
    </row>
    <row r="53" spans="1:4" x14ac:dyDescent="0.25">
      <c r="A53" t="s">
        <v>60</v>
      </c>
      <c r="B53" t="s">
        <v>53</v>
      </c>
      <c r="C53">
        <v>11</v>
      </c>
      <c r="D53" t="s">
        <v>43</v>
      </c>
    </row>
    <row r="54" spans="1:4" x14ac:dyDescent="0.25">
      <c r="A54" t="s">
        <v>61</v>
      </c>
      <c r="B54" t="s">
        <v>53</v>
      </c>
      <c r="C54">
        <v>11</v>
      </c>
      <c r="D54">
        <v>38.35</v>
      </c>
    </row>
    <row r="55" spans="1:4" x14ac:dyDescent="0.25">
      <c r="A55" t="s">
        <v>62</v>
      </c>
      <c r="B55" t="s">
        <v>53</v>
      </c>
      <c r="C55">
        <v>12</v>
      </c>
      <c r="D55">
        <v>44.75</v>
      </c>
    </row>
    <row r="56" spans="1:4" x14ac:dyDescent="0.25">
      <c r="A56" t="s">
        <v>63</v>
      </c>
      <c r="B56" t="s">
        <v>53</v>
      </c>
      <c r="C56">
        <v>12</v>
      </c>
      <c r="D56" t="s">
        <v>43</v>
      </c>
    </row>
    <row r="57" spans="1:4" x14ac:dyDescent="0.25">
      <c r="A57" t="s">
        <v>64</v>
      </c>
      <c r="B57" t="s">
        <v>53</v>
      </c>
      <c r="C57">
        <v>12</v>
      </c>
      <c r="D57">
        <v>44.71</v>
      </c>
    </row>
    <row r="58" spans="1:4" x14ac:dyDescent="0.25">
      <c r="A58" t="s">
        <v>65</v>
      </c>
      <c r="B58" t="s">
        <v>53</v>
      </c>
      <c r="C58">
        <v>13</v>
      </c>
      <c r="D58" t="s">
        <v>43</v>
      </c>
    </row>
    <row r="59" spans="1:4" x14ac:dyDescent="0.25">
      <c r="A59" t="s">
        <v>66</v>
      </c>
      <c r="B59" t="s">
        <v>53</v>
      </c>
      <c r="C59">
        <v>13</v>
      </c>
      <c r="D59" t="s">
        <v>43</v>
      </c>
    </row>
    <row r="60" spans="1:4" x14ac:dyDescent="0.25">
      <c r="A60" t="s">
        <v>67</v>
      </c>
      <c r="B60" t="s">
        <v>53</v>
      </c>
      <c r="C60">
        <v>13</v>
      </c>
      <c r="D60" t="s">
        <v>43</v>
      </c>
    </row>
    <row r="61" spans="1:4" x14ac:dyDescent="0.25">
      <c r="A61" t="s">
        <v>68</v>
      </c>
      <c r="B61" t="s">
        <v>53</v>
      </c>
      <c r="C61">
        <v>14</v>
      </c>
      <c r="D61" t="s">
        <v>43</v>
      </c>
    </row>
    <row r="62" spans="1:4" x14ac:dyDescent="0.25">
      <c r="A62" t="s">
        <v>69</v>
      </c>
      <c r="B62" t="s">
        <v>53</v>
      </c>
      <c r="C62">
        <v>14</v>
      </c>
      <c r="D62" t="s">
        <v>43</v>
      </c>
    </row>
    <row r="63" spans="1:4" x14ac:dyDescent="0.25">
      <c r="A63" t="s">
        <v>70</v>
      </c>
      <c r="B63" t="s">
        <v>53</v>
      </c>
      <c r="C63">
        <v>14</v>
      </c>
      <c r="D63" t="s">
        <v>43</v>
      </c>
    </row>
    <row r="64" spans="1:4" x14ac:dyDescent="0.25">
      <c r="A64" t="s">
        <v>71</v>
      </c>
      <c r="B64" t="s">
        <v>53</v>
      </c>
      <c r="C64">
        <v>15</v>
      </c>
      <c r="D64" t="s">
        <v>43</v>
      </c>
    </row>
    <row r="65" spans="1:4" x14ac:dyDescent="0.25">
      <c r="A65" t="s">
        <v>72</v>
      </c>
      <c r="B65" t="s">
        <v>53</v>
      </c>
      <c r="C65">
        <v>15</v>
      </c>
      <c r="D65" t="s">
        <v>43</v>
      </c>
    </row>
    <row r="66" spans="1:4" x14ac:dyDescent="0.25">
      <c r="A66" t="s">
        <v>73</v>
      </c>
      <c r="B66" t="s">
        <v>53</v>
      </c>
      <c r="C66">
        <v>15</v>
      </c>
      <c r="D66" t="s">
        <v>43</v>
      </c>
    </row>
    <row r="67" spans="1:4" x14ac:dyDescent="0.25">
      <c r="A67" t="s">
        <v>74</v>
      </c>
      <c r="B67" t="s">
        <v>53</v>
      </c>
      <c r="C67">
        <v>16</v>
      </c>
      <c r="D67" t="s">
        <v>43</v>
      </c>
    </row>
    <row r="68" spans="1:4" x14ac:dyDescent="0.25">
      <c r="A68" t="s">
        <v>75</v>
      </c>
      <c r="B68" t="s">
        <v>53</v>
      </c>
      <c r="C68">
        <v>16</v>
      </c>
      <c r="D68" t="s">
        <v>43</v>
      </c>
    </row>
    <row r="69" spans="1:4" x14ac:dyDescent="0.25">
      <c r="A69" t="s">
        <v>76</v>
      </c>
      <c r="B69" t="s">
        <v>53</v>
      </c>
      <c r="C69">
        <v>16</v>
      </c>
      <c r="D69" t="s">
        <v>43</v>
      </c>
    </row>
    <row r="70" spans="1:4" x14ac:dyDescent="0.25">
      <c r="A70" t="s">
        <v>77</v>
      </c>
      <c r="B70" t="s">
        <v>53</v>
      </c>
      <c r="C70">
        <v>17</v>
      </c>
      <c r="D70" t="s">
        <v>43</v>
      </c>
    </row>
    <row r="71" spans="1:4" x14ac:dyDescent="0.25">
      <c r="A71" t="s">
        <v>77</v>
      </c>
      <c r="B71" t="s">
        <v>27</v>
      </c>
      <c r="C71">
        <v>17</v>
      </c>
      <c r="D71">
        <v>22.46</v>
      </c>
    </row>
    <row r="72" spans="1:4" x14ac:dyDescent="0.25">
      <c r="A72" t="s">
        <v>78</v>
      </c>
      <c r="B72" t="s">
        <v>53</v>
      </c>
      <c r="C72">
        <v>17</v>
      </c>
      <c r="D72" t="s">
        <v>43</v>
      </c>
    </row>
    <row r="73" spans="1:4" x14ac:dyDescent="0.25">
      <c r="A73" t="s">
        <v>78</v>
      </c>
      <c r="B73" t="s">
        <v>27</v>
      </c>
      <c r="C73">
        <v>17</v>
      </c>
      <c r="D73">
        <v>22.75</v>
      </c>
    </row>
    <row r="74" spans="1:4" x14ac:dyDescent="0.25">
      <c r="A74" t="s">
        <v>79</v>
      </c>
      <c r="B74" t="s">
        <v>53</v>
      </c>
      <c r="C74">
        <v>17</v>
      </c>
      <c r="D74" t="s">
        <v>43</v>
      </c>
    </row>
    <row r="75" spans="1:4" x14ac:dyDescent="0.25">
      <c r="A75" t="s">
        <v>79</v>
      </c>
      <c r="B75" t="s">
        <v>27</v>
      </c>
      <c r="C75">
        <v>17</v>
      </c>
      <c r="D75">
        <v>22.91</v>
      </c>
    </row>
    <row r="76" spans="1:4" x14ac:dyDescent="0.25">
      <c r="A76" t="s">
        <v>80</v>
      </c>
      <c r="B76" t="s">
        <v>53</v>
      </c>
      <c r="C76">
        <v>18</v>
      </c>
      <c r="D76" t="s">
        <v>43</v>
      </c>
    </row>
    <row r="77" spans="1:4" x14ac:dyDescent="0.25">
      <c r="A77" t="s">
        <v>80</v>
      </c>
      <c r="B77" t="s">
        <v>27</v>
      </c>
      <c r="C77">
        <v>18</v>
      </c>
      <c r="D77">
        <v>25.11</v>
      </c>
    </row>
    <row r="78" spans="1:4" x14ac:dyDescent="0.25">
      <c r="A78" t="s">
        <v>81</v>
      </c>
      <c r="B78" t="s">
        <v>53</v>
      </c>
      <c r="C78">
        <v>18</v>
      </c>
      <c r="D78" t="s">
        <v>43</v>
      </c>
    </row>
    <row r="79" spans="1:4" x14ac:dyDescent="0.25">
      <c r="A79" t="s">
        <v>81</v>
      </c>
      <c r="B79" t="s">
        <v>27</v>
      </c>
      <c r="C79">
        <v>18</v>
      </c>
      <c r="D79">
        <v>24.9</v>
      </c>
    </row>
    <row r="80" spans="1:4" x14ac:dyDescent="0.25">
      <c r="A80" t="s">
        <v>82</v>
      </c>
      <c r="B80" t="s">
        <v>53</v>
      </c>
      <c r="C80">
        <v>18</v>
      </c>
      <c r="D80" t="s">
        <v>43</v>
      </c>
    </row>
    <row r="81" spans="1:4" x14ac:dyDescent="0.25">
      <c r="A81" t="s">
        <v>82</v>
      </c>
      <c r="B81" t="s">
        <v>27</v>
      </c>
      <c r="C81">
        <v>18</v>
      </c>
      <c r="D81">
        <v>24.64</v>
      </c>
    </row>
    <row r="82" spans="1:4" x14ac:dyDescent="0.25">
      <c r="A82" t="s">
        <v>83</v>
      </c>
      <c r="B82" t="s">
        <v>53</v>
      </c>
      <c r="C82">
        <v>19</v>
      </c>
      <c r="D82" t="s">
        <v>43</v>
      </c>
    </row>
    <row r="83" spans="1:4" x14ac:dyDescent="0.25">
      <c r="A83" t="s">
        <v>83</v>
      </c>
      <c r="B83" t="s">
        <v>27</v>
      </c>
      <c r="C83">
        <v>19</v>
      </c>
      <c r="D83">
        <v>26.16</v>
      </c>
    </row>
    <row r="84" spans="1:4" x14ac:dyDescent="0.25">
      <c r="A84" t="s">
        <v>84</v>
      </c>
      <c r="B84" t="s">
        <v>53</v>
      </c>
      <c r="C84">
        <v>19</v>
      </c>
      <c r="D84" t="s">
        <v>43</v>
      </c>
    </row>
    <row r="85" spans="1:4" x14ac:dyDescent="0.25">
      <c r="A85" t="s">
        <v>84</v>
      </c>
      <c r="B85" t="s">
        <v>27</v>
      </c>
      <c r="C85">
        <v>19</v>
      </c>
      <c r="D85">
        <v>24.85</v>
      </c>
    </row>
    <row r="86" spans="1:4" x14ac:dyDescent="0.25">
      <c r="A86" t="s">
        <v>85</v>
      </c>
      <c r="B86" t="s">
        <v>53</v>
      </c>
      <c r="C86">
        <v>19</v>
      </c>
      <c r="D86" t="s">
        <v>43</v>
      </c>
    </row>
    <row r="87" spans="1:4" x14ac:dyDescent="0.25">
      <c r="A87" t="s">
        <v>85</v>
      </c>
      <c r="B87" t="s">
        <v>27</v>
      </c>
      <c r="C87">
        <v>19</v>
      </c>
      <c r="D87">
        <v>26.72</v>
      </c>
    </row>
    <row r="88" spans="1:4" x14ac:dyDescent="0.25">
      <c r="A88" t="s">
        <v>86</v>
      </c>
      <c r="B88" t="s">
        <v>53</v>
      </c>
      <c r="C88">
        <v>20</v>
      </c>
      <c r="D88" t="s">
        <v>43</v>
      </c>
    </row>
    <row r="89" spans="1:4" x14ac:dyDescent="0.25">
      <c r="A89" t="s">
        <v>86</v>
      </c>
      <c r="B89" t="s">
        <v>27</v>
      </c>
      <c r="C89">
        <v>20</v>
      </c>
      <c r="D89">
        <v>26.78</v>
      </c>
    </row>
    <row r="90" spans="1:4" x14ac:dyDescent="0.25">
      <c r="A90" t="s">
        <v>87</v>
      </c>
      <c r="B90" t="s">
        <v>53</v>
      </c>
      <c r="C90">
        <v>20</v>
      </c>
      <c r="D90" t="s">
        <v>43</v>
      </c>
    </row>
    <row r="91" spans="1:4" x14ac:dyDescent="0.25">
      <c r="A91" t="s">
        <v>87</v>
      </c>
      <c r="B91" t="s">
        <v>27</v>
      </c>
      <c r="C91">
        <v>20</v>
      </c>
      <c r="D91">
        <v>26</v>
      </c>
    </row>
    <row r="92" spans="1:4" x14ac:dyDescent="0.25">
      <c r="A92" t="s">
        <v>88</v>
      </c>
      <c r="B92" t="s">
        <v>53</v>
      </c>
      <c r="C92">
        <v>20</v>
      </c>
      <c r="D92" t="s">
        <v>43</v>
      </c>
    </row>
    <row r="93" spans="1:4" x14ac:dyDescent="0.25">
      <c r="A93" t="s">
        <v>88</v>
      </c>
      <c r="B93" t="s">
        <v>27</v>
      </c>
      <c r="C93">
        <v>20</v>
      </c>
      <c r="D93">
        <v>27.46</v>
      </c>
    </row>
    <row r="94" spans="1:4" x14ac:dyDescent="0.25">
      <c r="A94" t="s">
        <v>89</v>
      </c>
      <c r="B94" t="s">
        <v>53</v>
      </c>
      <c r="C94">
        <v>21</v>
      </c>
      <c r="D94" t="s">
        <v>43</v>
      </c>
    </row>
    <row r="95" spans="1:4" x14ac:dyDescent="0.25">
      <c r="A95" t="s">
        <v>89</v>
      </c>
      <c r="B95" t="s">
        <v>27</v>
      </c>
      <c r="C95">
        <v>21</v>
      </c>
      <c r="D95">
        <v>27.74</v>
      </c>
    </row>
    <row r="96" spans="1:4" x14ac:dyDescent="0.25">
      <c r="A96" t="s">
        <v>90</v>
      </c>
      <c r="B96" t="s">
        <v>53</v>
      </c>
      <c r="C96">
        <v>21</v>
      </c>
      <c r="D96" t="s">
        <v>43</v>
      </c>
    </row>
    <row r="97" spans="1:4" x14ac:dyDescent="0.25">
      <c r="A97" t="s">
        <v>90</v>
      </c>
      <c r="B97" t="s">
        <v>27</v>
      </c>
      <c r="C97">
        <v>21</v>
      </c>
      <c r="D97">
        <v>27.89</v>
      </c>
    </row>
    <row r="98" spans="1:4" x14ac:dyDescent="0.25">
      <c r="A98" s="21" t="s">
        <v>91</v>
      </c>
      <c r="B98" s="21" t="s">
        <v>53</v>
      </c>
      <c r="C98" s="21">
        <v>21</v>
      </c>
      <c r="D98" s="21">
        <v>29.75</v>
      </c>
    </row>
    <row r="99" spans="1:4" x14ac:dyDescent="0.25">
      <c r="A99" s="21" t="s">
        <v>91</v>
      </c>
      <c r="B99" s="21" t="s">
        <v>27</v>
      </c>
      <c r="C99" s="21">
        <v>21</v>
      </c>
      <c r="D99" s="21">
        <v>26.74</v>
      </c>
    </row>
    <row r="100" spans="1:4" x14ac:dyDescent="0.25">
      <c r="A100" t="s">
        <v>92</v>
      </c>
      <c r="B100" t="s">
        <v>53</v>
      </c>
      <c r="C100">
        <v>22</v>
      </c>
      <c r="D100" t="s">
        <v>43</v>
      </c>
    </row>
    <row r="101" spans="1:4" x14ac:dyDescent="0.25">
      <c r="A101" t="s">
        <v>92</v>
      </c>
      <c r="B101" t="s">
        <v>27</v>
      </c>
      <c r="C101">
        <v>22</v>
      </c>
      <c r="D101">
        <v>29.42</v>
      </c>
    </row>
    <row r="102" spans="1:4" x14ac:dyDescent="0.25">
      <c r="A102" t="s">
        <v>93</v>
      </c>
      <c r="B102" t="s">
        <v>53</v>
      </c>
      <c r="C102">
        <v>22</v>
      </c>
      <c r="D102" t="s">
        <v>43</v>
      </c>
    </row>
    <row r="103" spans="1:4" x14ac:dyDescent="0.25">
      <c r="A103" t="s">
        <v>93</v>
      </c>
      <c r="B103" t="s">
        <v>27</v>
      </c>
      <c r="C103">
        <v>22</v>
      </c>
      <c r="D103">
        <v>29.25</v>
      </c>
    </row>
    <row r="104" spans="1:4" x14ac:dyDescent="0.25">
      <c r="A104" t="s">
        <v>94</v>
      </c>
      <c r="B104" t="s">
        <v>53</v>
      </c>
      <c r="C104">
        <v>22</v>
      </c>
      <c r="D104" t="s">
        <v>43</v>
      </c>
    </row>
    <row r="105" spans="1:4" x14ac:dyDescent="0.25">
      <c r="A105" t="s">
        <v>94</v>
      </c>
      <c r="B105" t="s">
        <v>27</v>
      </c>
      <c r="C105">
        <v>22</v>
      </c>
      <c r="D105">
        <v>29.27</v>
      </c>
    </row>
    <row r="106" spans="1:4" x14ac:dyDescent="0.25">
      <c r="A106" t="s">
        <v>95</v>
      </c>
      <c r="B106" t="s">
        <v>53</v>
      </c>
      <c r="C106">
        <v>23</v>
      </c>
      <c r="D106" t="s">
        <v>43</v>
      </c>
    </row>
    <row r="107" spans="1:4" x14ac:dyDescent="0.25">
      <c r="A107" t="s">
        <v>95</v>
      </c>
      <c r="B107" t="s">
        <v>27</v>
      </c>
      <c r="C107">
        <v>23</v>
      </c>
      <c r="D107">
        <v>30.46</v>
      </c>
    </row>
    <row r="108" spans="1:4" x14ac:dyDescent="0.25">
      <c r="A108" t="s">
        <v>96</v>
      </c>
      <c r="B108" t="s">
        <v>53</v>
      </c>
      <c r="C108">
        <v>23</v>
      </c>
      <c r="D108" t="s">
        <v>43</v>
      </c>
    </row>
    <row r="109" spans="1:4" x14ac:dyDescent="0.25">
      <c r="A109" t="s">
        <v>96</v>
      </c>
      <c r="B109" t="s">
        <v>27</v>
      </c>
      <c r="C109">
        <v>23</v>
      </c>
      <c r="D109">
        <v>30.37</v>
      </c>
    </row>
    <row r="110" spans="1:4" x14ac:dyDescent="0.25">
      <c r="A110" t="s">
        <v>97</v>
      </c>
      <c r="B110" t="s">
        <v>53</v>
      </c>
      <c r="C110">
        <v>23</v>
      </c>
      <c r="D110" t="s">
        <v>43</v>
      </c>
    </row>
    <row r="111" spans="1:4" x14ac:dyDescent="0.25">
      <c r="A111" t="s">
        <v>97</v>
      </c>
      <c r="B111" t="s">
        <v>27</v>
      </c>
      <c r="C111">
        <v>23</v>
      </c>
      <c r="D111">
        <v>30.42</v>
      </c>
    </row>
    <row r="112" spans="1:4" x14ac:dyDescent="0.25">
      <c r="A112" s="21" t="s">
        <v>98</v>
      </c>
      <c r="B112" s="21" t="s">
        <v>53</v>
      </c>
      <c r="C112" s="21">
        <v>24</v>
      </c>
      <c r="D112" s="21" t="s">
        <v>43</v>
      </c>
    </row>
    <row r="113" spans="1:4" x14ac:dyDescent="0.25">
      <c r="A113" s="21" t="s">
        <v>98</v>
      </c>
      <c r="B113" s="21" t="s">
        <v>27</v>
      </c>
      <c r="C113" s="21">
        <v>24</v>
      </c>
      <c r="D113" s="21" t="s">
        <v>43</v>
      </c>
    </row>
    <row r="114" spans="1:4" x14ac:dyDescent="0.25">
      <c r="A114" t="s">
        <v>99</v>
      </c>
      <c r="B114" t="s">
        <v>53</v>
      </c>
      <c r="C114">
        <v>24</v>
      </c>
      <c r="D114" t="s">
        <v>43</v>
      </c>
    </row>
    <row r="115" spans="1:4" x14ac:dyDescent="0.25">
      <c r="A115" t="s">
        <v>99</v>
      </c>
      <c r="B115" t="s">
        <v>27</v>
      </c>
      <c r="C115">
        <v>24</v>
      </c>
      <c r="D115" t="s">
        <v>43</v>
      </c>
    </row>
    <row r="116" spans="1:4" x14ac:dyDescent="0.25">
      <c r="A116" s="21" t="s">
        <v>100</v>
      </c>
      <c r="B116" s="21" t="s">
        <v>53</v>
      </c>
      <c r="C116" s="21">
        <v>24</v>
      </c>
      <c r="D116" s="21">
        <v>33.950000000000003</v>
      </c>
    </row>
    <row r="117" spans="1:4" x14ac:dyDescent="0.25">
      <c r="A117" s="21" t="s">
        <v>100</v>
      </c>
      <c r="B117" s="21" t="s">
        <v>27</v>
      </c>
      <c r="C117" s="21">
        <v>24</v>
      </c>
      <c r="D117" s="21">
        <v>37.950000000000003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K2" sqref="K2:R11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208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3">
        <v>21.95</v>
      </c>
      <c r="D4" s="3">
        <v>21.68</v>
      </c>
      <c r="E4" s="3">
        <v>21.77</v>
      </c>
      <c r="F4" s="10">
        <f>AVERAGE(C4:E4)</f>
        <v>21.799999999999997</v>
      </c>
      <c r="G4" s="13">
        <f>SLOPE(F4:F10,B4:B10)</f>
        <v>-3.146377568931324</v>
      </c>
      <c r="H4" s="17">
        <f>((10^(-1/G4))-1)*100</f>
        <v>107.88627153346874</v>
      </c>
      <c r="K4" s="3">
        <v>1</v>
      </c>
      <c r="L4" s="3">
        <f>LOG10(K4)</f>
        <v>0</v>
      </c>
      <c r="M4" s="3">
        <v>20.32</v>
      </c>
      <c r="N4" s="3">
        <v>21.11</v>
      </c>
      <c r="O4" s="3">
        <v>21.16</v>
      </c>
      <c r="P4" s="10">
        <f>AVERAGE(M4:O4)</f>
        <v>20.863333333333333</v>
      </c>
      <c r="Q4" s="13">
        <f>SLOPE(P4:P10,L4:L10)</f>
        <v>-3.4015890733548479</v>
      </c>
      <c r="R4" s="17">
        <f>((10^(-1/Q4))-1)*100</f>
        <v>96.779679180060029</v>
      </c>
    </row>
    <row r="5" spans="1:18" x14ac:dyDescent="0.25">
      <c r="A5" s="3">
        <v>0.2</v>
      </c>
      <c r="B5" s="3">
        <f t="shared" ref="B5:B11" si="0">LOG10(A5)</f>
        <v>-0.69897000433601875</v>
      </c>
      <c r="C5" s="8">
        <v>22.09</v>
      </c>
      <c r="D5" s="3">
        <v>25.26</v>
      </c>
      <c r="E5" s="3">
        <v>24.57</v>
      </c>
      <c r="F5" s="10">
        <f>AVERAGE(D5:E5)</f>
        <v>24.914999999999999</v>
      </c>
      <c r="G5" s="14"/>
      <c r="H5" s="18"/>
      <c r="K5" s="3">
        <v>0.2</v>
      </c>
      <c r="L5" s="3">
        <f t="shared" ref="L5:L11" si="1">LOG10(K5)</f>
        <v>-0.69897000433601875</v>
      </c>
      <c r="M5" s="3">
        <v>23.88</v>
      </c>
      <c r="N5" s="3">
        <v>24.11</v>
      </c>
      <c r="O5" s="3">
        <v>23.49</v>
      </c>
      <c r="P5" s="10">
        <f>AVERAGE(M5:O5)</f>
        <v>23.826666666666664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23">
        <v>25.78</v>
      </c>
      <c r="D6" s="3">
        <v>25.16</v>
      </c>
      <c r="E6" s="23">
        <v>24.48</v>
      </c>
      <c r="F6" s="10">
        <f>AVERAGE(C6:E6)</f>
        <v>25.14</v>
      </c>
      <c r="G6" s="14"/>
      <c r="H6" s="18"/>
      <c r="K6" s="3">
        <v>0.1</v>
      </c>
      <c r="L6" s="3">
        <f t="shared" si="1"/>
        <v>-1</v>
      </c>
      <c r="M6" s="3">
        <v>24.59</v>
      </c>
      <c r="N6" s="23">
        <v>24.47</v>
      </c>
      <c r="O6" s="3">
        <v>25.1</v>
      </c>
      <c r="P6" s="10">
        <f t="shared" ref="P6" si="2">AVERAGE(M6:O6)</f>
        <v>24.72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23">
        <v>25.16</v>
      </c>
      <c r="D7" s="3">
        <v>26.27</v>
      </c>
      <c r="E7" s="3">
        <v>25.8</v>
      </c>
      <c r="F7" s="10">
        <f>AVERAGE(C7:E7)</f>
        <v>25.743333333333336</v>
      </c>
      <c r="G7" s="14"/>
      <c r="H7" s="18"/>
      <c r="K7" s="3">
        <v>0.05</v>
      </c>
      <c r="L7" s="3">
        <f t="shared" si="1"/>
        <v>-1.3010299956639813</v>
      </c>
      <c r="M7" s="3">
        <v>25.51</v>
      </c>
      <c r="N7" s="3">
        <v>26.07</v>
      </c>
      <c r="O7" s="3">
        <v>25.84</v>
      </c>
      <c r="P7" s="10">
        <f>AVERAGE(M7:O7)</f>
        <v>25.806666666666668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3">
        <v>27.61</v>
      </c>
      <c r="D8" s="3">
        <v>26.77</v>
      </c>
      <c r="E8" s="3">
        <v>27.42</v>
      </c>
      <c r="F8" s="10">
        <f t="shared" ref="F8:F10" si="3">AVERAGE(C8:E8)</f>
        <v>27.266666666666666</v>
      </c>
      <c r="G8" s="14"/>
      <c r="H8" s="18"/>
      <c r="K8" s="3">
        <v>2.5000000000000001E-2</v>
      </c>
      <c r="L8" s="3">
        <f t="shared" si="1"/>
        <v>-1.6020599913279623</v>
      </c>
      <c r="M8" s="3">
        <v>26.84</v>
      </c>
      <c r="N8" s="3">
        <v>27.09</v>
      </c>
      <c r="O8" s="23">
        <v>25.73</v>
      </c>
      <c r="P8" s="10">
        <f t="shared" ref="P8:P10" si="4">AVERAGE(M8:O8)</f>
        <v>26.553333333333331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22">
        <v>26.26</v>
      </c>
      <c r="D9" s="3">
        <v>29.58</v>
      </c>
      <c r="E9" s="3">
        <v>27.99</v>
      </c>
      <c r="F9" s="10">
        <f>AVERAGE(D9:E9)</f>
        <v>28.784999999999997</v>
      </c>
      <c r="G9" s="14"/>
      <c r="H9" s="18"/>
      <c r="K9" s="3">
        <v>1.2500000000000001E-2</v>
      </c>
      <c r="L9" s="3">
        <f t="shared" si="1"/>
        <v>-1.9030899869919435</v>
      </c>
      <c r="M9" s="3">
        <v>28.24</v>
      </c>
      <c r="N9" s="3">
        <v>27.83</v>
      </c>
      <c r="O9" s="3">
        <v>27.83</v>
      </c>
      <c r="P9" s="10">
        <f t="shared" si="4"/>
        <v>27.966666666666665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>
        <v>28.78</v>
      </c>
      <c r="D10" s="3">
        <v>28.77</v>
      </c>
      <c r="E10" s="3">
        <v>27.86</v>
      </c>
      <c r="F10" s="10">
        <f t="shared" si="3"/>
        <v>28.47</v>
      </c>
      <c r="G10" s="14"/>
      <c r="H10" s="18"/>
      <c r="K10" s="3">
        <v>6.2500000000000003E-3</v>
      </c>
      <c r="L10" s="3">
        <f t="shared" si="1"/>
        <v>-2.2041199826559246</v>
      </c>
      <c r="M10" s="3">
        <v>28.83</v>
      </c>
      <c r="N10" s="23">
        <v>27.22</v>
      </c>
      <c r="O10" s="3">
        <v>28.72</v>
      </c>
      <c r="P10" s="10">
        <f t="shared" si="4"/>
        <v>28.256666666666664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 t="s">
        <v>43</v>
      </c>
      <c r="D11" s="23">
        <v>44.94</v>
      </c>
      <c r="E11" s="3" t="s">
        <v>43</v>
      </c>
      <c r="F11" s="11"/>
      <c r="G11" s="15"/>
      <c r="H11" s="19"/>
      <c r="K11" s="3">
        <v>0</v>
      </c>
      <c r="L11" s="3" t="e">
        <f t="shared" si="1"/>
        <v>#NUM!</v>
      </c>
      <c r="M11" s="23" t="s">
        <v>43</v>
      </c>
      <c r="N11" s="23">
        <v>32.89</v>
      </c>
      <c r="O11" s="23">
        <v>21.65</v>
      </c>
      <c r="P11" s="11"/>
      <c r="Q11" s="15"/>
      <c r="R11" s="19"/>
    </row>
    <row r="19" spans="1:4" x14ac:dyDescent="0.25">
      <c r="A19" s="7" t="s">
        <v>209</v>
      </c>
    </row>
    <row r="21" spans="1:4" x14ac:dyDescent="0.25">
      <c r="A21" t="s">
        <v>20</v>
      </c>
      <c r="B21" t="s">
        <v>21</v>
      </c>
      <c r="C21" t="s">
        <v>22</v>
      </c>
      <c r="D21" t="s">
        <v>23</v>
      </c>
    </row>
    <row r="22" spans="1:4" x14ac:dyDescent="0.25">
      <c r="A22" t="s">
        <v>26</v>
      </c>
      <c r="B22" t="s">
        <v>27</v>
      </c>
      <c r="C22">
        <v>1</v>
      </c>
      <c r="D22">
        <v>21.95</v>
      </c>
    </row>
    <row r="23" spans="1:4" x14ac:dyDescent="0.25">
      <c r="A23" t="s">
        <v>28</v>
      </c>
      <c r="B23" t="s">
        <v>27</v>
      </c>
      <c r="C23">
        <v>1</v>
      </c>
      <c r="D23">
        <v>21.68</v>
      </c>
    </row>
    <row r="24" spans="1:4" x14ac:dyDescent="0.25">
      <c r="A24" t="s">
        <v>29</v>
      </c>
      <c r="B24" t="s">
        <v>27</v>
      </c>
      <c r="C24">
        <v>1</v>
      </c>
      <c r="D24">
        <v>21.77</v>
      </c>
    </row>
    <row r="25" spans="1:4" x14ac:dyDescent="0.25">
      <c r="A25" t="s">
        <v>30</v>
      </c>
      <c r="B25" t="s">
        <v>27</v>
      </c>
      <c r="C25">
        <v>2</v>
      </c>
      <c r="D25">
        <v>22.09</v>
      </c>
    </row>
    <row r="26" spans="1:4" x14ac:dyDescent="0.25">
      <c r="A26" t="s">
        <v>31</v>
      </c>
      <c r="B26" t="s">
        <v>27</v>
      </c>
      <c r="C26">
        <v>2</v>
      </c>
      <c r="D26">
        <v>25.26</v>
      </c>
    </row>
    <row r="27" spans="1:4" x14ac:dyDescent="0.25">
      <c r="A27" t="s">
        <v>32</v>
      </c>
      <c r="B27" t="s">
        <v>27</v>
      </c>
      <c r="C27">
        <v>2</v>
      </c>
      <c r="D27">
        <v>24.57</v>
      </c>
    </row>
    <row r="28" spans="1:4" x14ac:dyDescent="0.25">
      <c r="A28" s="21" t="s">
        <v>33</v>
      </c>
      <c r="B28" s="21" t="s">
        <v>27</v>
      </c>
      <c r="C28" s="21">
        <v>3</v>
      </c>
      <c r="D28" s="21">
        <v>25.78</v>
      </c>
    </row>
    <row r="29" spans="1:4" x14ac:dyDescent="0.25">
      <c r="A29" t="s">
        <v>34</v>
      </c>
      <c r="B29" t="s">
        <v>27</v>
      </c>
      <c r="C29">
        <v>3</v>
      </c>
      <c r="D29">
        <v>25.16</v>
      </c>
    </row>
    <row r="30" spans="1:4" x14ac:dyDescent="0.25">
      <c r="A30" s="21" t="s">
        <v>35</v>
      </c>
      <c r="B30" s="21" t="s">
        <v>27</v>
      </c>
      <c r="C30" s="21">
        <v>3</v>
      </c>
      <c r="D30" s="21">
        <v>24.48</v>
      </c>
    </row>
    <row r="31" spans="1:4" x14ac:dyDescent="0.25">
      <c r="A31" s="21" t="s">
        <v>36</v>
      </c>
      <c r="B31" s="21" t="s">
        <v>27</v>
      </c>
      <c r="C31" s="21">
        <v>4</v>
      </c>
      <c r="D31" s="21">
        <v>25.16</v>
      </c>
    </row>
    <row r="32" spans="1:4" x14ac:dyDescent="0.25">
      <c r="A32" t="s">
        <v>37</v>
      </c>
      <c r="B32" t="s">
        <v>27</v>
      </c>
      <c r="C32">
        <v>4</v>
      </c>
      <c r="D32">
        <v>26.27</v>
      </c>
    </row>
    <row r="33" spans="1:4" x14ac:dyDescent="0.25">
      <c r="A33" t="s">
        <v>38</v>
      </c>
      <c r="B33" t="s">
        <v>27</v>
      </c>
      <c r="C33">
        <v>4</v>
      </c>
      <c r="D33">
        <v>25.8</v>
      </c>
    </row>
    <row r="34" spans="1:4" x14ac:dyDescent="0.25">
      <c r="A34" t="s">
        <v>39</v>
      </c>
      <c r="B34" t="s">
        <v>27</v>
      </c>
      <c r="C34">
        <v>5</v>
      </c>
      <c r="D34">
        <v>27.61</v>
      </c>
    </row>
    <row r="35" spans="1:4" x14ac:dyDescent="0.25">
      <c r="A35" t="s">
        <v>40</v>
      </c>
      <c r="B35" t="s">
        <v>27</v>
      </c>
      <c r="C35">
        <v>5</v>
      </c>
      <c r="D35">
        <v>26.77</v>
      </c>
    </row>
    <row r="36" spans="1:4" x14ac:dyDescent="0.25">
      <c r="A36" t="s">
        <v>41</v>
      </c>
      <c r="B36" t="s">
        <v>27</v>
      </c>
      <c r="C36">
        <v>5</v>
      </c>
      <c r="D36">
        <v>27.42</v>
      </c>
    </row>
    <row r="37" spans="1:4" x14ac:dyDescent="0.25">
      <c r="A37" s="21" t="s">
        <v>42</v>
      </c>
      <c r="B37" s="21" t="s">
        <v>27</v>
      </c>
      <c r="C37" s="21">
        <v>6</v>
      </c>
      <c r="D37" s="21">
        <v>26.26</v>
      </c>
    </row>
    <row r="38" spans="1:4" x14ac:dyDescent="0.25">
      <c r="A38" t="s">
        <v>44</v>
      </c>
      <c r="B38" t="s">
        <v>27</v>
      </c>
      <c r="C38">
        <v>6</v>
      </c>
      <c r="D38">
        <v>29.58</v>
      </c>
    </row>
    <row r="39" spans="1:4" x14ac:dyDescent="0.25">
      <c r="A39" t="s">
        <v>45</v>
      </c>
      <c r="B39" t="s">
        <v>27</v>
      </c>
      <c r="C39">
        <v>6</v>
      </c>
      <c r="D39">
        <v>27.99</v>
      </c>
    </row>
    <row r="40" spans="1:4" x14ac:dyDescent="0.25">
      <c r="A40" t="s">
        <v>46</v>
      </c>
      <c r="B40" t="s">
        <v>27</v>
      </c>
      <c r="C40">
        <v>7</v>
      </c>
      <c r="D40">
        <v>28.78</v>
      </c>
    </row>
    <row r="41" spans="1:4" x14ac:dyDescent="0.25">
      <c r="A41" t="s">
        <v>47</v>
      </c>
      <c r="B41" t="s">
        <v>27</v>
      </c>
      <c r="C41">
        <v>7</v>
      </c>
      <c r="D41">
        <v>28.77</v>
      </c>
    </row>
    <row r="42" spans="1:4" x14ac:dyDescent="0.25">
      <c r="A42" t="s">
        <v>48</v>
      </c>
      <c r="B42" t="s">
        <v>27</v>
      </c>
      <c r="C42">
        <v>7</v>
      </c>
      <c r="D42">
        <v>27.86</v>
      </c>
    </row>
    <row r="43" spans="1:4" x14ac:dyDescent="0.25">
      <c r="A43" t="s">
        <v>49</v>
      </c>
      <c r="B43" t="s">
        <v>27</v>
      </c>
      <c r="C43">
        <v>8</v>
      </c>
      <c r="D43" t="s">
        <v>43</v>
      </c>
    </row>
    <row r="44" spans="1:4" x14ac:dyDescent="0.25">
      <c r="A44" s="21" t="s">
        <v>50</v>
      </c>
      <c r="B44" s="21" t="s">
        <v>27</v>
      </c>
      <c r="C44" s="21">
        <v>8</v>
      </c>
      <c r="D44" s="21">
        <v>44.94</v>
      </c>
    </row>
    <row r="45" spans="1:4" x14ac:dyDescent="0.25">
      <c r="A45" t="s">
        <v>51</v>
      </c>
      <c r="B45" t="s">
        <v>27</v>
      </c>
      <c r="C45">
        <v>8</v>
      </c>
      <c r="D45" t="s">
        <v>43</v>
      </c>
    </row>
    <row r="46" spans="1:4" x14ac:dyDescent="0.25">
      <c r="A46" t="s">
        <v>52</v>
      </c>
      <c r="B46" t="s">
        <v>53</v>
      </c>
      <c r="C46">
        <v>9</v>
      </c>
      <c r="D46">
        <v>18.190000000000001</v>
      </c>
    </row>
    <row r="47" spans="1:4" x14ac:dyDescent="0.25">
      <c r="A47" t="s">
        <v>54</v>
      </c>
      <c r="B47" t="s">
        <v>53</v>
      </c>
      <c r="C47">
        <v>9</v>
      </c>
      <c r="D47">
        <v>18.239999999999998</v>
      </c>
    </row>
    <row r="48" spans="1:4" x14ac:dyDescent="0.25">
      <c r="A48" t="s">
        <v>55</v>
      </c>
      <c r="B48" t="s">
        <v>53</v>
      </c>
      <c r="C48">
        <v>9</v>
      </c>
      <c r="D48">
        <v>17.96</v>
      </c>
    </row>
    <row r="49" spans="1:4" x14ac:dyDescent="0.25">
      <c r="A49" t="s">
        <v>56</v>
      </c>
      <c r="B49" t="s">
        <v>53</v>
      </c>
      <c r="C49">
        <v>10</v>
      </c>
      <c r="D49">
        <v>20.63</v>
      </c>
    </row>
    <row r="50" spans="1:4" x14ac:dyDescent="0.25">
      <c r="A50" t="s">
        <v>57</v>
      </c>
      <c r="B50" t="s">
        <v>53</v>
      </c>
      <c r="C50">
        <v>10</v>
      </c>
      <c r="D50">
        <v>20.65</v>
      </c>
    </row>
    <row r="51" spans="1:4" x14ac:dyDescent="0.25">
      <c r="A51" t="s">
        <v>58</v>
      </c>
      <c r="B51" t="s">
        <v>53</v>
      </c>
      <c r="C51">
        <v>10</v>
      </c>
      <c r="D51">
        <v>20.51</v>
      </c>
    </row>
    <row r="52" spans="1:4" x14ac:dyDescent="0.25">
      <c r="A52" t="s">
        <v>59</v>
      </c>
      <c r="B52" t="s">
        <v>53</v>
      </c>
      <c r="C52">
        <v>11</v>
      </c>
      <c r="D52">
        <v>21.75</v>
      </c>
    </row>
    <row r="53" spans="1:4" x14ac:dyDescent="0.25">
      <c r="A53" t="s">
        <v>60</v>
      </c>
      <c r="B53" t="s">
        <v>53</v>
      </c>
      <c r="C53">
        <v>11</v>
      </c>
      <c r="D53">
        <v>21.86</v>
      </c>
    </row>
    <row r="54" spans="1:4" x14ac:dyDescent="0.25">
      <c r="A54" s="21" t="s">
        <v>61</v>
      </c>
      <c r="B54" s="21" t="s">
        <v>53</v>
      </c>
      <c r="C54" s="21">
        <v>11</v>
      </c>
      <c r="D54" s="21">
        <v>21.54</v>
      </c>
    </row>
    <row r="55" spans="1:4" x14ac:dyDescent="0.25">
      <c r="A55" t="s">
        <v>62</v>
      </c>
      <c r="B55" t="s">
        <v>53</v>
      </c>
      <c r="C55">
        <v>12</v>
      </c>
      <c r="D55">
        <v>22.39</v>
      </c>
    </row>
    <row r="56" spans="1:4" x14ac:dyDescent="0.25">
      <c r="A56" t="s">
        <v>63</v>
      </c>
      <c r="B56" t="s">
        <v>53</v>
      </c>
      <c r="C56">
        <v>12</v>
      </c>
      <c r="D56">
        <v>22.77</v>
      </c>
    </row>
    <row r="57" spans="1:4" x14ac:dyDescent="0.25">
      <c r="A57" t="s">
        <v>64</v>
      </c>
      <c r="B57" t="s">
        <v>53</v>
      </c>
      <c r="C57">
        <v>12</v>
      </c>
      <c r="D57">
        <v>22.31</v>
      </c>
    </row>
    <row r="58" spans="1:4" x14ac:dyDescent="0.25">
      <c r="A58" t="s">
        <v>65</v>
      </c>
      <c r="B58" t="s">
        <v>53</v>
      </c>
      <c r="C58">
        <v>13</v>
      </c>
      <c r="D58">
        <v>23.41</v>
      </c>
    </row>
    <row r="59" spans="1:4" x14ac:dyDescent="0.25">
      <c r="A59" t="s">
        <v>66</v>
      </c>
      <c r="B59" t="s">
        <v>53</v>
      </c>
      <c r="C59">
        <v>13</v>
      </c>
      <c r="D59">
        <v>23.69</v>
      </c>
    </row>
    <row r="60" spans="1:4" x14ac:dyDescent="0.25">
      <c r="A60" t="s">
        <v>67</v>
      </c>
      <c r="B60" t="s">
        <v>53</v>
      </c>
      <c r="C60">
        <v>13</v>
      </c>
      <c r="D60">
        <v>23.5</v>
      </c>
    </row>
    <row r="61" spans="1:4" x14ac:dyDescent="0.25">
      <c r="A61" t="s">
        <v>68</v>
      </c>
      <c r="B61" t="s">
        <v>53</v>
      </c>
      <c r="C61">
        <v>14</v>
      </c>
      <c r="D61">
        <v>24.6</v>
      </c>
    </row>
    <row r="62" spans="1:4" x14ac:dyDescent="0.25">
      <c r="A62" t="s">
        <v>69</v>
      </c>
      <c r="B62" t="s">
        <v>53</v>
      </c>
      <c r="C62">
        <v>14</v>
      </c>
      <c r="D62">
        <v>24.55</v>
      </c>
    </row>
    <row r="63" spans="1:4" x14ac:dyDescent="0.25">
      <c r="A63" t="s">
        <v>70</v>
      </c>
      <c r="B63" t="s">
        <v>53</v>
      </c>
      <c r="C63">
        <v>14</v>
      </c>
      <c r="D63">
        <v>24.36</v>
      </c>
    </row>
    <row r="64" spans="1:4" x14ac:dyDescent="0.25">
      <c r="A64" t="s">
        <v>71</v>
      </c>
      <c r="B64" t="s">
        <v>53</v>
      </c>
      <c r="C64">
        <v>15</v>
      </c>
      <c r="D64">
        <v>25.67</v>
      </c>
    </row>
    <row r="65" spans="1:4" x14ac:dyDescent="0.25">
      <c r="A65" t="s">
        <v>72</v>
      </c>
      <c r="B65" t="s">
        <v>53</v>
      </c>
      <c r="C65">
        <v>15</v>
      </c>
      <c r="D65">
        <v>25.04</v>
      </c>
    </row>
    <row r="66" spans="1:4" x14ac:dyDescent="0.25">
      <c r="A66" t="s">
        <v>73</v>
      </c>
      <c r="B66" t="s">
        <v>53</v>
      </c>
      <c r="C66">
        <v>15</v>
      </c>
      <c r="D66">
        <v>25.59</v>
      </c>
    </row>
    <row r="67" spans="1:4" x14ac:dyDescent="0.25">
      <c r="A67" t="s">
        <v>74</v>
      </c>
      <c r="B67" t="s">
        <v>53</v>
      </c>
      <c r="C67">
        <v>16</v>
      </c>
      <c r="D67" t="s">
        <v>43</v>
      </c>
    </row>
    <row r="68" spans="1:4" x14ac:dyDescent="0.25">
      <c r="A68" t="s">
        <v>75</v>
      </c>
      <c r="B68" t="s">
        <v>53</v>
      </c>
      <c r="C68">
        <v>16</v>
      </c>
      <c r="D68">
        <v>40.799999999999997</v>
      </c>
    </row>
    <row r="69" spans="1:4" x14ac:dyDescent="0.25">
      <c r="A69" t="s">
        <v>76</v>
      </c>
      <c r="B69" t="s">
        <v>53</v>
      </c>
      <c r="C69">
        <v>16</v>
      </c>
      <c r="D69" t="s">
        <v>43</v>
      </c>
    </row>
    <row r="70" spans="1:4" x14ac:dyDescent="0.25">
      <c r="A70" t="s">
        <v>77</v>
      </c>
      <c r="B70" t="s">
        <v>53</v>
      </c>
      <c r="C70">
        <v>17</v>
      </c>
      <c r="D70">
        <v>18</v>
      </c>
    </row>
    <row r="71" spans="1:4" x14ac:dyDescent="0.25">
      <c r="A71" t="s">
        <v>77</v>
      </c>
      <c r="B71" t="s">
        <v>27</v>
      </c>
      <c r="C71">
        <v>17</v>
      </c>
      <c r="D71">
        <v>20.32</v>
      </c>
    </row>
    <row r="72" spans="1:4" x14ac:dyDescent="0.25">
      <c r="A72" t="s">
        <v>78</v>
      </c>
      <c r="B72" t="s">
        <v>53</v>
      </c>
      <c r="C72">
        <v>17</v>
      </c>
      <c r="D72">
        <v>18.23</v>
      </c>
    </row>
    <row r="73" spans="1:4" x14ac:dyDescent="0.25">
      <c r="A73" t="s">
        <v>78</v>
      </c>
      <c r="B73" t="s">
        <v>27</v>
      </c>
      <c r="C73">
        <v>17</v>
      </c>
      <c r="D73">
        <v>21.11</v>
      </c>
    </row>
    <row r="74" spans="1:4" x14ac:dyDescent="0.25">
      <c r="A74" t="s">
        <v>79</v>
      </c>
      <c r="B74" t="s">
        <v>53</v>
      </c>
      <c r="C74">
        <v>17</v>
      </c>
      <c r="D74">
        <v>18.260000000000002</v>
      </c>
    </row>
    <row r="75" spans="1:4" x14ac:dyDescent="0.25">
      <c r="A75" t="s">
        <v>79</v>
      </c>
      <c r="B75" t="s">
        <v>27</v>
      </c>
      <c r="C75">
        <v>17</v>
      </c>
      <c r="D75">
        <v>21.16</v>
      </c>
    </row>
    <row r="76" spans="1:4" x14ac:dyDescent="0.25">
      <c r="A76" t="s">
        <v>80</v>
      </c>
      <c r="B76" t="s">
        <v>53</v>
      </c>
      <c r="C76">
        <v>18</v>
      </c>
      <c r="D76">
        <v>20.54</v>
      </c>
    </row>
    <row r="77" spans="1:4" x14ac:dyDescent="0.25">
      <c r="A77" t="s">
        <v>80</v>
      </c>
      <c r="B77" t="s">
        <v>27</v>
      </c>
      <c r="C77">
        <v>18</v>
      </c>
      <c r="D77">
        <v>23.88</v>
      </c>
    </row>
    <row r="78" spans="1:4" x14ac:dyDescent="0.25">
      <c r="A78" t="s">
        <v>81</v>
      </c>
      <c r="B78" t="s">
        <v>53</v>
      </c>
      <c r="C78">
        <v>18</v>
      </c>
      <c r="D78">
        <v>20.61</v>
      </c>
    </row>
    <row r="79" spans="1:4" x14ac:dyDescent="0.25">
      <c r="A79" t="s">
        <v>81</v>
      </c>
      <c r="B79" t="s">
        <v>27</v>
      </c>
      <c r="C79">
        <v>18</v>
      </c>
      <c r="D79">
        <v>24.11</v>
      </c>
    </row>
    <row r="80" spans="1:4" x14ac:dyDescent="0.25">
      <c r="A80" t="s">
        <v>82</v>
      </c>
      <c r="B80" t="s">
        <v>53</v>
      </c>
      <c r="C80">
        <v>18</v>
      </c>
      <c r="D80">
        <v>20.71</v>
      </c>
    </row>
    <row r="81" spans="1:4" x14ac:dyDescent="0.25">
      <c r="A81" t="s">
        <v>82</v>
      </c>
      <c r="B81" t="s">
        <v>27</v>
      </c>
      <c r="C81">
        <v>18</v>
      </c>
      <c r="D81">
        <v>23.49</v>
      </c>
    </row>
    <row r="82" spans="1:4" x14ac:dyDescent="0.25">
      <c r="A82" t="s">
        <v>83</v>
      </c>
      <c r="B82" t="s">
        <v>53</v>
      </c>
      <c r="C82">
        <v>19</v>
      </c>
      <c r="D82">
        <v>21.59</v>
      </c>
    </row>
    <row r="83" spans="1:4" x14ac:dyDescent="0.25">
      <c r="A83" t="s">
        <v>83</v>
      </c>
      <c r="B83" t="s">
        <v>27</v>
      </c>
      <c r="C83">
        <v>19</v>
      </c>
      <c r="D83">
        <v>24.59</v>
      </c>
    </row>
    <row r="84" spans="1:4" x14ac:dyDescent="0.25">
      <c r="A84" s="21" t="s">
        <v>84</v>
      </c>
      <c r="B84" s="21" t="s">
        <v>53</v>
      </c>
      <c r="C84" s="21">
        <v>19</v>
      </c>
      <c r="D84" s="21">
        <v>21.69</v>
      </c>
    </row>
    <row r="85" spans="1:4" x14ac:dyDescent="0.25">
      <c r="A85" s="21" t="s">
        <v>84</v>
      </c>
      <c r="B85" s="21" t="s">
        <v>27</v>
      </c>
      <c r="C85" s="21">
        <v>19</v>
      </c>
      <c r="D85" s="21">
        <v>24.47</v>
      </c>
    </row>
    <row r="86" spans="1:4" x14ac:dyDescent="0.25">
      <c r="A86" t="s">
        <v>85</v>
      </c>
      <c r="B86" t="s">
        <v>53</v>
      </c>
      <c r="C86">
        <v>19</v>
      </c>
      <c r="D86">
        <v>21.96</v>
      </c>
    </row>
    <row r="87" spans="1:4" x14ac:dyDescent="0.25">
      <c r="A87" t="s">
        <v>85</v>
      </c>
      <c r="B87" t="s">
        <v>27</v>
      </c>
      <c r="C87">
        <v>19</v>
      </c>
      <c r="D87">
        <v>25.1</v>
      </c>
    </row>
    <row r="88" spans="1:4" x14ac:dyDescent="0.25">
      <c r="A88" t="s">
        <v>86</v>
      </c>
      <c r="B88" t="s">
        <v>53</v>
      </c>
      <c r="C88">
        <v>20</v>
      </c>
      <c r="D88">
        <v>22.43</v>
      </c>
    </row>
    <row r="89" spans="1:4" x14ac:dyDescent="0.25">
      <c r="A89" t="s">
        <v>86</v>
      </c>
      <c r="B89" t="s">
        <v>27</v>
      </c>
      <c r="C89">
        <v>20</v>
      </c>
      <c r="D89">
        <v>25.51</v>
      </c>
    </row>
    <row r="90" spans="1:4" x14ac:dyDescent="0.25">
      <c r="A90" t="s">
        <v>87</v>
      </c>
      <c r="B90" t="s">
        <v>53</v>
      </c>
      <c r="C90">
        <v>20</v>
      </c>
      <c r="D90">
        <v>22.81</v>
      </c>
    </row>
    <row r="91" spans="1:4" x14ac:dyDescent="0.25">
      <c r="A91" t="s">
        <v>87</v>
      </c>
      <c r="B91" t="s">
        <v>27</v>
      </c>
      <c r="C91">
        <v>20</v>
      </c>
      <c r="D91">
        <v>26.07</v>
      </c>
    </row>
    <row r="92" spans="1:4" x14ac:dyDescent="0.25">
      <c r="A92" t="s">
        <v>88</v>
      </c>
      <c r="B92" t="s">
        <v>53</v>
      </c>
      <c r="C92">
        <v>20</v>
      </c>
      <c r="D92">
        <v>22.72</v>
      </c>
    </row>
    <row r="93" spans="1:4" x14ac:dyDescent="0.25">
      <c r="A93" t="s">
        <v>88</v>
      </c>
      <c r="B93" t="s">
        <v>27</v>
      </c>
      <c r="C93">
        <v>20</v>
      </c>
      <c r="D93">
        <v>25.84</v>
      </c>
    </row>
    <row r="94" spans="1:4" x14ac:dyDescent="0.25">
      <c r="A94" t="s">
        <v>89</v>
      </c>
      <c r="B94" t="s">
        <v>53</v>
      </c>
      <c r="C94">
        <v>21</v>
      </c>
      <c r="D94">
        <v>23.41</v>
      </c>
    </row>
    <row r="95" spans="1:4" x14ac:dyDescent="0.25">
      <c r="A95" t="s">
        <v>89</v>
      </c>
      <c r="B95" t="s">
        <v>27</v>
      </c>
      <c r="C95">
        <v>21</v>
      </c>
      <c r="D95">
        <v>26.84</v>
      </c>
    </row>
    <row r="96" spans="1:4" x14ac:dyDescent="0.25">
      <c r="A96" t="s">
        <v>90</v>
      </c>
      <c r="B96" t="s">
        <v>53</v>
      </c>
      <c r="C96">
        <v>21</v>
      </c>
      <c r="D96">
        <v>23.64</v>
      </c>
    </row>
    <row r="97" spans="1:4" x14ac:dyDescent="0.25">
      <c r="A97" t="s">
        <v>90</v>
      </c>
      <c r="B97" t="s">
        <v>27</v>
      </c>
      <c r="C97">
        <v>21</v>
      </c>
      <c r="D97">
        <v>27.09</v>
      </c>
    </row>
    <row r="98" spans="1:4" x14ac:dyDescent="0.25">
      <c r="A98" s="21" t="s">
        <v>91</v>
      </c>
      <c r="B98" s="21" t="s">
        <v>53</v>
      </c>
      <c r="C98" s="21">
        <v>21</v>
      </c>
      <c r="D98" s="21">
        <v>23.17</v>
      </c>
    </row>
    <row r="99" spans="1:4" x14ac:dyDescent="0.25">
      <c r="A99" s="21" t="s">
        <v>91</v>
      </c>
      <c r="B99" s="21" t="s">
        <v>27</v>
      </c>
      <c r="C99" s="21">
        <v>21</v>
      </c>
      <c r="D99" s="21">
        <v>25.73</v>
      </c>
    </row>
    <row r="100" spans="1:4" x14ac:dyDescent="0.25">
      <c r="A100" t="s">
        <v>92</v>
      </c>
      <c r="B100" t="s">
        <v>53</v>
      </c>
      <c r="C100">
        <v>22</v>
      </c>
      <c r="D100">
        <v>24.51</v>
      </c>
    </row>
    <row r="101" spans="1:4" x14ac:dyDescent="0.25">
      <c r="A101" t="s">
        <v>92</v>
      </c>
      <c r="B101" t="s">
        <v>27</v>
      </c>
      <c r="C101">
        <v>22</v>
      </c>
      <c r="D101">
        <v>28.24</v>
      </c>
    </row>
    <row r="102" spans="1:4" x14ac:dyDescent="0.25">
      <c r="A102" t="s">
        <v>93</v>
      </c>
      <c r="B102" t="s">
        <v>53</v>
      </c>
      <c r="C102">
        <v>22</v>
      </c>
      <c r="D102">
        <v>24.33</v>
      </c>
    </row>
    <row r="103" spans="1:4" x14ac:dyDescent="0.25">
      <c r="A103" t="s">
        <v>93</v>
      </c>
      <c r="B103" t="s">
        <v>27</v>
      </c>
      <c r="C103">
        <v>22</v>
      </c>
      <c r="D103">
        <v>27.83</v>
      </c>
    </row>
    <row r="104" spans="1:4" x14ac:dyDescent="0.25">
      <c r="A104" t="s">
        <v>94</v>
      </c>
      <c r="B104" t="s">
        <v>53</v>
      </c>
      <c r="C104">
        <v>22</v>
      </c>
      <c r="D104">
        <v>24.28</v>
      </c>
    </row>
    <row r="105" spans="1:4" x14ac:dyDescent="0.25">
      <c r="A105" t="s">
        <v>94</v>
      </c>
      <c r="B105" t="s">
        <v>27</v>
      </c>
      <c r="C105">
        <v>22</v>
      </c>
      <c r="D105">
        <v>27.83</v>
      </c>
    </row>
    <row r="106" spans="1:4" x14ac:dyDescent="0.25">
      <c r="A106" t="s">
        <v>95</v>
      </c>
      <c r="B106" t="s">
        <v>53</v>
      </c>
      <c r="C106">
        <v>23</v>
      </c>
      <c r="D106">
        <v>25.64</v>
      </c>
    </row>
    <row r="107" spans="1:4" x14ac:dyDescent="0.25">
      <c r="A107" t="s">
        <v>95</v>
      </c>
      <c r="B107" t="s">
        <v>27</v>
      </c>
      <c r="C107">
        <v>23</v>
      </c>
      <c r="D107">
        <v>28.83</v>
      </c>
    </row>
    <row r="108" spans="1:4" x14ac:dyDescent="0.25">
      <c r="A108" s="21" t="s">
        <v>96</v>
      </c>
      <c r="B108" s="21" t="s">
        <v>53</v>
      </c>
      <c r="C108" s="21">
        <v>23</v>
      </c>
      <c r="D108" s="21">
        <v>25.13</v>
      </c>
    </row>
    <row r="109" spans="1:4" x14ac:dyDescent="0.25">
      <c r="A109" s="21" t="s">
        <v>96</v>
      </c>
      <c r="B109" s="21" t="s">
        <v>27</v>
      </c>
      <c r="C109" s="21">
        <v>23</v>
      </c>
      <c r="D109" s="21">
        <v>27.22</v>
      </c>
    </row>
    <row r="110" spans="1:4" x14ac:dyDescent="0.25">
      <c r="A110" t="s">
        <v>97</v>
      </c>
      <c r="B110" t="s">
        <v>53</v>
      </c>
      <c r="C110">
        <v>23</v>
      </c>
      <c r="D110">
        <v>25.63</v>
      </c>
    </row>
    <row r="111" spans="1:4" x14ac:dyDescent="0.25">
      <c r="A111" t="s">
        <v>97</v>
      </c>
      <c r="B111" t="s">
        <v>27</v>
      </c>
      <c r="C111">
        <v>23</v>
      </c>
      <c r="D111">
        <v>28.72</v>
      </c>
    </row>
    <row r="112" spans="1:4" x14ac:dyDescent="0.25">
      <c r="A112" s="21" t="s">
        <v>98</v>
      </c>
      <c r="B112" s="21" t="s">
        <v>53</v>
      </c>
      <c r="C112" s="21">
        <v>24</v>
      </c>
      <c r="D112" s="21" t="s">
        <v>43</v>
      </c>
    </row>
    <row r="113" spans="1:4" x14ac:dyDescent="0.25">
      <c r="A113" s="21" t="s">
        <v>98</v>
      </c>
      <c r="B113" s="21" t="s">
        <v>27</v>
      </c>
      <c r="C113" s="21">
        <v>24</v>
      </c>
      <c r="D113" s="21" t="s">
        <v>43</v>
      </c>
    </row>
    <row r="114" spans="1:4" x14ac:dyDescent="0.25">
      <c r="A114" s="21" t="s">
        <v>99</v>
      </c>
      <c r="B114" s="21" t="s">
        <v>53</v>
      </c>
      <c r="C114" s="21">
        <v>24</v>
      </c>
      <c r="D114" s="21" t="s">
        <v>43</v>
      </c>
    </row>
    <row r="115" spans="1:4" x14ac:dyDescent="0.25">
      <c r="A115" s="21" t="s">
        <v>99</v>
      </c>
      <c r="B115" s="21" t="s">
        <v>27</v>
      </c>
      <c r="C115" s="21">
        <v>24</v>
      </c>
      <c r="D115" s="21">
        <v>32.89</v>
      </c>
    </row>
    <row r="116" spans="1:4" x14ac:dyDescent="0.25">
      <c r="A116" s="21" t="s">
        <v>100</v>
      </c>
      <c r="B116" s="21" t="s">
        <v>53</v>
      </c>
      <c r="C116" s="21">
        <v>24</v>
      </c>
      <c r="D116" s="21">
        <v>42.97</v>
      </c>
    </row>
    <row r="117" spans="1:4" x14ac:dyDescent="0.25">
      <c r="A117" s="21" t="s">
        <v>100</v>
      </c>
      <c r="B117" s="21" t="s">
        <v>27</v>
      </c>
      <c r="C117" s="21">
        <v>24</v>
      </c>
      <c r="D117" s="21">
        <v>21.65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7"/>
  <sheetViews>
    <sheetView topLeftCell="O1" workbookViewId="0">
      <selection activeCell="AB4" sqref="AB4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37" x14ac:dyDescent="0.25">
      <c r="A1" s="7" t="s">
        <v>210</v>
      </c>
      <c r="AD1" t="s">
        <v>282</v>
      </c>
    </row>
    <row r="2" spans="1:37" x14ac:dyDescent="0.25">
      <c r="A2" s="7" t="s">
        <v>111</v>
      </c>
      <c r="K2" s="7" t="s">
        <v>112</v>
      </c>
      <c r="U2" s="7" t="s">
        <v>212</v>
      </c>
      <c r="AD2" s="7" t="s">
        <v>281</v>
      </c>
    </row>
    <row r="3" spans="1:37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  <c r="U3" s="9" t="s">
        <v>101</v>
      </c>
      <c r="V3" s="9" t="s">
        <v>102</v>
      </c>
      <c r="W3" s="9" t="s">
        <v>103</v>
      </c>
      <c r="X3" s="9" t="s">
        <v>104</v>
      </c>
      <c r="Y3" s="9" t="s">
        <v>105</v>
      </c>
      <c r="Z3" s="9" t="s">
        <v>106</v>
      </c>
      <c r="AA3" s="12" t="s">
        <v>107</v>
      </c>
      <c r="AB3" s="12" t="s">
        <v>108</v>
      </c>
      <c r="AD3" s="9" t="s">
        <v>101</v>
      </c>
      <c r="AE3" s="9" t="s">
        <v>102</v>
      </c>
      <c r="AF3" s="9" t="s">
        <v>103</v>
      </c>
      <c r="AG3" s="9" t="s">
        <v>104</v>
      </c>
      <c r="AH3" s="9" t="s">
        <v>105</v>
      </c>
      <c r="AI3" s="9" t="s">
        <v>106</v>
      </c>
      <c r="AJ3" s="12" t="s">
        <v>107</v>
      </c>
      <c r="AK3" s="12" t="s">
        <v>108</v>
      </c>
    </row>
    <row r="4" spans="1:37" x14ac:dyDescent="0.25">
      <c r="A4" s="3">
        <v>1</v>
      </c>
      <c r="B4" s="3">
        <f>LOG10(A4)</f>
        <v>0</v>
      </c>
      <c r="C4" s="3">
        <v>18.190000000000001</v>
      </c>
      <c r="D4" s="3">
        <v>18.239999999999998</v>
      </c>
      <c r="E4" s="3">
        <v>17.96</v>
      </c>
      <c r="F4" s="10">
        <f>AVERAGE(C4:E4)</f>
        <v>18.13</v>
      </c>
      <c r="G4" s="13">
        <f>SLOPE(F4:F10,B4:B10)</f>
        <v>-3.2935544343173278</v>
      </c>
      <c r="H4" s="17">
        <f>((10^(-1/G4))-1)*100</f>
        <v>101.19785237372577</v>
      </c>
      <c r="K4" s="3">
        <v>1</v>
      </c>
      <c r="L4" s="3">
        <f>LOG10(K4)</f>
        <v>0</v>
      </c>
      <c r="M4" s="3">
        <v>18</v>
      </c>
      <c r="N4" s="3">
        <v>18.23</v>
      </c>
      <c r="O4" s="3">
        <v>18.260000000000002</v>
      </c>
      <c r="P4" s="10">
        <f>AVERAGE(M4:O4)</f>
        <v>18.163333333333338</v>
      </c>
      <c r="Q4" s="13">
        <f>SLOPE(P4:P10,L4:L10)</f>
        <v>-3.2489689350110975</v>
      </c>
      <c r="R4" s="17">
        <f>((10^(-1/Q4))-1)*100</f>
        <v>103.13743029536533</v>
      </c>
      <c r="U4" s="3">
        <v>1</v>
      </c>
      <c r="V4" s="3">
        <f>LOG10(U4)</f>
        <v>0</v>
      </c>
      <c r="W4" s="3">
        <v>16.2</v>
      </c>
      <c r="X4" s="3">
        <v>16.239999999999998</v>
      </c>
      <c r="Y4" s="3">
        <v>16.13</v>
      </c>
      <c r="Z4" s="10">
        <f>AVERAGE(W4:Y4)</f>
        <v>16.189999999999998</v>
      </c>
      <c r="AA4" s="13">
        <f>SLOPE(Z4:Z10,V4:V10)</f>
        <v>-3.6089222034778232</v>
      </c>
      <c r="AB4" s="17">
        <f>((10^(-1/AA4))-1)*100</f>
        <v>89.274033917873879</v>
      </c>
      <c r="AD4" s="3">
        <v>1</v>
      </c>
      <c r="AE4" s="3">
        <f>LOG10(AD4)</f>
        <v>0</v>
      </c>
      <c r="AF4" s="3">
        <v>15.11</v>
      </c>
      <c r="AG4" s="3">
        <v>15.44</v>
      </c>
      <c r="AH4" s="3">
        <v>15.6</v>
      </c>
      <c r="AI4" s="10">
        <f>AVERAGE(AF4:AH4)</f>
        <v>15.383333333333333</v>
      </c>
      <c r="AJ4" s="13">
        <f>SLOPE(AI4:AI10,AE4:AE10)</f>
        <v>-3.6092558503727679</v>
      </c>
      <c r="AK4" s="17">
        <f>((10^(-1/AJ4))-1)*100</f>
        <v>89.262870792106526</v>
      </c>
    </row>
    <row r="5" spans="1:37" x14ac:dyDescent="0.25">
      <c r="A5" s="3">
        <v>0.2</v>
      </c>
      <c r="B5" s="3">
        <f t="shared" ref="B5:B11" si="0">LOG10(A5)</f>
        <v>-0.69897000433601875</v>
      </c>
      <c r="C5" s="3">
        <v>20.63</v>
      </c>
      <c r="D5" s="3">
        <v>20.65</v>
      </c>
      <c r="E5" s="3">
        <v>20.51</v>
      </c>
      <c r="F5" s="10">
        <f>AVERAGE(C5:E5)</f>
        <v>20.596666666666668</v>
      </c>
      <c r="G5" s="14"/>
      <c r="H5" s="18"/>
      <c r="K5" s="3">
        <v>0.2</v>
      </c>
      <c r="L5" s="3">
        <f t="shared" ref="L5:L11" si="1">LOG10(K5)</f>
        <v>-0.69897000433601875</v>
      </c>
      <c r="M5" s="3">
        <v>20.54</v>
      </c>
      <c r="N5" s="3">
        <v>20.61</v>
      </c>
      <c r="O5" s="3">
        <v>20.71</v>
      </c>
      <c r="P5" s="10">
        <f>AVERAGE(M5:O5)</f>
        <v>20.62</v>
      </c>
      <c r="Q5" s="14"/>
      <c r="R5" s="18"/>
      <c r="U5" s="3">
        <v>0.2</v>
      </c>
      <c r="V5" s="3">
        <f t="shared" ref="V5:V11" si="2">LOG10(U5)</f>
        <v>-0.69897000433601875</v>
      </c>
      <c r="W5" s="3">
        <v>19.100000000000001</v>
      </c>
      <c r="X5" s="3">
        <v>19.57</v>
      </c>
      <c r="Y5" s="3">
        <v>19.41</v>
      </c>
      <c r="Z5" s="10">
        <f>AVERAGE(W5:Y5)</f>
        <v>19.36</v>
      </c>
      <c r="AA5" s="14"/>
      <c r="AB5" s="18"/>
      <c r="AD5" s="3">
        <v>0.2</v>
      </c>
      <c r="AE5" s="3">
        <f t="shared" ref="AE5:AE11" si="3">LOG10(AD5)</f>
        <v>-0.69897000433601875</v>
      </c>
      <c r="AF5" s="3">
        <v>17.809999999999999</v>
      </c>
      <c r="AG5" s="3">
        <v>17.829999999999998</v>
      </c>
      <c r="AH5" s="3">
        <v>17.73</v>
      </c>
      <c r="AI5" s="10">
        <f>AVERAGE(AF5:AH5)</f>
        <v>17.790000000000003</v>
      </c>
      <c r="AJ5" s="14"/>
      <c r="AK5" s="18"/>
    </row>
    <row r="6" spans="1:37" x14ac:dyDescent="0.25">
      <c r="A6" s="3">
        <v>0.1</v>
      </c>
      <c r="B6" s="3">
        <f t="shared" si="0"/>
        <v>-1</v>
      </c>
      <c r="C6" s="3">
        <v>21.75</v>
      </c>
      <c r="D6" s="3">
        <v>21.86</v>
      </c>
      <c r="E6" s="23">
        <v>21.54</v>
      </c>
      <c r="F6" s="10">
        <f>AVERAGE(C6:E6)</f>
        <v>21.716666666666669</v>
      </c>
      <c r="G6" s="14"/>
      <c r="H6" s="18"/>
      <c r="K6" s="3">
        <v>0.1</v>
      </c>
      <c r="L6" s="3">
        <f t="shared" si="1"/>
        <v>-1</v>
      </c>
      <c r="M6" s="3">
        <v>21.59</v>
      </c>
      <c r="N6" s="23">
        <v>21.69</v>
      </c>
      <c r="O6" s="3">
        <v>21.96</v>
      </c>
      <c r="P6" s="10">
        <f t="shared" ref="P6" si="4">AVERAGE(M6:O6)</f>
        <v>21.74666666666667</v>
      </c>
      <c r="Q6" s="14"/>
      <c r="R6" s="18"/>
      <c r="U6" s="3">
        <v>0.1</v>
      </c>
      <c r="V6" s="3">
        <f t="shared" si="2"/>
        <v>-1</v>
      </c>
      <c r="W6" s="3">
        <v>20.010000000000002</v>
      </c>
      <c r="X6" s="3">
        <v>19.920000000000002</v>
      </c>
      <c r="Y6" s="3">
        <v>19.920000000000002</v>
      </c>
      <c r="Z6" s="10">
        <f t="shared" ref="Z6" si="5">AVERAGE(W6:Y6)</f>
        <v>19.950000000000003</v>
      </c>
      <c r="AA6" s="14"/>
      <c r="AB6" s="18"/>
      <c r="AD6" s="3">
        <v>0.1</v>
      </c>
      <c r="AE6" s="3">
        <f t="shared" si="3"/>
        <v>-1</v>
      </c>
      <c r="AF6" s="3">
        <v>18.75</v>
      </c>
      <c r="AG6" s="3">
        <v>19.03</v>
      </c>
      <c r="AH6" s="3">
        <v>18.940000000000001</v>
      </c>
      <c r="AI6" s="10">
        <f t="shared" ref="AI6" si="6">AVERAGE(AF6:AH6)</f>
        <v>18.906666666666666</v>
      </c>
      <c r="AJ6" s="14"/>
      <c r="AK6" s="18"/>
    </row>
    <row r="7" spans="1:37" x14ac:dyDescent="0.25">
      <c r="A7" s="3">
        <v>0.05</v>
      </c>
      <c r="B7" s="3">
        <f t="shared" si="0"/>
        <v>-1.3010299956639813</v>
      </c>
      <c r="C7" s="3">
        <v>22.39</v>
      </c>
      <c r="D7" s="3">
        <v>22.77</v>
      </c>
      <c r="E7" s="3">
        <v>22.31</v>
      </c>
      <c r="F7" s="10">
        <f>AVERAGE(C7:E7)</f>
        <v>22.49</v>
      </c>
      <c r="G7" s="14"/>
      <c r="H7" s="18"/>
      <c r="K7" s="3">
        <v>0.05</v>
      </c>
      <c r="L7" s="3">
        <f t="shared" si="1"/>
        <v>-1.3010299956639813</v>
      </c>
      <c r="M7" s="3">
        <v>22.43</v>
      </c>
      <c r="N7" s="3">
        <v>22.81</v>
      </c>
      <c r="O7" s="3">
        <v>22.72</v>
      </c>
      <c r="P7" s="10">
        <f>AVERAGE(M7:O7)</f>
        <v>22.653333333333332</v>
      </c>
      <c r="Q7" s="14"/>
      <c r="R7" s="18"/>
      <c r="U7" s="3">
        <v>0.05</v>
      </c>
      <c r="V7" s="3">
        <f t="shared" si="2"/>
        <v>-1.3010299956639813</v>
      </c>
      <c r="W7" s="3">
        <v>20.75</v>
      </c>
      <c r="X7" s="3">
        <v>20.83</v>
      </c>
      <c r="Y7" s="3">
        <v>20.82</v>
      </c>
      <c r="Z7" s="10">
        <f>AVERAGE(W7:Y7)</f>
        <v>20.8</v>
      </c>
      <c r="AA7" s="14"/>
      <c r="AB7" s="18"/>
      <c r="AD7" s="3">
        <v>0.05</v>
      </c>
      <c r="AE7" s="3">
        <f t="shared" si="3"/>
        <v>-1.3010299956639813</v>
      </c>
      <c r="AF7" s="3">
        <v>18.79</v>
      </c>
      <c r="AG7" s="3">
        <v>19.149999999999999</v>
      </c>
      <c r="AH7" s="3">
        <v>19.23</v>
      </c>
      <c r="AI7" s="10">
        <f>AVERAGE(AF7:AH7)</f>
        <v>19.056666666666668</v>
      </c>
      <c r="AJ7" s="14"/>
      <c r="AK7" s="18"/>
    </row>
    <row r="8" spans="1:37" x14ac:dyDescent="0.25">
      <c r="A8" s="3">
        <v>2.5000000000000001E-2</v>
      </c>
      <c r="B8" s="3">
        <f t="shared" si="0"/>
        <v>-1.6020599913279623</v>
      </c>
      <c r="C8" s="3">
        <v>23.41</v>
      </c>
      <c r="D8" s="3">
        <v>23.69</v>
      </c>
      <c r="E8" s="3">
        <v>23.5</v>
      </c>
      <c r="F8" s="10">
        <f t="shared" ref="F8:F10" si="7">AVERAGE(C8:E8)</f>
        <v>23.533333333333331</v>
      </c>
      <c r="G8" s="14"/>
      <c r="H8" s="18"/>
      <c r="K8" s="3">
        <v>2.5000000000000001E-2</v>
      </c>
      <c r="L8" s="3">
        <f t="shared" si="1"/>
        <v>-1.6020599913279623</v>
      </c>
      <c r="M8" s="3">
        <v>23.41</v>
      </c>
      <c r="N8" s="3">
        <v>23.64</v>
      </c>
      <c r="O8" s="23">
        <v>23.17</v>
      </c>
      <c r="P8" s="10">
        <f t="shared" ref="P8:P10" si="8">AVERAGE(M8:O8)</f>
        <v>23.406666666666666</v>
      </c>
      <c r="Q8" s="14"/>
      <c r="R8" s="18"/>
      <c r="U8" s="3">
        <v>2.5000000000000001E-2</v>
      </c>
      <c r="V8" s="3">
        <f t="shared" si="2"/>
        <v>-1.6020599913279623</v>
      </c>
      <c r="W8" s="3">
        <v>22.86</v>
      </c>
      <c r="X8" s="3">
        <v>22.18</v>
      </c>
      <c r="Y8" s="3">
        <v>23.71</v>
      </c>
      <c r="Z8" s="10">
        <f t="shared" ref="Z8:Z10" si="9">AVERAGE(W8:Y8)</f>
        <v>22.916666666666668</v>
      </c>
      <c r="AA8" s="14"/>
      <c r="AB8" s="18"/>
      <c r="AD8" s="3">
        <v>2.5000000000000001E-2</v>
      </c>
      <c r="AE8" s="3">
        <f t="shared" si="3"/>
        <v>-1.6020599913279623</v>
      </c>
      <c r="AF8" s="3">
        <v>20.76</v>
      </c>
      <c r="AG8" s="3">
        <v>20.81</v>
      </c>
      <c r="AH8" s="3">
        <v>20.82</v>
      </c>
      <c r="AI8" s="10">
        <f t="shared" ref="AI8:AI10" si="10">AVERAGE(AF8:AH8)</f>
        <v>20.796666666666667</v>
      </c>
      <c r="AJ8" s="14"/>
      <c r="AK8" s="18"/>
    </row>
    <row r="9" spans="1:37" x14ac:dyDescent="0.25">
      <c r="A9" s="3">
        <v>1.2500000000000001E-2</v>
      </c>
      <c r="B9" s="3">
        <f t="shared" si="0"/>
        <v>-1.9030899869919435</v>
      </c>
      <c r="C9" s="3">
        <v>24.6</v>
      </c>
      <c r="D9" s="3">
        <v>24.55</v>
      </c>
      <c r="E9" s="3">
        <v>24.36</v>
      </c>
      <c r="F9" s="10">
        <f>AVERAGE(C9:E9)</f>
        <v>24.503333333333334</v>
      </c>
      <c r="G9" s="14"/>
      <c r="H9" s="18"/>
      <c r="K9" s="3">
        <v>1.2500000000000001E-2</v>
      </c>
      <c r="L9" s="3">
        <f t="shared" si="1"/>
        <v>-1.9030899869919435</v>
      </c>
      <c r="M9" s="3">
        <v>24.51</v>
      </c>
      <c r="N9" s="3">
        <v>24.33</v>
      </c>
      <c r="O9" s="3">
        <v>24.28</v>
      </c>
      <c r="P9" s="10">
        <f t="shared" si="8"/>
        <v>24.373333333333335</v>
      </c>
      <c r="Q9" s="14"/>
      <c r="R9" s="18"/>
      <c r="U9" s="3">
        <v>1.2500000000000001E-2</v>
      </c>
      <c r="V9" s="3">
        <f t="shared" si="2"/>
        <v>-1.9030899869919435</v>
      </c>
      <c r="W9" s="3">
        <v>23.22</v>
      </c>
      <c r="X9" s="3">
        <v>22.64</v>
      </c>
      <c r="Y9" s="3">
        <v>22.63</v>
      </c>
      <c r="Z9" s="10">
        <f t="shared" si="9"/>
        <v>22.83</v>
      </c>
      <c r="AA9" s="14"/>
      <c r="AB9" s="18"/>
      <c r="AD9" s="3">
        <v>1.2500000000000001E-2</v>
      </c>
      <c r="AE9" s="3">
        <f t="shared" si="3"/>
        <v>-1.9030899869919435</v>
      </c>
      <c r="AF9" s="3">
        <v>22.93</v>
      </c>
      <c r="AG9" s="3">
        <v>22.02</v>
      </c>
      <c r="AH9" s="3">
        <v>22.18</v>
      </c>
      <c r="AI9" s="10">
        <f t="shared" si="10"/>
        <v>22.376666666666665</v>
      </c>
      <c r="AJ9" s="14"/>
      <c r="AK9" s="18"/>
    </row>
    <row r="10" spans="1:37" x14ac:dyDescent="0.25">
      <c r="A10" s="3">
        <v>6.2500000000000003E-3</v>
      </c>
      <c r="B10" s="3">
        <f t="shared" si="0"/>
        <v>-2.2041199826559246</v>
      </c>
      <c r="C10" s="3">
        <v>25.67</v>
      </c>
      <c r="D10" s="3">
        <v>25.04</v>
      </c>
      <c r="E10" s="3">
        <v>25.59</v>
      </c>
      <c r="F10" s="10">
        <f t="shared" si="7"/>
        <v>25.433333333333334</v>
      </c>
      <c r="G10" s="14"/>
      <c r="H10" s="18"/>
      <c r="K10" s="3">
        <v>6.2500000000000003E-3</v>
      </c>
      <c r="L10" s="3">
        <f t="shared" si="1"/>
        <v>-2.2041199826559246</v>
      </c>
      <c r="M10" s="3">
        <v>25.64</v>
      </c>
      <c r="N10" s="23">
        <v>25.13</v>
      </c>
      <c r="O10" s="3">
        <v>25.63</v>
      </c>
      <c r="P10" s="10">
        <f t="shared" si="8"/>
        <v>25.466666666666665</v>
      </c>
      <c r="Q10" s="14"/>
      <c r="R10" s="18"/>
      <c r="U10" s="3">
        <v>6.2500000000000003E-3</v>
      </c>
      <c r="V10" s="3">
        <f t="shared" si="2"/>
        <v>-2.2041199826559246</v>
      </c>
      <c r="W10" s="3">
        <v>24.44</v>
      </c>
      <c r="X10" s="3">
        <v>24.13</v>
      </c>
      <c r="Y10" s="3">
        <v>24.51</v>
      </c>
      <c r="Z10" s="10">
        <f t="shared" si="9"/>
        <v>24.36</v>
      </c>
      <c r="AA10" s="14"/>
      <c r="AB10" s="18"/>
      <c r="AD10" s="3">
        <v>6.2500000000000003E-3</v>
      </c>
      <c r="AE10" s="3">
        <f t="shared" si="3"/>
        <v>-2.2041199826559246</v>
      </c>
      <c r="AF10" s="3">
        <v>23.45</v>
      </c>
      <c r="AG10" s="3">
        <v>23.19</v>
      </c>
      <c r="AH10" s="3">
        <v>23.45</v>
      </c>
      <c r="AI10" s="10">
        <f t="shared" si="10"/>
        <v>23.363333333333333</v>
      </c>
      <c r="AJ10" s="14"/>
      <c r="AK10" s="18"/>
    </row>
    <row r="11" spans="1:37" x14ac:dyDescent="0.25">
      <c r="A11" s="3">
        <v>0</v>
      </c>
      <c r="B11" s="3" t="e">
        <f t="shared" si="0"/>
        <v>#NUM!</v>
      </c>
      <c r="C11" s="3" t="s">
        <v>43</v>
      </c>
      <c r="D11" s="3">
        <v>40.799999999999997</v>
      </c>
      <c r="E11" s="3" t="s">
        <v>43</v>
      </c>
      <c r="F11" s="11"/>
      <c r="G11" s="15"/>
      <c r="H11" s="19"/>
      <c r="K11" s="3">
        <v>0</v>
      </c>
      <c r="L11" s="3" t="e">
        <f t="shared" si="1"/>
        <v>#NUM!</v>
      </c>
      <c r="M11" s="23" t="s">
        <v>43</v>
      </c>
      <c r="N11" s="23" t="s">
        <v>43</v>
      </c>
      <c r="O11" s="23">
        <v>42.97</v>
      </c>
      <c r="P11" s="11"/>
      <c r="Q11" s="15"/>
      <c r="R11" s="19"/>
      <c r="U11" s="3">
        <v>0</v>
      </c>
      <c r="V11" s="3" t="e">
        <f t="shared" si="2"/>
        <v>#NUM!</v>
      </c>
      <c r="W11" s="3" t="s">
        <v>43</v>
      </c>
      <c r="X11" s="3" t="s">
        <v>43</v>
      </c>
      <c r="Y11" s="3" t="s">
        <v>43</v>
      </c>
      <c r="Z11" s="11"/>
      <c r="AA11" s="15"/>
      <c r="AB11" s="19"/>
      <c r="AD11" s="3">
        <v>0</v>
      </c>
      <c r="AE11" s="3" t="e">
        <f t="shared" si="3"/>
        <v>#NUM!</v>
      </c>
      <c r="AF11" s="3">
        <v>32.82</v>
      </c>
      <c r="AG11" s="3">
        <v>32.35</v>
      </c>
      <c r="AH11" s="3">
        <v>32.72</v>
      </c>
      <c r="AI11" s="11"/>
      <c r="AJ11" s="15"/>
      <c r="AK11" s="19"/>
    </row>
    <row r="18" spans="1:34" x14ac:dyDescent="0.25">
      <c r="U18" t="s">
        <v>243</v>
      </c>
      <c r="AD18" t="s">
        <v>280</v>
      </c>
    </row>
    <row r="19" spans="1:34" x14ac:dyDescent="0.25">
      <c r="A19" s="7" t="s">
        <v>209</v>
      </c>
    </row>
    <row r="21" spans="1:34" x14ac:dyDescent="0.25">
      <c r="A21" t="s">
        <v>20</v>
      </c>
      <c r="B21" t="s">
        <v>21</v>
      </c>
      <c r="C21" t="s">
        <v>22</v>
      </c>
      <c r="D21" t="s">
        <v>23</v>
      </c>
      <c r="U21" t="s">
        <v>20</v>
      </c>
      <c r="V21" t="s">
        <v>21</v>
      </c>
      <c r="W21" t="s">
        <v>214</v>
      </c>
      <c r="X21" t="s">
        <v>22</v>
      </c>
      <c r="Y21" t="s">
        <v>215</v>
      </c>
      <c r="Z21" t="s">
        <v>23</v>
      </c>
    </row>
    <row r="22" spans="1:34" x14ac:dyDescent="0.25">
      <c r="A22" t="s">
        <v>26</v>
      </c>
      <c r="B22" t="s">
        <v>27</v>
      </c>
      <c r="C22">
        <v>1</v>
      </c>
      <c r="D22">
        <v>21.95</v>
      </c>
      <c r="U22" t="s">
        <v>77</v>
      </c>
      <c r="V22" t="s">
        <v>53</v>
      </c>
      <c r="W22" t="s">
        <v>245</v>
      </c>
      <c r="X22">
        <v>17</v>
      </c>
      <c r="Y22">
        <v>541.5</v>
      </c>
      <c r="Z22">
        <v>16.2</v>
      </c>
      <c r="AD22">
        <v>2</v>
      </c>
      <c r="AE22" t="s">
        <v>255</v>
      </c>
      <c r="AF22" t="s">
        <v>241</v>
      </c>
      <c r="AG22" t="s">
        <v>53</v>
      </c>
      <c r="AH22">
        <v>15.11</v>
      </c>
    </row>
    <row r="23" spans="1:34" x14ac:dyDescent="0.25">
      <c r="A23" t="s">
        <v>28</v>
      </c>
      <c r="B23" t="s">
        <v>27</v>
      </c>
      <c r="C23">
        <v>1</v>
      </c>
      <c r="D23">
        <v>21.68</v>
      </c>
      <c r="U23" t="s">
        <v>78</v>
      </c>
      <c r="V23" t="s">
        <v>53</v>
      </c>
      <c r="W23" t="s">
        <v>245</v>
      </c>
      <c r="X23">
        <v>17</v>
      </c>
      <c r="Y23">
        <v>541.5</v>
      </c>
      <c r="Z23">
        <v>16.239999999999998</v>
      </c>
      <c r="AD23">
        <v>2</v>
      </c>
      <c r="AE23" t="s">
        <v>256</v>
      </c>
      <c r="AF23" t="s">
        <v>238</v>
      </c>
      <c r="AG23" t="s">
        <v>53</v>
      </c>
      <c r="AH23">
        <v>17.809999999999999</v>
      </c>
    </row>
    <row r="24" spans="1:34" x14ac:dyDescent="0.25">
      <c r="A24" t="s">
        <v>29</v>
      </c>
      <c r="B24" t="s">
        <v>27</v>
      </c>
      <c r="C24">
        <v>1</v>
      </c>
      <c r="D24">
        <v>21.77</v>
      </c>
      <c r="U24" t="s">
        <v>79</v>
      </c>
      <c r="V24" t="s">
        <v>53</v>
      </c>
      <c r="W24" t="s">
        <v>245</v>
      </c>
      <c r="X24">
        <v>17</v>
      </c>
      <c r="Y24">
        <v>541.5</v>
      </c>
      <c r="Z24">
        <v>16.13</v>
      </c>
      <c r="AD24">
        <v>2</v>
      </c>
      <c r="AE24" t="s">
        <v>257</v>
      </c>
      <c r="AF24" t="s">
        <v>235</v>
      </c>
      <c r="AG24" t="s">
        <v>53</v>
      </c>
      <c r="AH24">
        <v>18.75</v>
      </c>
    </row>
    <row r="25" spans="1:34" x14ac:dyDescent="0.25">
      <c r="A25" t="s">
        <v>30</v>
      </c>
      <c r="B25" t="s">
        <v>27</v>
      </c>
      <c r="C25">
        <v>2</v>
      </c>
      <c r="D25">
        <v>22.09</v>
      </c>
      <c r="U25" t="s">
        <v>80</v>
      </c>
      <c r="V25" t="s">
        <v>53</v>
      </c>
      <c r="W25" t="s">
        <v>245</v>
      </c>
      <c r="X25">
        <v>18</v>
      </c>
      <c r="Y25">
        <v>541.5</v>
      </c>
      <c r="Z25">
        <v>19.100000000000001</v>
      </c>
      <c r="AD25">
        <v>2</v>
      </c>
      <c r="AE25" t="s">
        <v>258</v>
      </c>
      <c r="AF25" t="s">
        <v>232</v>
      </c>
      <c r="AG25" t="s">
        <v>53</v>
      </c>
      <c r="AH25">
        <v>18.79</v>
      </c>
    </row>
    <row r="26" spans="1:34" x14ac:dyDescent="0.25">
      <c r="A26" t="s">
        <v>31</v>
      </c>
      <c r="B26" t="s">
        <v>27</v>
      </c>
      <c r="C26">
        <v>2</v>
      </c>
      <c r="D26">
        <v>25.26</v>
      </c>
      <c r="U26" t="s">
        <v>81</v>
      </c>
      <c r="V26" t="s">
        <v>53</v>
      </c>
      <c r="W26" t="s">
        <v>245</v>
      </c>
      <c r="X26">
        <v>18</v>
      </c>
      <c r="Y26">
        <v>541.5</v>
      </c>
      <c r="Z26">
        <v>19.57</v>
      </c>
      <c r="AD26">
        <v>2</v>
      </c>
      <c r="AE26" t="s">
        <v>259</v>
      </c>
      <c r="AF26" t="s">
        <v>229</v>
      </c>
      <c r="AG26" t="s">
        <v>53</v>
      </c>
      <c r="AH26">
        <v>20.76</v>
      </c>
    </row>
    <row r="27" spans="1:34" x14ac:dyDescent="0.25">
      <c r="A27" t="s">
        <v>32</v>
      </c>
      <c r="B27" t="s">
        <v>27</v>
      </c>
      <c r="C27">
        <v>2</v>
      </c>
      <c r="D27">
        <v>24.57</v>
      </c>
      <c r="U27" t="s">
        <v>82</v>
      </c>
      <c r="V27" t="s">
        <v>53</v>
      </c>
      <c r="W27" t="s">
        <v>245</v>
      </c>
      <c r="X27">
        <v>18</v>
      </c>
      <c r="Y27">
        <v>541.5</v>
      </c>
      <c r="Z27">
        <v>19.41</v>
      </c>
      <c r="AD27">
        <v>2</v>
      </c>
      <c r="AE27" t="s">
        <v>260</v>
      </c>
      <c r="AF27" t="s">
        <v>226</v>
      </c>
      <c r="AG27" t="s">
        <v>53</v>
      </c>
      <c r="AH27">
        <v>22.93</v>
      </c>
    </row>
    <row r="28" spans="1:34" x14ac:dyDescent="0.25">
      <c r="A28" t="s">
        <v>33</v>
      </c>
      <c r="B28" t="s">
        <v>27</v>
      </c>
      <c r="C28">
        <v>3</v>
      </c>
      <c r="D28">
        <v>25.78</v>
      </c>
      <c r="U28" t="s">
        <v>83</v>
      </c>
      <c r="V28" t="s">
        <v>53</v>
      </c>
      <c r="W28" t="s">
        <v>245</v>
      </c>
      <c r="X28">
        <v>19</v>
      </c>
      <c r="Y28">
        <v>541.5</v>
      </c>
      <c r="Z28">
        <v>20.010000000000002</v>
      </c>
      <c r="AD28">
        <v>2</v>
      </c>
      <c r="AE28" t="s">
        <v>261</v>
      </c>
      <c r="AF28" t="s">
        <v>223</v>
      </c>
      <c r="AG28" t="s">
        <v>53</v>
      </c>
      <c r="AH28">
        <v>23.45</v>
      </c>
    </row>
    <row r="29" spans="1:34" x14ac:dyDescent="0.25">
      <c r="A29" t="s">
        <v>34</v>
      </c>
      <c r="B29" t="s">
        <v>27</v>
      </c>
      <c r="C29">
        <v>3</v>
      </c>
      <c r="D29">
        <v>25.16</v>
      </c>
      <c r="U29" t="s">
        <v>84</v>
      </c>
      <c r="V29" t="s">
        <v>53</v>
      </c>
      <c r="W29" t="s">
        <v>245</v>
      </c>
      <c r="X29">
        <v>19</v>
      </c>
      <c r="Y29">
        <v>541.5</v>
      </c>
      <c r="Z29">
        <v>19.920000000000002</v>
      </c>
      <c r="AD29">
        <v>2</v>
      </c>
      <c r="AE29" t="s">
        <v>262</v>
      </c>
      <c r="AF29" t="s">
        <v>220</v>
      </c>
      <c r="AG29" t="s">
        <v>53</v>
      </c>
      <c r="AH29">
        <v>32.82</v>
      </c>
    </row>
    <row r="30" spans="1:34" x14ac:dyDescent="0.25">
      <c r="A30" t="s">
        <v>35</v>
      </c>
      <c r="B30" t="s">
        <v>27</v>
      </c>
      <c r="C30">
        <v>3</v>
      </c>
      <c r="D30">
        <v>24.48</v>
      </c>
      <c r="U30" t="s">
        <v>85</v>
      </c>
      <c r="V30" t="s">
        <v>53</v>
      </c>
      <c r="W30" t="s">
        <v>245</v>
      </c>
      <c r="X30">
        <v>19</v>
      </c>
      <c r="Y30">
        <v>541.5</v>
      </c>
      <c r="Z30">
        <v>19.920000000000002</v>
      </c>
      <c r="AD30">
        <v>3</v>
      </c>
      <c r="AE30" t="s">
        <v>263</v>
      </c>
      <c r="AF30" t="s">
        <v>240</v>
      </c>
      <c r="AG30" t="s">
        <v>53</v>
      </c>
      <c r="AH30">
        <v>15.44</v>
      </c>
    </row>
    <row r="31" spans="1:34" x14ac:dyDescent="0.25">
      <c r="A31" t="s">
        <v>36</v>
      </c>
      <c r="B31" t="s">
        <v>27</v>
      </c>
      <c r="C31">
        <v>4</v>
      </c>
      <c r="D31">
        <v>25.16</v>
      </c>
      <c r="U31" t="s">
        <v>86</v>
      </c>
      <c r="V31" t="s">
        <v>53</v>
      </c>
      <c r="W31" t="s">
        <v>245</v>
      </c>
      <c r="X31">
        <v>20</v>
      </c>
      <c r="Y31">
        <v>541.5</v>
      </c>
      <c r="Z31">
        <v>20.75</v>
      </c>
      <c r="AD31">
        <v>3</v>
      </c>
      <c r="AE31" t="s">
        <v>264</v>
      </c>
      <c r="AF31" t="s">
        <v>237</v>
      </c>
      <c r="AG31" t="s">
        <v>53</v>
      </c>
      <c r="AH31">
        <v>17.829999999999998</v>
      </c>
    </row>
    <row r="32" spans="1:34" x14ac:dyDescent="0.25">
      <c r="A32" t="s">
        <v>37</v>
      </c>
      <c r="B32" t="s">
        <v>27</v>
      </c>
      <c r="C32">
        <v>4</v>
      </c>
      <c r="D32">
        <v>26.27</v>
      </c>
      <c r="U32" t="s">
        <v>87</v>
      </c>
      <c r="V32" t="s">
        <v>53</v>
      </c>
      <c r="W32" t="s">
        <v>245</v>
      </c>
      <c r="X32">
        <v>20</v>
      </c>
      <c r="Y32">
        <v>541.5</v>
      </c>
      <c r="Z32">
        <v>20.83</v>
      </c>
      <c r="AD32">
        <v>3</v>
      </c>
      <c r="AE32" t="s">
        <v>265</v>
      </c>
      <c r="AF32" t="s">
        <v>234</v>
      </c>
      <c r="AG32" t="s">
        <v>53</v>
      </c>
      <c r="AH32">
        <v>19.03</v>
      </c>
    </row>
    <row r="33" spans="1:34" x14ac:dyDescent="0.25">
      <c r="A33" t="s">
        <v>38</v>
      </c>
      <c r="B33" t="s">
        <v>27</v>
      </c>
      <c r="C33">
        <v>4</v>
      </c>
      <c r="D33">
        <v>25.8</v>
      </c>
      <c r="U33" t="s">
        <v>88</v>
      </c>
      <c r="V33" t="s">
        <v>53</v>
      </c>
      <c r="W33" t="s">
        <v>245</v>
      </c>
      <c r="X33">
        <v>20</v>
      </c>
      <c r="Y33">
        <v>541.5</v>
      </c>
      <c r="Z33">
        <v>20.82</v>
      </c>
      <c r="AD33">
        <v>3</v>
      </c>
      <c r="AE33" t="s">
        <v>266</v>
      </c>
      <c r="AF33" t="s">
        <v>231</v>
      </c>
      <c r="AG33" t="s">
        <v>53</v>
      </c>
      <c r="AH33">
        <v>19.149999999999999</v>
      </c>
    </row>
    <row r="34" spans="1:34" x14ac:dyDescent="0.25">
      <c r="A34" t="s">
        <v>39</v>
      </c>
      <c r="B34" t="s">
        <v>27</v>
      </c>
      <c r="C34">
        <v>5</v>
      </c>
      <c r="D34">
        <v>27.61</v>
      </c>
      <c r="U34" t="s">
        <v>89</v>
      </c>
      <c r="V34" t="s">
        <v>53</v>
      </c>
      <c r="W34" t="s">
        <v>245</v>
      </c>
      <c r="X34">
        <v>21</v>
      </c>
      <c r="Y34">
        <v>541.5</v>
      </c>
      <c r="Z34">
        <v>22.86</v>
      </c>
      <c r="AD34">
        <v>3</v>
      </c>
      <c r="AE34" t="s">
        <v>267</v>
      </c>
      <c r="AF34" t="s">
        <v>228</v>
      </c>
      <c r="AG34" t="s">
        <v>53</v>
      </c>
      <c r="AH34">
        <v>20.81</v>
      </c>
    </row>
    <row r="35" spans="1:34" x14ac:dyDescent="0.25">
      <c r="A35" t="s">
        <v>40</v>
      </c>
      <c r="B35" t="s">
        <v>27</v>
      </c>
      <c r="C35">
        <v>5</v>
      </c>
      <c r="D35">
        <v>26.77</v>
      </c>
      <c r="U35" t="s">
        <v>90</v>
      </c>
      <c r="V35" t="s">
        <v>53</v>
      </c>
      <c r="W35" t="s">
        <v>245</v>
      </c>
      <c r="X35">
        <v>21</v>
      </c>
      <c r="Y35">
        <v>541.5</v>
      </c>
      <c r="Z35">
        <v>22.18</v>
      </c>
      <c r="AD35">
        <v>3</v>
      </c>
      <c r="AE35" t="s">
        <v>268</v>
      </c>
      <c r="AF35" t="s">
        <v>225</v>
      </c>
      <c r="AG35" t="s">
        <v>53</v>
      </c>
      <c r="AH35">
        <v>22.02</v>
      </c>
    </row>
    <row r="36" spans="1:34" x14ac:dyDescent="0.25">
      <c r="A36" t="s">
        <v>41</v>
      </c>
      <c r="B36" t="s">
        <v>27</v>
      </c>
      <c r="C36">
        <v>5</v>
      </c>
      <c r="D36">
        <v>27.42</v>
      </c>
      <c r="U36" t="s">
        <v>91</v>
      </c>
      <c r="V36" t="s">
        <v>53</v>
      </c>
      <c r="W36" t="s">
        <v>245</v>
      </c>
      <c r="X36">
        <v>21</v>
      </c>
      <c r="Y36">
        <v>541.5</v>
      </c>
      <c r="Z36">
        <v>23.71</v>
      </c>
      <c r="AD36">
        <v>3</v>
      </c>
      <c r="AE36" t="s">
        <v>269</v>
      </c>
      <c r="AF36" t="s">
        <v>222</v>
      </c>
      <c r="AG36" t="s">
        <v>53</v>
      </c>
      <c r="AH36">
        <v>23.19</v>
      </c>
    </row>
    <row r="37" spans="1:34" x14ac:dyDescent="0.25">
      <c r="A37" t="s">
        <v>42</v>
      </c>
      <c r="B37" t="s">
        <v>27</v>
      </c>
      <c r="C37">
        <v>6</v>
      </c>
      <c r="D37">
        <v>26.26</v>
      </c>
      <c r="U37" t="s">
        <v>92</v>
      </c>
      <c r="V37" t="s">
        <v>53</v>
      </c>
      <c r="W37" t="s">
        <v>245</v>
      </c>
      <c r="X37">
        <v>22</v>
      </c>
      <c r="Y37">
        <v>541.5</v>
      </c>
      <c r="Z37">
        <v>23.22</v>
      </c>
      <c r="AD37">
        <v>3</v>
      </c>
      <c r="AE37" t="s">
        <v>270</v>
      </c>
      <c r="AF37" t="s">
        <v>219</v>
      </c>
      <c r="AG37" t="s">
        <v>53</v>
      </c>
      <c r="AH37">
        <v>32.35</v>
      </c>
    </row>
    <row r="38" spans="1:34" x14ac:dyDescent="0.25">
      <c r="A38" t="s">
        <v>44</v>
      </c>
      <c r="B38" t="s">
        <v>27</v>
      </c>
      <c r="C38">
        <v>6</v>
      </c>
      <c r="D38">
        <v>29.58</v>
      </c>
      <c r="U38" t="s">
        <v>93</v>
      </c>
      <c r="V38" t="s">
        <v>53</v>
      </c>
      <c r="W38" t="s">
        <v>245</v>
      </c>
      <c r="X38">
        <v>22</v>
      </c>
      <c r="Y38">
        <v>541.5</v>
      </c>
      <c r="Z38">
        <v>22.64</v>
      </c>
      <c r="AD38">
        <v>4</v>
      </c>
      <c r="AE38" t="s">
        <v>271</v>
      </c>
      <c r="AF38" t="s">
        <v>100</v>
      </c>
      <c r="AG38" t="s">
        <v>53</v>
      </c>
      <c r="AH38">
        <v>15.6</v>
      </c>
    </row>
    <row r="39" spans="1:34" x14ac:dyDescent="0.25">
      <c r="A39" t="s">
        <v>45</v>
      </c>
      <c r="B39" t="s">
        <v>27</v>
      </c>
      <c r="C39">
        <v>6</v>
      </c>
      <c r="D39">
        <v>27.99</v>
      </c>
      <c r="U39" t="s">
        <v>94</v>
      </c>
      <c r="V39" t="s">
        <v>53</v>
      </c>
      <c r="W39" t="s">
        <v>245</v>
      </c>
      <c r="X39">
        <v>22</v>
      </c>
      <c r="Y39">
        <v>541.5</v>
      </c>
      <c r="Z39">
        <v>22.63</v>
      </c>
      <c r="AD39">
        <v>4</v>
      </c>
      <c r="AE39" t="s">
        <v>272</v>
      </c>
      <c r="AF39" t="s">
        <v>97</v>
      </c>
      <c r="AG39" t="s">
        <v>53</v>
      </c>
      <c r="AH39">
        <v>17.73</v>
      </c>
    </row>
    <row r="40" spans="1:34" x14ac:dyDescent="0.25">
      <c r="A40" t="s">
        <v>46</v>
      </c>
      <c r="B40" t="s">
        <v>27</v>
      </c>
      <c r="C40">
        <v>7</v>
      </c>
      <c r="D40">
        <v>28.78</v>
      </c>
      <c r="U40" t="s">
        <v>95</v>
      </c>
      <c r="V40" t="s">
        <v>53</v>
      </c>
      <c r="W40" t="s">
        <v>245</v>
      </c>
      <c r="X40">
        <v>23</v>
      </c>
      <c r="Y40">
        <v>541.5</v>
      </c>
      <c r="Z40">
        <v>24.44</v>
      </c>
      <c r="AD40">
        <v>4</v>
      </c>
      <c r="AE40" t="s">
        <v>273</v>
      </c>
      <c r="AF40" t="s">
        <v>94</v>
      </c>
      <c r="AG40" t="s">
        <v>53</v>
      </c>
      <c r="AH40">
        <v>18.940000000000001</v>
      </c>
    </row>
    <row r="41" spans="1:34" x14ac:dyDescent="0.25">
      <c r="A41" t="s">
        <v>47</v>
      </c>
      <c r="B41" t="s">
        <v>27</v>
      </c>
      <c r="C41">
        <v>7</v>
      </c>
      <c r="D41">
        <v>28.77</v>
      </c>
      <c r="U41" t="s">
        <v>96</v>
      </c>
      <c r="V41" t="s">
        <v>53</v>
      </c>
      <c r="W41" t="s">
        <v>245</v>
      </c>
      <c r="X41">
        <v>23</v>
      </c>
      <c r="Y41">
        <v>541.5</v>
      </c>
      <c r="Z41">
        <v>24.13</v>
      </c>
      <c r="AD41">
        <v>4</v>
      </c>
      <c r="AE41" t="s">
        <v>274</v>
      </c>
      <c r="AF41" t="s">
        <v>91</v>
      </c>
      <c r="AG41" t="s">
        <v>53</v>
      </c>
      <c r="AH41">
        <v>19.23</v>
      </c>
    </row>
    <row r="42" spans="1:34" x14ac:dyDescent="0.25">
      <c r="A42" t="s">
        <v>48</v>
      </c>
      <c r="B42" t="s">
        <v>27</v>
      </c>
      <c r="C42">
        <v>7</v>
      </c>
      <c r="D42">
        <v>27.86</v>
      </c>
      <c r="U42" t="s">
        <v>97</v>
      </c>
      <c r="V42" t="s">
        <v>53</v>
      </c>
      <c r="W42" t="s">
        <v>245</v>
      </c>
      <c r="X42">
        <v>23</v>
      </c>
      <c r="Y42">
        <v>541.5</v>
      </c>
      <c r="Z42">
        <v>24.51</v>
      </c>
      <c r="AD42">
        <v>4</v>
      </c>
      <c r="AE42" t="s">
        <v>275</v>
      </c>
      <c r="AF42" t="s">
        <v>88</v>
      </c>
      <c r="AG42" t="s">
        <v>53</v>
      </c>
      <c r="AH42">
        <v>20.82</v>
      </c>
    </row>
    <row r="43" spans="1:34" x14ac:dyDescent="0.25">
      <c r="A43" t="s">
        <v>49</v>
      </c>
      <c r="B43" t="s">
        <v>27</v>
      </c>
      <c r="C43">
        <v>8</v>
      </c>
      <c r="D43" t="s">
        <v>43</v>
      </c>
      <c r="U43" t="s">
        <v>98</v>
      </c>
      <c r="V43" t="s">
        <v>53</v>
      </c>
      <c r="W43" t="s">
        <v>245</v>
      </c>
      <c r="X43">
        <v>24</v>
      </c>
      <c r="Y43">
        <v>541.5</v>
      </c>
      <c r="Z43" t="s">
        <v>43</v>
      </c>
      <c r="AD43">
        <v>4</v>
      </c>
      <c r="AE43" t="s">
        <v>276</v>
      </c>
      <c r="AF43" t="s">
        <v>85</v>
      </c>
      <c r="AG43" t="s">
        <v>53</v>
      </c>
      <c r="AH43">
        <v>22.18</v>
      </c>
    </row>
    <row r="44" spans="1:34" x14ac:dyDescent="0.25">
      <c r="A44" t="s">
        <v>50</v>
      </c>
      <c r="B44" t="s">
        <v>27</v>
      </c>
      <c r="C44">
        <v>8</v>
      </c>
      <c r="D44">
        <v>44.94</v>
      </c>
      <c r="U44" t="s">
        <v>99</v>
      </c>
      <c r="V44" t="s">
        <v>53</v>
      </c>
      <c r="W44" t="s">
        <v>245</v>
      </c>
      <c r="X44">
        <v>24</v>
      </c>
      <c r="Y44">
        <v>541.5</v>
      </c>
      <c r="Z44" t="s">
        <v>43</v>
      </c>
      <c r="AD44">
        <v>4</v>
      </c>
      <c r="AE44" t="s">
        <v>277</v>
      </c>
      <c r="AF44" t="s">
        <v>82</v>
      </c>
      <c r="AG44" t="s">
        <v>53</v>
      </c>
      <c r="AH44">
        <v>23.45</v>
      </c>
    </row>
    <row r="45" spans="1:34" x14ac:dyDescent="0.25">
      <c r="A45" t="s">
        <v>51</v>
      </c>
      <c r="B45" t="s">
        <v>27</v>
      </c>
      <c r="C45">
        <v>8</v>
      </c>
      <c r="D45" t="s">
        <v>43</v>
      </c>
      <c r="U45" t="s">
        <v>100</v>
      </c>
      <c r="V45" t="s">
        <v>53</v>
      </c>
      <c r="W45" t="s">
        <v>245</v>
      </c>
      <c r="X45">
        <v>24</v>
      </c>
      <c r="Y45">
        <v>541.5</v>
      </c>
      <c r="Z45" t="s">
        <v>43</v>
      </c>
      <c r="AD45">
        <v>4</v>
      </c>
      <c r="AE45" t="s">
        <v>278</v>
      </c>
      <c r="AF45" t="s">
        <v>79</v>
      </c>
      <c r="AG45" t="s">
        <v>53</v>
      </c>
      <c r="AH45">
        <v>32.72</v>
      </c>
    </row>
    <row r="46" spans="1:34" x14ac:dyDescent="0.25">
      <c r="A46" t="s">
        <v>52</v>
      </c>
      <c r="B46" t="s">
        <v>53</v>
      </c>
      <c r="C46">
        <v>9</v>
      </c>
      <c r="D46">
        <v>18.190000000000001</v>
      </c>
    </row>
    <row r="47" spans="1:34" x14ac:dyDescent="0.25">
      <c r="A47" t="s">
        <v>54</v>
      </c>
      <c r="B47" t="s">
        <v>53</v>
      </c>
      <c r="C47">
        <v>9</v>
      </c>
      <c r="D47">
        <v>18.239999999999998</v>
      </c>
    </row>
    <row r="48" spans="1:34" x14ac:dyDescent="0.25">
      <c r="A48" t="s">
        <v>55</v>
      </c>
      <c r="B48" t="s">
        <v>53</v>
      </c>
      <c r="C48">
        <v>9</v>
      </c>
      <c r="D48">
        <v>17.96</v>
      </c>
    </row>
    <row r="49" spans="1:4" x14ac:dyDescent="0.25">
      <c r="A49" t="s">
        <v>56</v>
      </c>
      <c r="B49" t="s">
        <v>53</v>
      </c>
      <c r="C49">
        <v>10</v>
      </c>
      <c r="D49">
        <v>20.63</v>
      </c>
    </row>
    <row r="50" spans="1:4" x14ac:dyDescent="0.25">
      <c r="A50" t="s">
        <v>57</v>
      </c>
      <c r="B50" t="s">
        <v>53</v>
      </c>
      <c r="C50">
        <v>10</v>
      </c>
      <c r="D50">
        <v>20.65</v>
      </c>
    </row>
    <row r="51" spans="1:4" x14ac:dyDescent="0.25">
      <c r="A51" t="s">
        <v>58</v>
      </c>
      <c r="B51" t="s">
        <v>53</v>
      </c>
      <c r="C51">
        <v>10</v>
      </c>
      <c r="D51">
        <v>20.51</v>
      </c>
    </row>
    <row r="52" spans="1:4" x14ac:dyDescent="0.25">
      <c r="A52" t="s">
        <v>59</v>
      </c>
      <c r="B52" t="s">
        <v>53</v>
      </c>
      <c r="C52">
        <v>11</v>
      </c>
      <c r="D52">
        <v>21.75</v>
      </c>
    </row>
    <row r="53" spans="1:4" x14ac:dyDescent="0.25">
      <c r="A53" t="s">
        <v>60</v>
      </c>
      <c r="B53" t="s">
        <v>53</v>
      </c>
      <c r="C53">
        <v>11</v>
      </c>
      <c r="D53">
        <v>21.86</v>
      </c>
    </row>
    <row r="54" spans="1:4" x14ac:dyDescent="0.25">
      <c r="A54" t="s">
        <v>61</v>
      </c>
      <c r="B54" t="s">
        <v>53</v>
      </c>
      <c r="C54">
        <v>11</v>
      </c>
      <c r="D54">
        <v>21.54</v>
      </c>
    </row>
    <row r="55" spans="1:4" x14ac:dyDescent="0.25">
      <c r="A55" t="s">
        <v>62</v>
      </c>
      <c r="B55" t="s">
        <v>53</v>
      </c>
      <c r="C55">
        <v>12</v>
      </c>
      <c r="D55">
        <v>22.39</v>
      </c>
    </row>
    <row r="56" spans="1:4" x14ac:dyDescent="0.25">
      <c r="A56" t="s">
        <v>63</v>
      </c>
      <c r="B56" t="s">
        <v>53</v>
      </c>
      <c r="C56">
        <v>12</v>
      </c>
      <c r="D56">
        <v>22.77</v>
      </c>
    </row>
    <row r="57" spans="1:4" x14ac:dyDescent="0.25">
      <c r="A57" t="s">
        <v>64</v>
      </c>
      <c r="B57" t="s">
        <v>53</v>
      </c>
      <c r="C57">
        <v>12</v>
      </c>
      <c r="D57">
        <v>22.31</v>
      </c>
    </row>
    <row r="58" spans="1:4" x14ac:dyDescent="0.25">
      <c r="A58" t="s">
        <v>65</v>
      </c>
      <c r="B58" t="s">
        <v>53</v>
      </c>
      <c r="C58">
        <v>13</v>
      </c>
      <c r="D58">
        <v>23.41</v>
      </c>
    </row>
    <row r="59" spans="1:4" x14ac:dyDescent="0.25">
      <c r="A59" t="s">
        <v>66</v>
      </c>
      <c r="B59" t="s">
        <v>53</v>
      </c>
      <c r="C59">
        <v>13</v>
      </c>
      <c r="D59">
        <v>23.69</v>
      </c>
    </row>
    <row r="60" spans="1:4" x14ac:dyDescent="0.25">
      <c r="A60" t="s">
        <v>67</v>
      </c>
      <c r="B60" t="s">
        <v>53</v>
      </c>
      <c r="C60">
        <v>13</v>
      </c>
      <c r="D60">
        <v>23.5</v>
      </c>
    </row>
    <row r="61" spans="1:4" x14ac:dyDescent="0.25">
      <c r="A61" t="s">
        <v>68</v>
      </c>
      <c r="B61" t="s">
        <v>53</v>
      </c>
      <c r="C61">
        <v>14</v>
      </c>
      <c r="D61">
        <v>24.6</v>
      </c>
    </row>
    <row r="62" spans="1:4" x14ac:dyDescent="0.25">
      <c r="A62" t="s">
        <v>69</v>
      </c>
      <c r="B62" t="s">
        <v>53</v>
      </c>
      <c r="C62">
        <v>14</v>
      </c>
      <c r="D62">
        <v>24.55</v>
      </c>
    </row>
    <row r="63" spans="1:4" x14ac:dyDescent="0.25">
      <c r="A63" t="s">
        <v>70</v>
      </c>
      <c r="B63" t="s">
        <v>53</v>
      </c>
      <c r="C63">
        <v>14</v>
      </c>
      <c r="D63">
        <v>24.36</v>
      </c>
    </row>
    <row r="64" spans="1:4" x14ac:dyDescent="0.25">
      <c r="A64" t="s">
        <v>71</v>
      </c>
      <c r="B64" t="s">
        <v>53</v>
      </c>
      <c r="C64">
        <v>15</v>
      </c>
      <c r="D64">
        <v>25.67</v>
      </c>
    </row>
    <row r="65" spans="1:4" x14ac:dyDescent="0.25">
      <c r="A65" t="s">
        <v>72</v>
      </c>
      <c r="B65" t="s">
        <v>53</v>
      </c>
      <c r="C65">
        <v>15</v>
      </c>
      <c r="D65">
        <v>25.04</v>
      </c>
    </row>
    <row r="66" spans="1:4" x14ac:dyDescent="0.25">
      <c r="A66" t="s">
        <v>73</v>
      </c>
      <c r="B66" t="s">
        <v>53</v>
      </c>
      <c r="C66">
        <v>15</v>
      </c>
      <c r="D66">
        <v>25.59</v>
      </c>
    </row>
    <row r="67" spans="1:4" x14ac:dyDescent="0.25">
      <c r="A67" t="s">
        <v>74</v>
      </c>
      <c r="B67" t="s">
        <v>53</v>
      </c>
      <c r="C67">
        <v>16</v>
      </c>
      <c r="D67" t="s">
        <v>43</v>
      </c>
    </row>
    <row r="68" spans="1:4" x14ac:dyDescent="0.25">
      <c r="A68" t="s">
        <v>75</v>
      </c>
      <c r="B68" t="s">
        <v>53</v>
      </c>
      <c r="C68">
        <v>16</v>
      </c>
      <c r="D68">
        <v>40.799999999999997</v>
      </c>
    </row>
    <row r="69" spans="1:4" x14ac:dyDescent="0.25">
      <c r="A69" t="s">
        <v>76</v>
      </c>
      <c r="B69" t="s">
        <v>53</v>
      </c>
      <c r="C69">
        <v>16</v>
      </c>
      <c r="D69" t="s">
        <v>43</v>
      </c>
    </row>
    <row r="70" spans="1:4" x14ac:dyDescent="0.25">
      <c r="A70" t="s">
        <v>77</v>
      </c>
      <c r="B70" t="s">
        <v>53</v>
      </c>
      <c r="C70">
        <v>17</v>
      </c>
      <c r="D70">
        <v>18</v>
      </c>
    </row>
    <row r="71" spans="1:4" x14ac:dyDescent="0.25">
      <c r="A71" t="s">
        <v>77</v>
      </c>
      <c r="B71" t="s">
        <v>27</v>
      </c>
      <c r="C71">
        <v>17</v>
      </c>
      <c r="D71">
        <v>20.32</v>
      </c>
    </row>
    <row r="72" spans="1:4" x14ac:dyDescent="0.25">
      <c r="A72" t="s">
        <v>78</v>
      </c>
      <c r="B72" t="s">
        <v>53</v>
      </c>
      <c r="C72">
        <v>17</v>
      </c>
      <c r="D72">
        <v>18.23</v>
      </c>
    </row>
    <row r="73" spans="1:4" x14ac:dyDescent="0.25">
      <c r="A73" t="s">
        <v>78</v>
      </c>
      <c r="B73" t="s">
        <v>27</v>
      </c>
      <c r="C73">
        <v>17</v>
      </c>
      <c r="D73">
        <v>21.11</v>
      </c>
    </row>
    <row r="74" spans="1:4" x14ac:dyDescent="0.25">
      <c r="A74" t="s">
        <v>79</v>
      </c>
      <c r="B74" t="s">
        <v>53</v>
      </c>
      <c r="C74">
        <v>17</v>
      </c>
      <c r="D74">
        <v>18.260000000000002</v>
      </c>
    </row>
    <row r="75" spans="1:4" x14ac:dyDescent="0.25">
      <c r="A75" t="s">
        <v>79</v>
      </c>
      <c r="B75" t="s">
        <v>27</v>
      </c>
      <c r="C75">
        <v>17</v>
      </c>
      <c r="D75">
        <v>21.16</v>
      </c>
    </row>
    <row r="76" spans="1:4" x14ac:dyDescent="0.25">
      <c r="A76" t="s">
        <v>80</v>
      </c>
      <c r="B76" t="s">
        <v>53</v>
      </c>
      <c r="C76">
        <v>18</v>
      </c>
      <c r="D76">
        <v>20.54</v>
      </c>
    </row>
    <row r="77" spans="1:4" x14ac:dyDescent="0.25">
      <c r="A77" t="s">
        <v>80</v>
      </c>
      <c r="B77" t="s">
        <v>27</v>
      </c>
      <c r="C77">
        <v>18</v>
      </c>
      <c r="D77">
        <v>23.88</v>
      </c>
    </row>
    <row r="78" spans="1:4" x14ac:dyDescent="0.25">
      <c r="A78" t="s">
        <v>81</v>
      </c>
      <c r="B78" t="s">
        <v>53</v>
      </c>
      <c r="C78">
        <v>18</v>
      </c>
      <c r="D78">
        <v>20.61</v>
      </c>
    </row>
    <row r="79" spans="1:4" x14ac:dyDescent="0.25">
      <c r="A79" t="s">
        <v>81</v>
      </c>
      <c r="B79" t="s">
        <v>27</v>
      </c>
      <c r="C79">
        <v>18</v>
      </c>
      <c r="D79">
        <v>24.11</v>
      </c>
    </row>
    <row r="80" spans="1:4" x14ac:dyDescent="0.25">
      <c r="A80" t="s">
        <v>82</v>
      </c>
      <c r="B80" t="s">
        <v>53</v>
      </c>
      <c r="C80">
        <v>18</v>
      </c>
      <c r="D80">
        <v>20.71</v>
      </c>
    </row>
    <row r="81" spans="1:4" x14ac:dyDescent="0.25">
      <c r="A81" t="s">
        <v>82</v>
      </c>
      <c r="B81" t="s">
        <v>27</v>
      </c>
      <c r="C81">
        <v>18</v>
      </c>
      <c r="D81">
        <v>23.49</v>
      </c>
    </row>
    <row r="82" spans="1:4" x14ac:dyDescent="0.25">
      <c r="A82" t="s">
        <v>83</v>
      </c>
      <c r="B82" t="s">
        <v>53</v>
      </c>
      <c r="C82">
        <v>19</v>
      </c>
      <c r="D82">
        <v>21.59</v>
      </c>
    </row>
    <row r="83" spans="1:4" x14ac:dyDescent="0.25">
      <c r="A83" t="s">
        <v>83</v>
      </c>
      <c r="B83" t="s">
        <v>27</v>
      </c>
      <c r="C83">
        <v>19</v>
      </c>
      <c r="D83">
        <v>24.59</v>
      </c>
    </row>
    <row r="84" spans="1:4" x14ac:dyDescent="0.25">
      <c r="A84" t="s">
        <v>84</v>
      </c>
      <c r="B84" t="s">
        <v>53</v>
      </c>
      <c r="C84">
        <v>19</v>
      </c>
      <c r="D84">
        <v>21.69</v>
      </c>
    </row>
    <row r="85" spans="1:4" x14ac:dyDescent="0.25">
      <c r="A85" t="s">
        <v>84</v>
      </c>
      <c r="B85" t="s">
        <v>27</v>
      </c>
      <c r="C85">
        <v>19</v>
      </c>
      <c r="D85">
        <v>24.47</v>
      </c>
    </row>
    <row r="86" spans="1:4" x14ac:dyDescent="0.25">
      <c r="A86" t="s">
        <v>85</v>
      </c>
      <c r="B86" t="s">
        <v>53</v>
      </c>
      <c r="C86">
        <v>19</v>
      </c>
      <c r="D86">
        <v>21.96</v>
      </c>
    </row>
    <row r="87" spans="1:4" x14ac:dyDescent="0.25">
      <c r="A87" t="s">
        <v>85</v>
      </c>
      <c r="B87" t="s">
        <v>27</v>
      </c>
      <c r="C87">
        <v>19</v>
      </c>
      <c r="D87">
        <v>25.1</v>
      </c>
    </row>
    <row r="88" spans="1:4" x14ac:dyDescent="0.25">
      <c r="A88" t="s">
        <v>86</v>
      </c>
      <c r="B88" t="s">
        <v>53</v>
      </c>
      <c r="C88">
        <v>20</v>
      </c>
      <c r="D88">
        <v>22.43</v>
      </c>
    </row>
    <row r="89" spans="1:4" x14ac:dyDescent="0.25">
      <c r="A89" t="s">
        <v>86</v>
      </c>
      <c r="B89" t="s">
        <v>27</v>
      </c>
      <c r="C89">
        <v>20</v>
      </c>
      <c r="D89">
        <v>25.51</v>
      </c>
    </row>
    <row r="90" spans="1:4" x14ac:dyDescent="0.25">
      <c r="A90" t="s">
        <v>87</v>
      </c>
      <c r="B90" t="s">
        <v>53</v>
      </c>
      <c r="C90">
        <v>20</v>
      </c>
      <c r="D90">
        <v>22.81</v>
      </c>
    </row>
    <row r="91" spans="1:4" x14ac:dyDescent="0.25">
      <c r="A91" t="s">
        <v>87</v>
      </c>
      <c r="B91" t="s">
        <v>27</v>
      </c>
      <c r="C91">
        <v>20</v>
      </c>
      <c r="D91">
        <v>26.07</v>
      </c>
    </row>
    <row r="92" spans="1:4" x14ac:dyDescent="0.25">
      <c r="A92" t="s">
        <v>88</v>
      </c>
      <c r="B92" t="s">
        <v>53</v>
      </c>
      <c r="C92">
        <v>20</v>
      </c>
      <c r="D92">
        <v>22.72</v>
      </c>
    </row>
    <row r="93" spans="1:4" x14ac:dyDescent="0.25">
      <c r="A93" t="s">
        <v>88</v>
      </c>
      <c r="B93" t="s">
        <v>27</v>
      </c>
      <c r="C93">
        <v>20</v>
      </c>
      <c r="D93">
        <v>25.84</v>
      </c>
    </row>
    <row r="94" spans="1:4" x14ac:dyDescent="0.25">
      <c r="A94" t="s">
        <v>89</v>
      </c>
      <c r="B94" t="s">
        <v>53</v>
      </c>
      <c r="C94">
        <v>21</v>
      </c>
      <c r="D94">
        <v>23.41</v>
      </c>
    </row>
    <row r="95" spans="1:4" x14ac:dyDescent="0.25">
      <c r="A95" t="s">
        <v>89</v>
      </c>
      <c r="B95" t="s">
        <v>27</v>
      </c>
      <c r="C95">
        <v>21</v>
      </c>
      <c r="D95">
        <v>26.84</v>
      </c>
    </row>
    <row r="96" spans="1:4" x14ac:dyDescent="0.25">
      <c r="A96" t="s">
        <v>90</v>
      </c>
      <c r="B96" t="s">
        <v>53</v>
      </c>
      <c r="C96">
        <v>21</v>
      </c>
      <c r="D96">
        <v>23.64</v>
      </c>
    </row>
    <row r="97" spans="1:4" x14ac:dyDescent="0.25">
      <c r="A97" t="s">
        <v>90</v>
      </c>
      <c r="B97" t="s">
        <v>27</v>
      </c>
      <c r="C97">
        <v>21</v>
      </c>
      <c r="D97">
        <v>27.09</v>
      </c>
    </row>
    <row r="98" spans="1:4" x14ac:dyDescent="0.25">
      <c r="A98" t="s">
        <v>91</v>
      </c>
      <c r="B98" t="s">
        <v>53</v>
      </c>
      <c r="C98">
        <v>21</v>
      </c>
      <c r="D98">
        <v>23.17</v>
      </c>
    </row>
    <row r="99" spans="1:4" x14ac:dyDescent="0.25">
      <c r="A99" t="s">
        <v>91</v>
      </c>
      <c r="B99" t="s">
        <v>27</v>
      </c>
      <c r="C99">
        <v>21</v>
      </c>
      <c r="D99">
        <v>25.73</v>
      </c>
    </row>
    <row r="100" spans="1:4" x14ac:dyDescent="0.25">
      <c r="A100" t="s">
        <v>92</v>
      </c>
      <c r="B100" t="s">
        <v>53</v>
      </c>
      <c r="C100">
        <v>22</v>
      </c>
      <c r="D100">
        <v>24.51</v>
      </c>
    </row>
    <row r="101" spans="1:4" x14ac:dyDescent="0.25">
      <c r="A101" t="s">
        <v>92</v>
      </c>
      <c r="B101" t="s">
        <v>27</v>
      </c>
      <c r="C101">
        <v>22</v>
      </c>
      <c r="D101">
        <v>28.24</v>
      </c>
    </row>
    <row r="102" spans="1:4" x14ac:dyDescent="0.25">
      <c r="A102" t="s">
        <v>93</v>
      </c>
      <c r="B102" t="s">
        <v>53</v>
      </c>
      <c r="C102">
        <v>22</v>
      </c>
      <c r="D102">
        <v>24.33</v>
      </c>
    </row>
    <row r="103" spans="1:4" x14ac:dyDescent="0.25">
      <c r="A103" t="s">
        <v>93</v>
      </c>
      <c r="B103" t="s">
        <v>27</v>
      </c>
      <c r="C103">
        <v>22</v>
      </c>
      <c r="D103">
        <v>27.83</v>
      </c>
    </row>
    <row r="104" spans="1:4" x14ac:dyDescent="0.25">
      <c r="A104" t="s">
        <v>94</v>
      </c>
      <c r="B104" t="s">
        <v>53</v>
      </c>
      <c r="C104">
        <v>22</v>
      </c>
      <c r="D104">
        <v>24.28</v>
      </c>
    </row>
    <row r="105" spans="1:4" x14ac:dyDescent="0.25">
      <c r="A105" t="s">
        <v>94</v>
      </c>
      <c r="B105" t="s">
        <v>27</v>
      </c>
      <c r="C105">
        <v>22</v>
      </c>
      <c r="D105">
        <v>27.83</v>
      </c>
    </row>
    <row r="106" spans="1:4" x14ac:dyDescent="0.25">
      <c r="A106" t="s">
        <v>95</v>
      </c>
      <c r="B106" t="s">
        <v>53</v>
      </c>
      <c r="C106">
        <v>23</v>
      </c>
      <c r="D106">
        <v>25.64</v>
      </c>
    </row>
    <row r="107" spans="1:4" x14ac:dyDescent="0.25">
      <c r="A107" t="s">
        <v>95</v>
      </c>
      <c r="B107" t="s">
        <v>27</v>
      </c>
      <c r="C107">
        <v>23</v>
      </c>
      <c r="D107">
        <v>28.83</v>
      </c>
    </row>
    <row r="108" spans="1:4" x14ac:dyDescent="0.25">
      <c r="A108" t="s">
        <v>96</v>
      </c>
      <c r="B108" t="s">
        <v>53</v>
      </c>
      <c r="C108">
        <v>23</v>
      </c>
      <c r="D108">
        <v>25.13</v>
      </c>
    </row>
    <row r="109" spans="1:4" x14ac:dyDescent="0.25">
      <c r="A109" t="s">
        <v>96</v>
      </c>
      <c r="B109" t="s">
        <v>27</v>
      </c>
      <c r="C109">
        <v>23</v>
      </c>
      <c r="D109">
        <v>27.22</v>
      </c>
    </row>
    <row r="110" spans="1:4" x14ac:dyDescent="0.25">
      <c r="A110" t="s">
        <v>97</v>
      </c>
      <c r="B110" t="s">
        <v>53</v>
      </c>
      <c r="C110">
        <v>23</v>
      </c>
      <c r="D110">
        <v>25.63</v>
      </c>
    </row>
    <row r="111" spans="1:4" x14ac:dyDescent="0.25">
      <c r="A111" t="s">
        <v>97</v>
      </c>
      <c r="B111" t="s">
        <v>27</v>
      </c>
      <c r="C111">
        <v>23</v>
      </c>
      <c r="D111">
        <v>28.72</v>
      </c>
    </row>
    <row r="112" spans="1:4" x14ac:dyDescent="0.25">
      <c r="A112" t="s">
        <v>98</v>
      </c>
      <c r="B112" t="s">
        <v>53</v>
      </c>
      <c r="C112">
        <v>24</v>
      </c>
      <c r="D112" t="s">
        <v>43</v>
      </c>
    </row>
    <row r="113" spans="1:4" x14ac:dyDescent="0.25">
      <c r="A113" t="s">
        <v>98</v>
      </c>
      <c r="B113" t="s">
        <v>27</v>
      </c>
      <c r="C113">
        <v>24</v>
      </c>
      <c r="D113" t="s">
        <v>43</v>
      </c>
    </row>
    <row r="114" spans="1:4" x14ac:dyDescent="0.25">
      <c r="A114" t="s">
        <v>99</v>
      </c>
      <c r="B114" t="s">
        <v>53</v>
      </c>
      <c r="C114">
        <v>24</v>
      </c>
      <c r="D114" t="s">
        <v>43</v>
      </c>
    </row>
    <row r="115" spans="1:4" x14ac:dyDescent="0.25">
      <c r="A115" t="s">
        <v>99</v>
      </c>
      <c r="B115" t="s">
        <v>27</v>
      </c>
      <c r="C115">
        <v>24</v>
      </c>
      <c r="D115">
        <v>32.89</v>
      </c>
    </row>
    <row r="116" spans="1:4" x14ac:dyDescent="0.25">
      <c r="A116" t="s">
        <v>100</v>
      </c>
      <c r="B116" t="s">
        <v>53</v>
      </c>
      <c r="C116">
        <v>24</v>
      </c>
      <c r="D116">
        <v>42.97</v>
      </c>
    </row>
    <row r="117" spans="1:4" x14ac:dyDescent="0.25">
      <c r="A117" t="s">
        <v>100</v>
      </c>
      <c r="B117" t="s">
        <v>27</v>
      </c>
      <c r="C117">
        <v>24</v>
      </c>
      <c r="D117">
        <v>21.65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topLeftCell="Q1" workbookViewId="0">
      <selection activeCell="AD18" sqref="AD18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39" x14ac:dyDescent="0.25">
      <c r="A1" s="7" t="s">
        <v>211</v>
      </c>
      <c r="V1" t="s">
        <v>279</v>
      </c>
    </row>
    <row r="2" spans="1:39" x14ac:dyDescent="0.25">
      <c r="A2" s="7" t="s">
        <v>111</v>
      </c>
      <c r="K2" s="7" t="s">
        <v>212</v>
      </c>
      <c r="V2" s="7" t="s">
        <v>111</v>
      </c>
      <c r="AF2" s="7" t="s">
        <v>212</v>
      </c>
    </row>
    <row r="3" spans="1:39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  <c r="V3" s="9" t="s">
        <v>101</v>
      </c>
      <c r="W3" s="9" t="s">
        <v>102</v>
      </c>
      <c r="X3" s="9" t="s">
        <v>103</v>
      </c>
      <c r="Y3" s="9" t="s">
        <v>104</v>
      </c>
      <c r="Z3" s="9" t="s">
        <v>105</v>
      </c>
      <c r="AA3" s="9" t="s">
        <v>106</v>
      </c>
      <c r="AB3" s="16" t="s">
        <v>107</v>
      </c>
      <c r="AC3" s="12" t="s">
        <v>108</v>
      </c>
      <c r="AF3" s="9" t="s">
        <v>101</v>
      </c>
      <c r="AG3" s="9" t="s">
        <v>102</v>
      </c>
      <c r="AH3" s="9" t="s">
        <v>103</v>
      </c>
      <c r="AI3" s="9" t="s">
        <v>104</v>
      </c>
      <c r="AJ3" s="9" t="s">
        <v>105</v>
      </c>
      <c r="AK3" s="9" t="s">
        <v>106</v>
      </c>
      <c r="AL3" s="12" t="s">
        <v>107</v>
      </c>
      <c r="AM3" s="12" t="s">
        <v>108</v>
      </c>
    </row>
    <row r="4" spans="1:39" x14ac:dyDescent="0.25">
      <c r="A4" s="3">
        <v>1</v>
      </c>
      <c r="B4" s="3">
        <f>LOG10(A4)</f>
        <v>0</v>
      </c>
      <c r="C4" s="3">
        <v>21.62</v>
      </c>
      <c r="D4" s="3">
        <v>22.13</v>
      </c>
      <c r="E4" s="3">
        <v>22.22</v>
      </c>
      <c r="F4" s="10">
        <f>AVERAGE(C4:E4)</f>
        <v>21.99</v>
      </c>
      <c r="G4" s="13">
        <f>SLOPE(F4:F10,B4:B10)</f>
        <v>-4.5018237153359104</v>
      </c>
      <c r="H4" s="17">
        <f>((10^(-1/G4))-1)*100</f>
        <v>66.775479773822653</v>
      </c>
      <c r="K4" s="3">
        <v>1</v>
      </c>
      <c r="L4" s="3">
        <f>LOG10(K4)</f>
        <v>0</v>
      </c>
      <c r="M4" s="3" t="s">
        <v>43</v>
      </c>
      <c r="N4" s="3">
        <v>15.28</v>
      </c>
      <c r="O4" s="3" t="s">
        <v>43</v>
      </c>
      <c r="P4" s="10">
        <f>AVERAGE(M4:O4)</f>
        <v>15.28</v>
      </c>
      <c r="Q4" s="13">
        <f>SLOPE(P4:P10,L4:L10)</f>
        <v>-6.8129049420016869</v>
      </c>
      <c r="R4" s="17">
        <f>((10^(-1/Q4))-1)*100</f>
        <v>40.210412192890921</v>
      </c>
      <c r="V4" s="3">
        <v>1</v>
      </c>
      <c r="W4" s="3">
        <f>LOG10(V4)</f>
        <v>0</v>
      </c>
      <c r="X4" s="3">
        <v>25.76</v>
      </c>
      <c r="Y4" s="3"/>
      <c r="Z4" s="3"/>
      <c r="AA4" s="10">
        <f>AVERAGE(X4:Z4)</f>
        <v>25.76</v>
      </c>
      <c r="AB4" s="13">
        <f>SLOPE(AA4:AA10,W4:W10)</f>
        <v>-4.09526697526662</v>
      </c>
      <c r="AC4" s="17">
        <f>((10^(-1/AB4))-1)*100</f>
        <v>75.462504678301372</v>
      </c>
      <c r="AF4" s="3">
        <v>1</v>
      </c>
      <c r="AG4" s="3">
        <f>LOG10(AF4)</f>
        <v>0</v>
      </c>
      <c r="AH4" s="3">
        <v>25.25</v>
      </c>
      <c r="AI4" s="3">
        <v>25.68</v>
      </c>
      <c r="AJ4" s="3">
        <v>25.41</v>
      </c>
      <c r="AK4" s="10">
        <f>AVERAGE(AH4:AJ4)</f>
        <v>25.446666666666669</v>
      </c>
      <c r="AL4" s="13">
        <f>SLOPE(AK4:AK10,AG4:AG10)</f>
        <v>-3.7354731432563697</v>
      </c>
      <c r="AM4" s="17">
        <f>((10^(-1/AL4))-1)*100</f>
        <v>85.22674925923323</v>
      </c>
    </row>
    <row r="5" spans="1:39" x14ac:dyDescent="0.25">
      <c r="A5" s="3">
        <v>0.2</v>
      </c>
      <c r="B5" s="3">
        <f t="shared" ref="B5:B11" si="0">LOG10(A5)</f>
        <v>-0.69897000433601875</v>
      </c>
      <c r="C5" s="3">
        <v>23.2</v>
      </c>
      <c r="D5" s="3">
        <v>23.89</v>
      </c>
      <c r="E5" s="3">
        <v>24.49</v>
      </c>
      <c r="F5" s="10">
        <f>AVERAGE(C5:E5)</f>
        <v>23.86</v>
      </c>
      <c r="G5" s="14"/>
      <c r="H5" s="18"/>
      <c r="K5" s="3">
        <v>0.2</v>
      </c>
      <c r="L5" s="3">
        <f t="shared" ref="L5:L11" si="1">LOG10(K5)</f>
        <v>-0.69897000433601875</v>
      </c>
      <c r="M5" s="3">
        <v>39.96</v>
      </c>
      <c r="N5" s="3" t="s">
        <v>43</v>
      </c>
      <c r="O5" s="3" t="s">
        <v>43</v>
      </c>
      <c r="P5" s="10">
        <f>AVERAGE(M5:O5)</f>
        <v>39.96</v>
      </c>
      <c r="Q5" s="14"/>
      <c r="R5" s="18"/>
      <c r="V5" s="3">
        <v>0.2</v>
      </c>
      <c r="W5" s="3">
        <f t="shared" ref="W5:W11" si="2">LOG10(V5)</f>
        <v>-0.69897000433601875</v>
      </c>
      <c r="X5" s="3">
        <v>28.53</v>
      </c>
      <c r="Y5" s="3"/>
      <c r="Z5" s="3"/>
      <c r="AA5" s="10">
        <f>AVERAGE(X5:Z5)</f>
        <v>28.53</v>
      </c>
      <c r="AB5" s="14"/>
      <c r="AC5" s="18"/>
      <c r="AF5" s="3">
        <v>0.2</v>
      </c>
      <c r="AG5" s="3">
        <f t="shared" ref="AG5:AG11" si="3">LOG10(AF5)</f>
        <v>-0.69897000433601875</v>
      </c>
      <c r="AH5" s="3">
        <v>27.96</v>
      </c>
      <c r="AI5" s="3">
        <v>28.15</v>
      </c>
      <c r="AJ5" s="3">
        <v>27.95</v>
      </c>
      <c r="AK5" s="10">
        <f>AVERAGE(AH5:AJ5)</f>
        <v>28.02</v>
      </c>
      <c r="AL5" s="14"/>
      <c r="AM5" s="18"/>
    </row>
    <row r="6" spans="1:39" x14ac:dyDescent="0.25">
      <c r="A6" s="3">
        <v>0.1</v>
      </c>
      <c r="B6" s="3">
        <f t="shared" si="0"/>
        <v>-1</v>
      </c>
      <c r="C6" s="3">
        <v>24.9</v>
      </c>
      <c r="D6" s="3">
        <v>26.12</v>
      </c>
      <c r="E6" s="3">
        <v>25.22</v>
      </c>
      <c r="F6" s="10">
        <f>AVERAGE(C6:E6)</f>
        <v>25.41333333333333</v>
      </c>
      <c r="G6" s="14"/>
      <c r="H6" s="18"/>
      <c r="K6" s="3">
        <v>0.1</v>
      </c>
      <c r="L6" s="3">
        <f t="shared" si="1"/>
        <v>-1</v>
      </c>
      <c r="M6" s="3">
        <v>35.840000000000003</v>
      </c>
      <c r="N6" s="3" t="s">
        <v>43</v>
      </c>
      <c r="O6" s="3">
        <v>33.61</v>
      </c>
      <c r="P6" s="10">
        <f t="shared" ref="P6" si="4">AVERAGE(M6:O6)</f>
        <v>34.725000000000001</v>
      </c>
      <c r="Q6" s="14"/>
      <c r="R6" s="18"/>
      <c r="V6" s="3">
        <v>0.1</v>
      </c>
      <c r="W6" s="3">
        <f t="shared" si="2"/>
        <v>-1</v>
      </c>
      <c r="X6" s="3">
        <v>29.33</v>
      </c>
      <c r="Y6" s="3"/>
      <c r="Z6" s="3"/>
      <c r="AA6" s="10">
        <f>AVERAGE(X6:Z6)</f>
        <v>29.33</v>
      </c>
      <c r="AB6" s="14"/>
      <c r="AC6" s="18"/>
      <c r="AF6" s="3">
        <v>0.1</v>
      </c>
      <c r="AG6" s="3">
        <f t="shared" si="3"/>
        <v>-1</v>
      </c>
      <c r="AH6" s="3">
        <v>29.18</v>
      </c>
      <c r="AI6" s="3">
        <v>28.98</v>
      </c>
      <c r="AJ6" s="3">
        <v>29.03</v>
      </c>
      <c r="AK6" s="10">
        <f t="shared" ref="AK6" si="5">AVERAGE(AH6:AJ6)</f>
        <v>29.063333333333333</v>
      </c>
      <c r="AL6" s="14"/>
      <c r="AM6" s="18"/>
    </row>
    <row r="7" spans="1:39" x14ac:dyDescent="0.25">
      <c r="A7" s="3">
        <v>0.05</v>
      </c>
      <c r="B7" s="3">
        <f t="shared" si="0"/>
        <v>-1.3010299956639813</v>
      </c>
      <c r="C7" s="3">
        <v>26.92</v>
      </c>
      <c r="D7" s="3">
        <v>26.53</v>
      </c>
      <c r="E7" s="3">
        <v>26.97</v>
      </c>
      <c r="F7" s="10">
        <f>AVERAGE(C7:E7)</f>
        <v>26.806666666666668</v>
      </c>
      <c r="G7" s="14"/>
      <c r="H7" s="18"/>
      <c r="K7" s="3">
        <v>0.05</v>
      </c>
      <c r="L7" s="3">
        <f t="shared" si="1"/>
        <v>-1.3010299956639813</v>
      </c>
      <c r="M7" s="3" t="s">
        <v>43</v>
      </c>
      <c r="N7" s="3" t="s">
        <v>43</v>
      </c>
      <c r="O7" s="3">
        <v>33.32</v>
      </c>
      <c r="P7" s="10">
        <f>AVERAGE(M7:O7)</f>
        <v>33.32</v>
      </c>
      <c r="Q7" s="14"/>
      <c r="R7" s="18"/>
      <c r="V7" s="3">
        <v>0.05</v>
      </c>
      <c r="W7" s="3">
        <f t="shared" si="2"/>
        <v>-1.3010299956639813</v>
      </c>
      <c r="X7" s="3">
        <v>27.57</v>
      </c>
      <c r="Y7" s="3"/>
      <c r="Z7" s="3"/>
      <c r="AA7" s="10">
        <f>AVERAGE(X7:Z7)</f>
        <v>27.57</v>
      </c>
      <c r="AB7" s="14"/>
      <c r="AC7" s="18"/>
      <c r="AF7" s="3">
        <v>0.05</v>
      </c>
      <c r="AG7" s="3">
        <f t="shared" si="3"/>
        <v>-1.3010299956639813</v>
      </c>
      <c r="AH7" s="3">
        <v>28.87</v>
      </c>
      <c r="AI7" s="3">
        <v>29.75</v>
      </c>
      <c r="AJ7" s="3">
        <v>29.52</v>
      </c>
      <c r="AK7" s="10">
        <f>AVERAGE(AH7:AJ7)</f>
        <v>29.38</v>
      </c>
      <c r="AL7" s="14"/>
      <c r="AM7" s="18"/>
    </row>
    <row r="8" spans="1:39" x14ac:dyDescent="0.25">
      <c r="A8" s="3">
        <v>2.5000000000000001E-2</v>
      </c>
      <c r="B8" s="3">
        <f t="shared" si="0"/>
        <v>-1.6020599913279623</v>
      </c>
      <c r="C8" s="3">
        <v>26.88</v>
      </c>
      <c r="D8" s="3">
        <v>27.46</v>
      </c>
      <c r="E8" s="3">
        <v>28.36</v>
      </c>
      <c r="F8" s="10">
        <f t="shared" ref="F8:F10" si="6">AVERAGE(C8:E8)</f>
        <v>27.566666666666666</v>
      </c>
      <c r="G8" s="14"/>
      <c r="H8" s="18"/>
      <c r="K8" s="3">
        <v>2.5000000000000001E-2</v>
      </c>
      <c r="L8" s="3">
        <f t="shared" si="1"/>
        <v>-1.6020599913279623</v>
      </c>
      <c r="M8" s="3">
        <v>39.54</v>
      </c>
      <c r="N8" s="3">
        <v>39.42</v>
      </c>
      <c r="O8" s="3">
        <v>26.49</v>
      </c>
      <c r="P8" s="10">
        <f t="shared" ref="P8:P10" si="7">AVERAGE(M8:O8)</f>
        <v>35.15</v>
      </c>
      <c r="Q8" s="14"/>
      <c r="R8" s="18"/>
      <c r="V8" s="3">
        <v>2.5000000000000001E-2</v>
      </c>
      <c r="W8" s="3">
        <f t="shared" si="2"/>
        <v>-1.6020599913279623</v>
      </c>
      <c r="X8" s="3">
        <v>31.55</v>
      </c>
      <c r="Y8" s="3"/>
      <c r="Z8" s="3"/>
      <c r="AA8" s="10">
        <f t="shared" ref="AA8" si="8">AVERAGE(X8:Z8)</f>
        <v>31.55</v>
      </c>
      <c r="AB8" s="14"/>
      <c r="AC8" s="18"/>
      <c r="AF8" s="3">
        <v>2.5000000000000001E-2</v>
      </c>
      <c r="AG8" s="3">
        <f t="shared" si="3"/>
        <v>-1.6020599913279623</v>
      </c>
      <c r="AH8" s="3">
        <v>30.5</v>
      </c>
      <c r="AI8" s="3">
        <v>31.11</v>
      </c>
      <c r="AJ8" s="3">
        <v>31.25</v>
      </c>
      <c r="AK8" s="10">
        <f t="shared" ref="AK8:AK10" si="9">AVERAGE(AH8:AJ8)</f>
        <v>30.953333333333333</v>
      </c>
      <c r="AL8" s="14"/>
      <c r="AM8" s="18"/>
    </row>
    <row r="9" spans="1:39" x14ac:dyDescent="0.25">
      <c r="A9" s="3">
        <v>1.2500000000000001E-2</v>
      </c>
      <c r="B9" s="3">
        <f t="shared" si="0"/>
        <v>-1.9030899869919435</v>
      </c>
      <c r="C9" s="3">
        <v>28.29</v>
      </c>
      <c r="D9" s="3">
        <v>28.78</v>
      </c>
      <c r="E9" s="3">
        <v>28.94</v>
      </c>
      <c r="F9" s="10">
        <f>AVERAGE(C9:E9)</f>
        <v>28.67</v>
      </c>
      <c r="G9" s="14"/>
      <c r="H9" s="18"/>
      <c r="K9" s="3">
        <v>1.2500000000000001E-2</v>
      </c>
      <c r="L9" s="3">
        <f t="shared" si="1"/>
        <v>-1.9030899869919435</v>
      </c>
      <c r="M9" s="3" t="s">
        <v>43</v>
      </c>
      <c r="N9" s="3" t="s">
        <v>43</v>
      </c>
      <c r="O9" s="3">
        <v>38.159999999999997</v>
      </c>
      <c r="P9" s="10">
        <f t="shared" si="7"/>
        <v>38.159999999999997</v>
      </c>
      <c r="Q9" s="14"/>
      <c r="R9" s="18"/>
      <c r="V9" s="3">
        <v>1.2500000000000001E-2</v>
      </c>
      <c r="W9" s="3">
        <f t="shared" si="2"/>
        <v>-1.9030899869919435</v>
      </c>
      <c r="X9" s="3">
        <v>33.14</v>
      </c>
      <c r="Y9" s="3"/>
      <c r="Z9" s="3"/>
      <c r="AA9" s="10">
        <f>AVERAGE(X9:Z9)</f>
        <v>33.14</v>
      </c>
      <c r="AB9" s="14"/>
      <c r="AC9" s="18"/>
      <c r="AF9" s="3">
        <v>1.2500000000000001E-2</v>
      </c>
      <c r="AG9" s="3">
        <f t="shared" si="3"/>
        <v>-1.9030899869919435</v>
      </c>
      <c r="AH9" s="3">
        <v>32.9</v>
      </c>
      <c r="AI9" s="3">
        <v>32.24</v>
      </c>
      <c r="AJ9" s="3">
        <v>32.14</v>
      </c>
      <c r="AK9" s="10">
        <f t="shared" si="9"/>
        <v>32.426666666666669</v>
      </c>
      <c r="AL9" s="14"/>
      <c r="AM9" s="18"/>
    </row>
    <row r="10" spans="1:39" x14ac:dyDescent="0.25">
      <c r="A10" s="3">
        <v>6.2500000000000003E-3</v>
      </c>
      <c r="B10" s="3">
        <f t="shared" si="0"/>
        <v>-2.2041199826559246</v>
      </c>
      <c r="C10" s="3">
        <v>32</v>
      </c>
      <c r="D10" s="3">
        <v>30.95</v>
      </c>
      <c r="E10" s="3">
        <v>35.69</v>
      </c>
      <c r="F10" s="10">
        <f t="shared" si="6"/>
        <v>32.880000000000003</v>
      </c>
      <c r="G10" s="14"/>
      <c r="H10" s="18"/>
      <c r="K10" s="3">
        <v>6.2500000000000003E-3</v>
      </c>
      <c r="L10" s="3">
        <f t="shared" si="1"/>
        <v>-2.2041199826559246</v>
      </c>
      <c r="M10" s="3">
        <v>32.299999999999997</v>
      </c>
      <c r="N10" s="3" t="s">
        <v>43</v>
      </c>
      <c r="O10" s="3">
        <v>35.97</v>
      </c>
      <c r="P10" s="10">
        <f t="shared" si="7"/>
        <v>34.134999999999998</v>
      </c>
      <c r="Q10" s="14"/>
      <c r="R10" s="18"/>
      <c r="V10" s="3">
        <v>6.2500000000000003E-3</v>
      </c>
      <c r="W10" s="3">
        <f t="shared" si="2"/>
        <v>-2.2041199826559246</v>
      </c>
      <c r="X10" s="3">
        <v>35.380000000000003</v>
      </c>
      <c r="Y10" s="3"/>
      <c r="Z10" s="3"/>
      <c r="AA10" s="10">
        <f t="shared" ref="AA10" si="10">AVERAGE(X10:Z10)</f>
        <v>35.380000000000003</v>
      </c>
      <c r="AB10" s="14"/>
      <c r="AC10" s="18"/>
      <c r="AF10" s="3">
        <v>6.2500000000000003E-3</v>
      </c>
      <c r="AG10" s="3">
        <f t="shared" si="3"/>
        <v>-2.2041199826559246</v>
      </c>
      <c r="AH10" s="3">
        <v>33.840000000000003</v>
      </c>
      <c r="AI10" s="3">
        <v>33.909999999999997</v>
      </c>
      <c r="AJ10" s="3">
        <v>34.1</v>
      </c>
      <c r="AK10" s="10">
        <f t="shared" si="9"/>
        <v>33.949999999999996</v>
      </c>
      <c r="AL10" s="14"/>
      <c r="AM10" s="18"/>
    </row>
    <row r="11" spans="1:39" x14ac:dyDescent="0.25">
      <c r="A11" s="3">
        <v>0</v>
      </c>
      <c r="B11" s="3" t="e">
        <f t="shared" si="0"/>
        <v>#NUM!</v>
      </c>
      <c r="C11" s="3">
        <v>39.28</v>
      </c>
      <c r="D11" s="3" t="s">
        <v>43</v>
      </c>
      <c r="E11" s="3" t="s">
        <v>43</v>
      </c>
      <c r="F11" s="11"/>
      <c r="G11" s="15"/>
      <c r="H11" s="19"/>
      <c r="K11" s="3">
        <v>0</v>
      </c>
      <c r="L11" s="3" t="e">
        <f t="shared" si="1"/>
        <v>#NUM!</v>
      </c>
      <c r="M11" s="3" t="s">
        <v>43</v>
      </c>
      <c r="N11" s="3" t="s">
        <v>43</v>
      </c>
      <c r="O11" s="3" t="s">
        <v>43</v>
      </c>
      <c r="P11" s="11"/>
      <c r="Q11" s="15"/>
      <c r="R11" s="19"/>
      <c r="V11" s="3">
        <v>0</v>
      </c>
      <c r="W11" s="3" t="e">
        <f t="shared" si="2"/>
        <v>#NUM!</v>
      </c>
      <c r="X11" s="3" t="s">
        <v>43</v>
      </c>
      <c r="Y11" s="3"/>
      <c r="Z11" s="3"/>
      <c r="AA11" s="11"/>
      <c r="AB11" s="15"/>
      <c r="AC11" s="19"/>
      <c r="AF11" s="3">
        <v>0</v>
      </c>
      <c r="AG11" s="3" t="e">
        <f t="shared" si="3"/>
        <v>#NUM!</v>
      </c>
      <c r="AH11" s="3" t="s">
        <v>43</v>
      </c>
      <c r="AI11" s="3" t="s">
        <v>43</v>
      </c>
      <c r="AJ11" s="3">
        <v>39.92</v>
      </c>
      <c r="AK11" s="11"/>
      <c r="AL11" s="15"/>
      <c r="AM11" s="19"/>
    </row>
    <row r="19" spans="1:25" x14ac:dyDescent="0.25">
      <c r="A19" s="7" t="s">
        <v>213</v>
      </c>
      <c r="V19" t="s">
        <v>280</v>
      </c>
    </row>
    <row r="21" spans="1:25" x14ac:dyDescent="0.25">
      <c r="A21" t="s">
        <v>20</v>
      </c>
      <c r="B21" t="s">
        <v>21</v>
      </c>
      <c r="C21" t="s">
        <v>214</v>
      </c>
      <c r="D21" t="s">
        <v>22</v>
      </c>
      <c r="E21" t="s">
        <v>215</v>
      </c>
      <c r="F21" t="s">
        <v>23</v>
      </c>
      <c r="V21" t="s">
        <v>246</v>
      </c>
      <c r="W21" t="s">
        <v>20</v>
      </c>
      <c r="X21" t="s">
        <v>21</v>
      </c>
      <c r="Y21" t="s">
        <v>23</v>
      </c>
    </row>
    <row r="22" spans="1:25" x14ac:dyDescent="0.25">
      <c r="A22" t="s">
        <v>52</v>
      </c>
      <c r="B22" t="s">
        <v>216</v>
      </c>
      <c r="C22" t="s">
        <v>217</v>
      </c>
      <c r="D22">
        <v>9</v>
      </c>
      <c r="E22">
        <v>129.577</v>
      </c>
      <c r="F22">
        <v>21.62</v>
      </c>
      <c r="U22">
        <v>1</v>
      </c>
      <c r="V22" t="s">
        <v>247</v>
      </c>
      <c r="W22" t="s">
        <v>242</v>
      </c>
      <c r="X22" t="s">
        <v>216</v>
      </c>
      <c r="Y22">
        <v>25.76</v>
      </c>
    </row>
    <row r="23" spans="1:25" x14ac:dyDescent="0.25">
      <c r="A23" t="s">
        <v>54</v>
      </c>
      <c r="B23" t="s">
        <v>216</v>
      </c>
      <c r="C23" t="s">
        <v>217</v>
      </c>
      <c r="D23">
        <v>9</v>
      </c>
      <c r="E23">
        <v>129.577</v>
      </c>
      <c r="F23">
        <v>22.13</v>
      </c>
      <c r="U23">
        <v>1</v>
      </c>
      <c r="V23" t="s">
        <v>248</v>
      </c>
      <c r="W23" t="s">
        <v>239</v>
      </c>
      <c r="X23" t="s">
        <v>216</v>
      </c>
      <c r="Y23">
        <v>28.53</v>
      </c>
    </row>
    <row r="24" spans="1:25" x14ac:dyDescent="0.25">
      <c r="A24" t="s">
        <v>55</v>
      </c>
      <c r="B24" t="s">
        <v>216</v>
      </c>
      <c r="C24" t="s">
        <v>217</v>
      </c>
      <c r="D24">
        <v>9</v>
      </c>
      <c r="E24">
        <v>129.577</v>
      </c>
      <c r="F24">
        <v>22.22</v>
      </c>
      <c r="U24">
        <v>1</v>
      </c>
      <c r="V24" t="s">
        <v>249</v>
      </c>
      <c r="W24" t="s">
        <v>236</v>
      </c>
      <c r="X24" t="s">
        <v>216</v>
      </c>
      <c r="Y24">
        <v>29.33</v>
      </c>
    </row>
    <row r="25" spans="1:25" x14ac:dyDescent="0.25">
      <c r="A25" t="s">
        <v>56</v>
      </c>
      <c r="B25" t="s">
        <v>216</v>
      </c>
      <c r="C25" t="s">
        <v>217</v>
      </c>
      <c r="D25">
        <v>10</v>
      </c>
      <c r="E25">
        <v>129.577</v>
      </c>
      <c r="F25">
        <v>23.2</v>
      </c>
      <c r="U25">
        <v>1</v>
      </c>
      <c r="V25" t="s">
        <v>250</v>
      </c>
      <c r="W25" t="s">
        <v>233</v>
      </c>
      <c r="X25" t="s">
        <v>216</v>
      </c>
      <c r="Y25">
        <v>27.57</v>
      </c>
    </row>
    <row r="26" spans="1:25" x14ac:dyDescent="0.25">
      <c r="A26" t="s">
        <v>57</v>
      </c>
      <c r="B26" t="s">
        <v>216</v>
      </c>
      <c r="C26" t="s">
        <v>217</v>
      </c>
      <c r="D26">
        <v>10</v>
      </c>
      <c r="E26">
        <v>129.577</v>
      </c>
      <c r="F26">
        <v>23.89</v>
      </c>
      <c r="U26">
        <v>1</v>
      </c>
      <c r="V26" t="s">
        <v>251</v>
      </c>
      <c r="W26" t="s">
        <v>230</v>
      </c>
      <c r="X26" t="s">
        <v>216</v>
      </c>
      <c r="Y26">
        <v>31.55</v>
      </c>
    </row>
    <row r="27" spans="1:25" x14ac:dyDescent="0.25">
      <c r="A27" t="s">
        <v>58</v>
      </c>
      <c r="B27" t="s">
        <v>216</v>
      </c>
      <c r="C27" t="s">
        <v>217</v>
      </c>
      <c r="D27">
        <v>10</v>
      </c>
      <c r="E27">
        <v>129.577</v>
      </c>
      <c r="F27">
        <v>24.49</v>
      </c>
      <c r="U27">
        <v>1</v>
      </c>
      <c r="V27" t="s">
        <v>252</v>
      </c>
      <c r="W27" t="s">
        <v>227</v>
      </c>
      <c r="X27" t="s">
        <v>216</v>
      </c>
      <c r="Y27">
        <v>33.14</v>
      </c>
    </row>
    <row r="28" spans="1:25" x14ac:dyDescent="0.25">
      <c r="A28" t="s">
        <v>59</v>
      </c>
      <c r="B28" t="s">
        <v>216</v>
      </c>
      <c r="C28" t="s">
        <v>217</v>
      </c>
      <c r="D28">
        <v>11</v>
      </c>
      <c r="E28">
        <v>129.577</v>
      </c>
      <c r="F28">
        <v>24.9</v>
      </c>
      <c r="U28">
        <v>1</v>
      </c>
      <c r="V28" t="s">
        <v>253</v>
      </c>
      <c r="W28" t="s">
        <v>224</v>
      </c>
      <c r="X28" t="s">
        <v>216</v>
      </c>
      <c r="Y28">
        <v>35.380000000000003</v>
      </c>
    </row>
    <row r="29" spans="1:25" x14ac:dyDescent="0.25">
      <c r="A29" t="s">
        <v>60</v>
      </c>
      <c r="B29" t="s">
        <v>216</v>
      </c>
      <c r="C29" t="s">
        <v>217</v>
      </c>
      <c r="D29">
        <v>11</v>
      </c>
      <c r="E29">
        <v>129.577</v>
      </c>
      <c r="F29">
        <v>26.12</v>
      </c>
      <c r="U29">
        <v>1</v>
      </c>
      <c r="V29" t="s">
        <v>254</v>
      </c>
      <c r="W29" t="s">
        <v>221</v>
      </c>
      <c r="X29" t="s">
        <v>216</v>
      </c>
      <c r="Y29" t="s">
        <v>43</v>
      </c>
    </row>
    <row r="30" spans="1:25" x14ac:dyDescent="0.25">
      <c r="A30" t="s">
        <v>61</v>
      </c>
      <c r="B30" t="s">
        <v>216</v>
      </c>
      <c r="C30" t="s">
        <v>217</v>
      </c>
      <c r="D30">
        <v>11</v>
      </c>
      <c r="E30">
        <v>129.577</v>
      </c>
      <c r="F30">
        <v>25.22</v>
      </c>
      <c r="U30">
        <v>2</v>
      </c>
      <c r="V30" t="s">
        <v>255</v>
      </c>
      <c r="W30" t="s">
        <v>241</v>
      </c>
      <c r="X30" t="s">
        <v>216</v>
      </c>
      <c r="Y30">
        <v>25.25</v>
      </c>
    </row>
    <row r="31" spans="1:25" x14ac:dyDescent="0.25">
      <c r="A31" t="s">
        <v>62</v>
      </c>
      <c r="B31" t="s">
        <v>216</v>
      </c>
      <c r="C31" t="s">
        <v>217</v>
      </c>
      <c r="D31">
        <v>12</v>
      </c>
      <c r="E31">
        <v>129.577</v>
      </c>
      <c r="F31">
        <v>26.92</v>
      </c>
      <c r="U31">
        <v>2</v>
      </c>
      <c r="V31" t="s">
        <v>256</v>
      </c>
      <c r="W31" t="s">
        <v>238</v>
      </c>
      <c r="X31" t="s">
        <v>216</v>
      </c>
      <c r="Y31">
        <v>27.96</v>
      </c>
    </row>
    <row r="32" spans="1:25" x14ac:dyDescent="0.25">
      <c r="A32" t="s">
        <v>63</v>
      </c>
      <c r="B32" t="s">
        <v>216</v>
      </c>
      <c r="C32" t="s">
        <v>217</v>
      </c>
      <c r="D32">
        <v>12</v>
      </c>
      <c r="E32">
        <v>129.577</v>
      </c>
      <c r="F32">
        <v>26.53</v>
      </c>
      <c r="U32">
        <v>2</v>
      </c>
      <c r="V32" t="s">
        <v>257</v>
      </c>
      <c r="W32" t="s">
        <v>235</v>
      </c>
      <c r="X32" t="s">
        <v>216</v>
      </c>
      <c r="Y32">
        <v>29.18</v>
      </c>
    </row>
    <row r="33" spans="1:25" x14ac:dyDescent="0.25">
      <c r="A33" t="s">
        <v>64</v>
      </c>
      <c r="B33" t="s">
        <v>216</v>
      </c>
      <c r="C33" t="s">
        <v>217</v>
      </c>
      <c r="D33">
        <v>12</v>
      </c>
      <c r="E33">
        <v>129.577</v>
      </c>
      <c r="F33">
        <v>26.97</v>
      </c>
      <c r="U33">
        <v>2</v>
      </c>
      <c r="V33" t="s">
        <v>258</v>
      </c>
      <c r="W33" t="s">
        <v>232</v>
      </c>
      <c r="X33" t="s">
        <v>216</v>
      </c>
      <c r="Y33">
        <v>28.87</v>
      </c>
    </row>
    <row r="34" spans="1:25" x14ac:dyDescent="0.25">
      <c r="A34" t="s">
        <v>65</v>
      </c>
      <c r="B34" t="s">
        <v>216</v>
      </c>
      <c r="C34" t="s">
        <v>217</v>
      </c>
      <c r="D34">
        <v>13</v>
      </c>
      <c r="E34">
        <v>129.577</v>
      </c>
      <c r="F34">
        <v>26.88</v>
      </c>
      <c r="U34">
        <v>2</v>
      </c>
      <c r="V34" t="s">
        <v>259</v>
      </c>
      <c r="W34" t="s">
        <v>229</v>
      </c>
      <c r="X34" t="s">
        <v>216</v>
      </c>
      <c r="Y34">
        <v>30.5</v>
      </c>
    </row>
    <row r="35" spans="1:25" x14ac:dyDescent="0.25">
      <c r="A35" t="s">
        <v>66</v>
      </c>
      <c r="B35" t="s">
        <v>216</v>
      </c>
      <c r="C35" t="s">
        <v>217</v>
      </c>
      <c r="D35">
        <v>13</v>
      </c>
      <c r="E35">
        <v>129.577</v>
      </c>
      <c r="F35">
        <v>27.46</v>
      </c>
      <c r="U35">
        <v>2</v>
      </c>
      <c r="V35" t="s">
        <v>260</v>
      </c>
      <c r="W35" t="s">
        <v>226</v>
      </c>
      <c r="X35" t="s">
        <v>216</v>
      </c>
      <c r="Y35">
        <v>32.9</v>
      </c>
    </row>
    <row r="36" spans="1:25" x14ac:dyDescent="0.25">
      <c r="A36" t="s">
        <v>67</v>
      </c>
      <c r="B36" t="s">
        <v>216</v>
      </c>
      <c r="C36" t="s">
        <v>217</v>
      </c>
      <c r="D36">
        <v>13</v>
      </c>
      <c r="E36">
        <v>129.577</v>
      </c>
      <c r="F36">
        <v>28.36</v>
      </c>
      <c r="U36">
        <v>2</v>
      </c>
      <c r="V36" t="s">
        <v>261</v>
      </c>
      <c r="W36" t="s">
        <v>223</v>
      </c>
      <c r="X36" t="s">
        <v>216</v>
      </c>
      <c r="Y36">
        <v>33.840000000000003</v>
      </c>
    </row>
    <row r="37" spans="1:25" x14ac:dyDescent="0.25">
      <c r="A37" t="s">
        <v>68</v>
      </c>
      <c r="B37" t="s">
        <v>216</v>
      </c>
      <c r="C37" t="s">
        <v>217</v>
      </c>
      <c r="D37">
        <v>14</v>
      </c>
      <c r="E37">
        <v>129.577</v>
      </c>
      <c r="F37">
        <v>28.29</v>
      </c>
      <c r="U37">
        <v>2</v>
      </c>
      <c r="V37" t="s">
        <v>262</v>
      </c>
      <c r="W37" t="s">
        <v>220</v>
      </c>
      <c r="X37" t="s">
        <v>216</v>
      </c>
      <c r="Y37" t="s">
        <v>43</v>
      </c>
    </row>
    <row r="38" spans="1:25" x14ac:dyDescent="0.25">
      <c r="A38" t="s">
        <v>69</v>
      </c>
      <c r="B38" t="s">
        <v>216</v>
      </c>
      <c r="C38" t="s">
        <v>217</v>
      </c>
      <c r="D38">
        <v>14</v>
      </c>
      <c r="E38">
        <v>129.577</v>
      </c>
      <c r="F38">
        <v>28.78</v>
      </c>
      <c r="U38">
        <v>3</v>
      </c>
      <c r="V38" t="s">
        <v>263</v>
      </c>
      <c r="W38" t="s">
        <v>240</v>
      </c>
      <c r="X38" t="s">
        <v>216</v>
      </c>
      <c r="Y38">
        <v>25.68</v>
      </c>
    </row>
    <row r="39" spans="1:25" x14ac:dyDescent="0.25">
      <c r="A39" t="s">
        <v>70</v>
      </c>
      <c r="B39" t="s">
        <v>216</v>
      </c>
      <c r="C39" t="s">
        <v>217</v>
      </c>
      <c r="D39">
        <v>14</v>
      </c>
      <c r="E39">
        <v>129.577</v>
      </c>
      <c r="F39">
        <v>28.94</v>
      </c>
      <c r="U39">
        <v>3</v>
      </c>
      <c r="V39" t="s">
        <v>264</v>
      </c>
      <c r="W39" t="s">
        <v>237</v>
      </c>
      <c r="X39" t="s">
        <v>216</v>
      </c>
      <c r="Y39">
        <v>28.15</v>
      </c>
    </row>
    <row r="40" spans="1:25" x14ac:dyDescent="0.25">
      <c r="A40" t="s">
        <v>71</v>
      </c>
      <c r="B40" t="s">
        <v>216</v>
      </c>
      <c r="C40" t="s">
        <v>217</v>
      </c>
      <c r="D40">
        <v>15</v>
      </c>
      <c r="E40">
        <v>129.577</v>
      </c>
      <c r="F40">
        <v>32</v>
      </c>
      <c r="U40">
        <v>3</v>
      </c>
      <c r="V40" t="s">
        <v>265</v>
      </c>
      <c r="W40" t="s">
        <v>234</v>
      </c>
      <c r="X40" t="s">
        <v>216</v>
      </c>
      <c r="Y40">
        <v>28.98</v>
      </c>
    </row>
    <row r="41" spans="1:25" x14ac:dyDescent="0.25">
      <c r="A41" t="s">
        <v>72</v>
      </c>
      <c r="B41" t="s">
        <v>216</v>
      </c>
      <c r="C41" t="s">
        <v>217</v>
      </c>
      <c r="D41">
        <v>15</v>
      </c>
      <c r="E41">
        <v>129.577</v>
      </c>
      <c r="F41">
        <v>30.95</v>
      </c>
      <c r="U41">
        <v>3</v>
      </c>
      <c r="V41" t="s">
        <v>266</v>
      </c>
      <c r="W41" t="s">
        <v>231</v>
      </c>
      <c r="X41" t="s">
        <v>216</v>
      </c>
      <c r="Y41">
        <v>29.75</v>
      </c>
    </row>
    <row r="42" spans="1:25" x14ac:dyDescent="0.25">
      <c r="A42" t="s">
        <v>73</v>
      </c>
      <c r="B42" t="s">
        <v>216</v>
      </c>
      <c r="C42" t="s">
        <v>217</v>
      </c>
      <c r="D42">
        <v>15</v>
      </c>
      <c r="E42">
        <v>129.577</v>
      </c>
      <c r="F42">
        <v>35.69</v>
      </c>
      <c r="U42">
        <v>3</v>
      </c>
      <c r="V42" t="s">
        <v>267</v>
      </c>
      <c r="W42" t="s">
        <v>228</v>
      </c>
      <c r="X42" t="s">
        <v>216</v>
      </c>
      <c r="Y42">
        <v>31.11</v>
      </c>
    </row>
    <row r="43" spans="1:25" x14ac:dyDescent="0.25">
      <c r="A43" t="s">
        <v>74</v>
      </c>
      <c r="B43" t="s">
        <v>216</v>
      </c>
      <c r="C43" t="s">
        <v>217</v>
      </c>
      <c r="D43">
        <v>16</v>
      </c>
      <c r="E43">
        <v>129.577</v>
      </c>
      <c r="F43">
        <v>39.28</v>
      </c>
      <c r="U43">
        <v>3</v>
      </c>
      <c r="V43" t="s">
        <v>268</v>
      </c>
      <c r="W43" t="s">
        <v>225</v>
      </c>
      <c r="X43" t="s">
        <v>216</v>
      </c>
      <c r="Y43">
        <v>32.24</v>
      </c>
    </row>
    <row r="44" spans="1:25" x14ac:dyDescent="0.25">
      <c r="A44" t="s">
        <v>75</v>
      </c>
      <c r="B44" t="s">
        <v>216</v>
      </c>
      <c r="C44" t="s">
        <v>217</v>
      </c>
      <c r="D44">
        <v>16</v>
      </c>
      <c r="E44">
        <v>129.577</v>
      </c>
      <c r="F44" t="s">
        <v>43</v>
      </c>
      <c r="U44">
        <v>3</v>
      </c>
      <c r="V44" t="s">
        <v>269</v>
      </c>
      <c r="W44" t="s">
        <v>222</v>
      </c>
      <c r="X44" t="s">
        <v>216</v>
      </c>
      <c r="Y44">
        <v>33.909999999999997</v>
      </c>
    </row>
    <row r="45" spans="1:25" x14ac:dyDescent="0.25">
      <c r="A45" t="s">
        <v>76</v>
      </c>
      <c r="B45" t="s">
        <v>216</v>
      </c>
      <c r="C45" t="s">
        <v>217</v>
      </c>
      <c r="D45">
        <v>16</v>
      </c>
      <c r="E45">
        <v>129.577</v>
      </c>
      <c r="F45" t="s">
        <v>43</v>
      </c>
      <c r="U45">
        <v>3</v>
      </c>
      <c r="V45" t="s">
        <v>270</v>
      </c>
      <c r="W45" t="s">
        <v>219</v>
      </c>
      <c r="X45" t="s">
        <v>216</v>
      </c>
      <c r="Y45" t="s">
        <v>43</v>
      </c>
    </row>
    <row r="46" spans="1:25" x14ac:dyDescent="0.25">
      <c r="A46" t="s">
        <v>77</v>
      </c>
      <c r="B46" t="s">
        <v>216</v>
      </c>
      <c r="C46" t="s">
        <v>217</v>
      </c>
      <c r="D46">
        <v>17</v>
      </c>
      <c r="E46">
        <v>129.577</v>
      </c>
      <c r="F46" t="s">
        <v>43</v>
      </c>
      <c r="U46">
        <v>4</v>
      </c>
      <c r="V46" t="s">
        <v>271</v>
      </c>
      <c r="W46" t="s">
        <v>100</v>
      </c>
      <c r="X46" t="s">
        <v>216</v>
      </c>
      <c r="Y46">
        <v>25.41</v>
      </c>
    </row>
    <row r="47" spans="1:25" x14ac:dyDescent="0.25">
      <c r="A47" t="s">
        <v>78</v>
      </c>
      <c r="B47" t="s">
        <v>216</v>
      </c>
      <c r="C47" t="s">
        <v>217</v>
      </c>
      <c r="D47">
        <v>17</v>
      </c>
      <c r="E47">
        <v>129.577</v>
      </c>
      <c r="F47">
        <v>15.28</v>
      </c>
      <c r="U47">
        <v>4</v>
      </c>
      <c r="V47" t="s">
        <v>272</v>
      </c>
      <c r="W47" t="s">
        <v>97</v>
      </c>
      <c r="X47" t="s">
        <v>216</v>
      </c>
      <c r="Y47">
        <v>27.95</v>
      </c>
    </row>
    <row r="48" spans="1:25" x14ac:dyDescent="0.25">
      <c r="A48" t="s">
        <v>79</v>
      </c>
      <c r="B48" t="s">
        <v>216</v>
      </c>
      <c r="C48" t="s">
        <v>217</v>
      </c>
      <c r="D48">
        <v>17</v>
      </c>
      <c r="E48">
        <v>129.577</v>
      </c>
      <c r="F48" t="s">
        <v>43</v>
      </c>
      <c r="U48">
        <v>4</v>
      </c>
      <c r="V48" t="s">
        <v>273</v>
      </c>
      <c r="W48" t="s">
        <v>94</v>
      </c>
      <c r="X48" t="s">
        <v>216</v>
      </c>
      <c r="Y48">
        <v>29.03</v>
      </c>
    </row>
    <row r="49" spans="1:25" x14ac:dyDescent="0.25">
      <c r="A49" t="s">
        <v>80</v>
      </c>
      <c r="B49" t="s">
        <v>216</v>
      </c>
      <c r="C49" t="s">
        <v>217</v>
      </c>
      <c r="D49">
        <v>18</v>
      </c>
      <c r="E49">
        <v>129.577</v>
      </c>
      <c r="F49">
        <v>39.96</v>
      </c>
      <c r="U49">
        <v>4</v>
      </c>
      <c r="V49" t="s">
        <v>274</v>
      </c>
      <c r="W49" t="s">
        <v>91</v>
      </c>
      <c r="X49" t="s">
        <v>216</v>
      </c>
      <c r="Y49">
        <v>29.52</v>
      </c>
    </row>
    <row r="50" spans="1:25" x14ac:dyDescent="0.25">
      <c r="A50" t="s">
        <v>81</v>
      </c>
      <c r="B50" t="s">
        <v>216</v>
      </c>
      <c r="C50" t="s">
        <v>217</v>
      </c>
      <c r="D50">
        <v>18</v>
      </c>
      <c r="E50">
        <v>129.577</v>
      </c>
      <c r="F50" t="s">
        <v>43</v>
      </c>
      <c r="U50">
        <v>4</v>
      </c>
      <c r="V50" t="s">
        <v>275</v>
      </c>
      <c r="W50" t="s">
        <v>88</v>
      </c>
      <c r="X50" t="s">
        <v>216</v>
      </c>
      <c r="Y50">
        <v>31.25</v>
      </c>
    </row>
    <row r="51" spans="1:25" x14ac:dyDescent="0.25">
      <c r="A51" t="s">
        <v>82</v>
      </c>
      <c r="B51" t="s">
        <v>216</v>
      </c>
      <c r="C51" t="s">
        <v>217</v>
      </c>
      <c r="D51">
        <v>18</v>
      </c>
      <c r="E51">
        <v>129.577</v>
      </c>
      <c r="F51" t="s">
        <v>43</v>
      </c>
      <c r="U51">
        <v>4</v>
      </c>
      <c r="V51" t="s">
        <v>276</v>
      </c>
      <c r="W51" t="s">
        <v>85</v>
      </c>
      <c r="X51" t="s">
        <v>216</v>
      </c>
      <c r="Y51">
        <v>32.14</v>
      </c>
    </row>
    <row r="52" spans="1:25" x14ac:dyDescent="0.25">
      <c r="A52" t="s">
        <v>83</v>
      </c>
      <c r="B52" t="s">
        <v>216</v>
      </c>
      <c r="C52" t="s">
        <v>217</v>
      </c>
      <c r="D52">
        <v>19</v>
      </c>
      <c r="E52">
        <v>129.577</v>
      </c>
      <c r="F52">
        <v>35.840000000000003</v>
      </c>
      <c r="U52">
        <v>4</v>
      </c>
      <c r="V52" t="s">
        <v>277</v>
      </c>
      <c r="W52" t="s">
        <v>82</v>
      </c>
      <c r="X52" t="s">
        <v>216</v>
      </c>
      <c r="Y52">
        <v>34.1</v>
      </c>
    </row>
    <row r="53" spans="1:25" x14ac:dyDescent="0.25">
      <c r="A53" t="s">
        <v>84</v>
      </c>
      <c r="B53" t="s">
        <v>216</v>
      </c>
      <c r="C53" t="s">
        <v>217</v>
      </c>
      <c r="D53">
        <v>19</v>
      </c>
      <c r="E53">
        <v>129.577</v>
      </c>
      <c r="F53" t="s">
        <v>43</v>
      </c>
      <c r="U53">
        <v>4</v>
      </c>
      <c r="V53" t="s">
        <v>278</v>
      </c>
      <c r="W53" t="s">
        <v>79</v>
      </c>
      <c r="X53" t="s">
        <v>216</v>
      </c>
      <c r="Y53">
        <v>39.92</v>
      </c>
    </row>
    <row r="54" spans="1:25" x14ac:dyDescent="0.25">
      <c r="A54" t="s">
        <v>85</v>
      </c>
      <c r="B54" t="s">
        <v>216</v>
      </c>
      <c r="C54" t="s">
        <v>217</v>
      </c>
      <c r="D54">
        <v>19</v>
      </c>
      <c r="E54">
        <v>129.577</v>
      </c>
      <c r="F54">
        <v>33.61</v>
      </c>
    </row>
    <row r="55" spans="1:25" x14ac:dyDescent="0.25">
      <c r="A55" t="s">
        <v>86</v>
      </c>
      <c r="B55" t="s">
        <v>216</v>
      </c>
      <c r="C55" t="s">
        <v>217</v>
      </c>
      <c r="D55">
        <v>20</v>
      </c>
      <c r="E55">
        <v>129.577</v>
      </c>
      <c r="F55" t="s">
        <v>43</v>
      </c>
    </row>
    <row r="56" spans="1:25" x14ac:dyDescent="0.25">
      <c r="A56" t="s">
        <v>87</v>
      </c>
      <c r="B56" t="s">
        <v>216</v>
      </c>
      <c r="C56" t="s">
        <v>217</v>
      </c>
      <c r="D56">
        <v>20</v>
      </c>
      <c r="E56">
        <v>129.577</v>
      </c>
      <c r="F56" t="s">
        <v>43</v>
      </c>
    </row>
    <row r="57" spans="1:25" x14ac:dyDescent="0.25">
      <c r="A57" t="s">
        <v>88</v>
      </c>
      <c r="B57" t="s">
        <v>216</v>
      </c>
      <c r="C57" t="s">
        <v>217</v>
      </c>
      <c r="D57">
        <v>20</v>
      </c>
      <c r="E57">
        <v>129.577</v>
      </c>
      <c r="F57">
        <v>33.32</v>
      </c>
    </row>
    <row r="58" spans="1:25" x14ac:dyDescent="0.25">
      <c r="A58" t="s">
        <v>89</v>
      </c>
      <c r="B58" t="s">
        <v>216</v>
      </c>
      <c r="C58" t="s">
        <v>217</v>
      </c>
      <c r="D58">
        <v>21</v>
      </c>
      <c r="E58">
        <v>129.577</v>
      </c>
      <c r="F58">
        <v>39.54</v>
      </c>
    </row>
    <row r="59" spans="1:25" x14ac:dyDescent="0.25">
      <c r="A59" t="s">
        <v>90</v>
      </c>
      <c r="B59" t="s">
        <v>216</v>
      </c>
      <c r="C59" t="s">
        <v>217</v>
      </c>
      <c r="D59">
        <v>21</v>
      </c>
      <c r="E59">
        <v>129.577</v>
      </c>
      <c r="F59">
        <v>39.42</v>
      </c>
    </row>
    <row r="60" spans="1:25" x14ac:dyDescent="0.25">
      <c r="A60" t="s">
        <v>91</v>
      </c>
      <c r="B60" t="s">
        <v>216</v>
      </c>
      <c r="C60" t="s">
        <v>217</v>
      </c>
      <c r="D60">
        <v>21</v>
      </c>
      <c r="E60">
        <v>129.577</v>
      </c>
      <c r="F60">
        <v>26.49</v>
      </c>
    </row>
    <row r="61" spans="1:25" x14ac:dyDescent="0.25">
      <c r="A61" t="s">
        <v>92</v>
      </c>
      <c r="B61" t="s">
        <v>216</v>
      </c>
      <c r="C61" t="s">
        <v>217</v>
      </c>
      <c r="D61">
        <v>22</v>
      </c>
      <c r="E61">
        <v>129.577</v>
      </c>
      <c r="F61" t="s">
        <v>43</v>
      </c>
    </row>
    <row r="62" spans="1:25" x14ac:dyDescent="0.25">
      <c r="A62" t="s">
        <v>93</v>
      </c>
      <c r="B62" t="s">
        <v>216</v>
      </c>
      <c r="C62" t="s">
        <v>217</v>
      </c>
      <c r="D62">
        <v>22</v>
      </c>
      <c r="E62">
        <v>129.577</v>
      </c>
      <c r="F62" t="s">
        <v>43</v>
      </c>
    </row>
    <row r="63" spans="1:25" x14ac:dyDescent="0.25">
      <c r="A63" t="s">
        <v>94</v>
      </c>
      <c r="B63" t="s">
        <v>216</v>
      </c>
      <c r="C63" t="s">
        <v>217</v>
      </c>
      <c r="D63">
        <v>22</v>
      </c>
      <c r="E63">
        <v>129.577</v>
      </c>
      <c r="F63">
        <v>38.159999999999997</v>
      </c>
    </row>
    <row r="64" spans="1:25" x14ac:dyDescent="0.25">
      <c r="A64" t="s">
        <v>95</v>
      </c>
      <c r="B64" t="s">
        <v>216</v>
      </c>
      <c r="C64" t="s">
        <v>217</v>
      </c>
      <c r="D64">
        <v>23</v>
      </c>
      <c r="E64">
        <v>129.577</v>
      </c>
      <c r="F64">
        <v>32.299999999999997</v>
      </c>
    </row>
    <row r="65" spans="1:6" x14ac:dyDescent="0.25">
      <c r="A65" t="s">
        <v>96</v>
      </c>
      <c r="B65" t="s">
        <v>216</v>
      </c>
      <c r="C65" t="s">
        <v>217</v>
      </c>
      <c r="D65">
        <v>23</v>
      </c>
      <c r="E65">
        <v>129.577</v>
      </c>
      <c r="F65" t="s">
        <v>43</v>
      </c>
    </row>
    <row r="66" spans="1:6" x14ac:dyDescent="0.25">
      <c r="A66" t="s">
        <v>97</v>
      </c>
      <c r="B66" t="s">
        <v>216</v>
      </c>
      <c r="C66" t="s">
        <v>217</v>
      </c>
      <c r="D66">
        <v>23</v>
      </c>
      <c r="E66">
        <v>129.577</v>
      </c>
      <c r="F66">
        <v>35.97</v>
      </c>
    </row>
    <row r="67" spans="1:6" x14ac:dyDescent="0.25">
      <c r="A67" t="s">
        <v>98</v>
      </c>
      <c r="B67" t="s">
        <v>216</v>
      </c>
      <c r="C67" t="s">
        <v>217</v>
      </c>
      <c r="D67">
        <v>24</v>
      </c>
      <c r="E67">
        <v>129.577</v>
      </c>
      <c r="F67" t="s">
        <v>43</v>
      </c>
    </row>
    <row r="68" spans="1:6" x14ac:dyDescent="0.25">
      <c r="A68" t="s">
        <v>99</v>
      </c>
      <c r="B68" t="s">
        <v>216</v>
      </c>
      <c r="C68" t="s">
        <v>217</v>
      </c>
      <c r="D68">
        <v>24</v>
      </c>
      <c r="E68">
        <v>129.577</v>
      </c>
      <c r="F68" t="s">
        <v>43</v>
      </c>
    </row>
    <row r="69" spans="1:6" x14ac:dyDescent="0.25">
      <c r="A69" t="s">
        <v>100</v>
      </c>
      <c r="B69" t="s">
        <v>216</v>
      </c>
      <c r="C69" t="s">
        <v>217</v>
      </c>
      <c r="D69">
        <v>24</v>
      </c>
      <c r="E69">
        <v>129.577</v>
      </c>
      <c r="F69" t="s">
        <v>43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25" sqref="G25"/>
    </sheetView>
  </sheetViews>
  <sheetFormatPr defaultColWidth="11" defaultRowHeight="15.75" x14ac:dyDescent="0.25"/>
  <sheetData>
    <row r="1" spans="1:12" x14ac:dyDescent="0.25">
      <c r="A1" t="s">
        <v>284</v>
      </c>
      <c r="J1" t="s">
        <v>286</v>
      </c>
    </row>
    <row r="2" spans="1:12" x14ac:dyDescent="0.25">
      <c r="A2" s="24" t="s">
        <v>281</v>
      </c>
      <c r="B2" s="24"/>
      <c r="C2" s="24"/>
      <c r="D2" s="25"/>
      <c r="E2" s="25"/>
      <c r="F2" s="25"/>
      <c r="G2" s="25"/>
      <c r="H2" s="25"/>
    </row>
    <row r="3" spans="1:12" x14ac:dyDescent="0.25">
      <c r="A3" s="26" t="s">
        <v>101</v>
      </c>
      <c r="B3" s="27" t="s">
        <v>102</v>
      </c>
      <c r="C3" s="27" t="s">
        <v>103</v>
      </c>
      <c r="D3" s="27" t="s">
        <v>104</v>
      </c>
      <c r="E3" s="27" t="s">
        <v>105</v>
      </c>
      <c r="F3" s="27" t="s">
        <v>106</v>
      </c>
      <c r="G3" s="28" t="s">
        <v>107</v>
      </c>
      <c r="H3" s="28" t="s">
        <v>108</v>
      </c>
      <c r="J3" s="38" t="s">
        <v>106</v>
      </c>
      <c r="K3" s="38" t="s">
        <v>107</v>
      </c>
      <c r="L3" s="38" t="s">
        <v>108</v>
      </c>
    </row>
    <row r="4" spans="1:12" x14ac:dyDescent="0.25">
      <c r="A4" s="29">
        <v>1</v>
      </c>
      <c r="B4" s="30">
        <v>0</v>
      </c>
      <c r="C4" s="30">
        <v>16.66</v>
      </c>
      <c r="D4" s="30">
        <v>16.84</v>
      </c>
      <c r="E4" s="30">
        <v>16.87</v>
      </c>
      <c r="F4" s="31">
        <v>16.77</v>
      </c>
      <c r="G4" s="32">
        <v>-3.25</v>
      </c>
      <c r="H4" s="33">
        <v>103.12</v>
      </c>
      <c r="J4">
        <f>(F4+F16)/2</f>
        <v>16.074999999999999</v>
      </c>
      <c r="K4">
        <f>SLOPE(J4:J10,B4:B10)</f>
        <v>-3.4283152207529115</v>
      </c>
      <c r="L4" s="39">
        <f>((10^(-1/K4))-1)*100</f>
        <v>95.744002224099617</v>
      </c>
    </row>
    <row r="5" spans="1:12" x14ac:dyDescent="0.25">
      <c r="A5" s="29">
        <v>0.2</v>
      </c>
      <c r="B5" s="30">
        <v>-0.69897000399999998</v>
      </c>
      <c r="C5" s="30">
        <v>19.329999999999998</v>
      </c>
      <c r="D5" s="30">
        <v>19.260000000000002</v>
      </c>
      <c r="E5" s="30">
        <v>19.09</v>
      </c>
      <c r="F5" s="31">
        <v>19.21</v>
      </c>
      <c r="G5" s="34"/>
      <c r="H5" s="35"/>
      <c r="J5">
        <f t="shared" ref="J5:J10" si="0">(F5+F17)/2</f>
        <v>18.5</v>
      </c>
    </row>
    <row r="6" spans="1:12" x14ac:dyDescent="0.25">
      <c r="A6" s="29">
        <v>0.1</v>
      </c>
      <c r="B6" s="30">
        <v>-1</v>
      </c>
      <c r="C6" s="30">
        <v>20.239999999999998</v>
      </c>
      <c r="D6" s="30">
        <v>20.22</v>
      </c>
      <c r="E6" s="30">
        <v>19.079999999999998</v>
      </c>
      <c r="F6" s="31">
        <v>19.850000000000001</v>
      </c>
      <c r="G6" s="34"/>
      <c r="H6" s="35"/>
      <c r="J6">
        <f t="shared" si="0"/>
        <v>19.380000000000003</v>
      </c>
    </row>
    <row r="7" spans="1:12" x14ac:dyDescent="0.25">
      <c r="A7" s="29">
        <v>0.05</v>
      </c>
      <c r="B7" s="30">
        <v>-1.301029996</v>
      </c>
      <c r="C7" s="30">
        <v>20.09</v>
      </c>
      <c r="D7" s="30">
        <v>20.58</v>
      </c>
      <c r="E7" s="30">
        <v>20.66</v>
      </c>
      <c r="F7" s="31">
        <v>20.440000000000001</v>
      </c>
      <c r="G7" s="34"/>
      <c r="H7" s="35"/>
      <c r="J7">
        <f t="shared" si="0"/>
        <v>19.75</v>
      </c>
    </row>
    <row r="8" spans="1:12" x14ac:dyDescent="0.25">
      <c r="A8" s="29">
        <v>2.5000000000000001E-2</v>
      </c>
      <c r="B8" s="30">
        <v>-1.602059991</v>
      </c>
      <c r="C8" s="30">
        <v>21.61</v>
      </c>
      <c r="D8" s="30">
        <v>21.6</v>
      </c>
      <c r="E8" s="30">
        <v>21.71</v>
      </c>
      <c r="F8" s="31">
        <v>21.64</v>
      </c>
      <c r="G8" s="34"/>
      <c r="H8" s="35"/>
      <c r="J8">
        <f t="shared" si="0"/>
        <v>21.22</v>
      </c>
    </row>
    <row r="9" spans="1:12" x14ac:dyDescent="0.25">
      <c r="A9" s="29">
        <v>1.2500000000000001E-2</v>
      </c>
      <c r="B9" s="30">
        <v>-1.903089987</v>
      </c>
      <c r="C9" s="30">
        <v>23.29</v>
      </c>
      <c r="D9" s="30">
        <v>22.54</v>
      </c>
      <c r="E9" s="30">
        <v>22.21</v>
      </c>
      <c r="F9" s="31">
        <v>22.68</v>
      </c>
      <c r="G9" s="34"/>
      <c r="H9" s="35"/>
      <c r="J9">
        <f t="shared" si="0"/>
        <v>22.53</v>
      </c>
    </row>
    <row r="10" spans="1:12" x14ac:dyDescent="0.25">
      <c r="A10" s="29">
        <v>6.2500000000000003E-3</v>
      </c>
      <c r="B10" s="30">
        <v>-2.204119983</v>
      </c>
      <c r="C10" s="30">
        <v>24.54</v>
      </c>
      <c r="D10" s="30">
        <v>24.15</v>
      </c>
      <c r="E10" s="30">
        <v>24.28</v>
      </c>
      <c r="F10" s="31">
        <v>24.32</v>
      </c>
      <c r="G10" s="34"/>
      <c r="H10" s="35"/>
      <c r="J10">
        <f t="shared" si="0"/>
        <v>23.84</v>
      </c>
    </row>
    <row r="11" spans="1:12" x14ac:dyDescent="0.25">
      <c r="A11" s="29">
        <v>0</v>
      </c>
      <c r="B11" s="30" t="e">
        <v>#NUM!</v>
      </c>
      <c r="C11" s="30">
        <v>33.97</v>
      </c>
      <c r="D11" s="30">
        <v>41.97</v>
      </c>
      <c r="E11" s="30">
        <v>33.82</v>
      </c>
      <c r="F11" s="36"/>
      <c r="G11" s="37"/>
      <c r="H11" s="29"/>
    </row>
    <row r="13" spans="1:12" x14ac:dyDescent="0.25">
      <c r="A13" t="s">
        <v>285</v>
      </c>
    </row>
    <row r="14" spans="1:12" x14ac:dyDescent="0.25">
      <c r="A14" s="24" t="s">
        <v>281</v>
      </c>
      <c r="B14" s="24"/>
      <c r="C14" s="24"/>
      <c r="D14" s="25"/>
      <c r="E14" s="25"/>
      <c r="F14" s="25"/>
      <c r="G14" s="25"/>
      <c r="H14" s="25"/>
    </row>
    <row r="15" spans="1:12" x14ac:dyDescent="0.25">
      <c r="A15" s="26" t="s">
        <v>101</v>
      </c>
      <c r="B15" s="27" t="s">
        <v>102</v>
      </c>
      <c r="C15" s="27" t="s">
        <v>103</v>
      </c>
      <c r="D15" s="27" t="s">
        <v>104</v>
      </c>
      <c r="E15" s="27" t="s">
        <v>105</v>
      </c>
      <c r="F15" s="27" t="s">
        <v>106</v>
      </c>
      <c r="G15" s="28" t="s">
        <v>107</v>
      </c>
      <c r="H15" s="28" t="s">
        <v>108</v>
      </c>
    </row>
    <row r="16" spans="1:12" x14ac:dyDescent="0.25">
      <c r="A16" s="29">
        <v>1</v>
      </c>
      <c r="B16" s="30">
        <v>0</v>
      </c>
      <c r="C16" s="30">
        <v>15.11</v>
      </c>
      <c r="D16" s="30">
        <v>15.44</v>
      </c>
      <c r="E16" s="30">
        <v>15.6</v>
      </c>
      <c r="F16" s="31">
        <v>15.38</v>
      </c>
      <c r="G16" s="32">
        <v>-3.61</v>
      </c>
      <c r="H16" s="33">
        <v>89.26</v>
      </c>
    </row>
    <row r="17" spans="1:8" x14ac:dyDescent="0.25">
      <c r="A17" s="29">
        <v>0.2</v>
      </c>
      <c r="B17" s="30">
        <v>-0.69897000399999998</v>
      </c>
      <c r="C17" s="30">
        <v>17.809999999999999</v>
      </c>
      <c r="D17" s="30">
        <v>17.829999999999998</v>
      </c>
      <c r="E17" s="30">
        <v>17.73</v>
      </c>
      <c r="F17" s="31">
        <v>17.79</v>
      </c>
      <c r="G17" s="34"/>
      <c r="H17" s="35"/>
    </row>
    <row r="18" spans="1:8" x14ac:dyDescent="0.25">
      <c r="A18" s="29">
        <v>0.1</v>
      </c>
      <c r="B18" s="30">
        <v>-1</v>
      </c>
      <c r="C18" s="30">
        <v>18.75</v>
      </c>
      <c r="D18" s="30">
        <v>19.03</v>
      </c>
      <c r="E18" s="30">
        <v>18.940000000000001</v>
      </c>
      <c r="F18" s="31">
        <v>18.91</v>
      </c>
      <c r="G18" s="34"/>
      <c r="H18" s="35"/>
    </row>
    <row r="19" spans="1:8" x14ac:dyDescent="0.25">
      <c r="A19" s="29">
        <v>0.05</v>
      </c>
      <c r="B19" s="30">
        <v>-1.301029996</v>
      </c>
      <c r="C19" s="30">
        <v>18.79</v>
      </c>
      <c r="D19" s="30">
        <v>19.149999999999999</v>
      </c>
      <c r="E19" s="30">
        <v>19.23</v>
      </c>
      <c r="F19" s="31">
        <v>19.059999999999999</v>
      </c>
      <c r="G19" s="34"/>
      <c r="H19" s="35"/>
    </row>
    <row r="20" spans="1:8" x14ac:dyDescent="0.25">
      <c r="A20" s="29">
        <v>2.5000000000000001E-2</v>
      </c>
      <c r="B20" s="30">
        <v>-1.602059991</v>
      </c>
      <c r="C20" s="30">
        <v>20.76</v>
      </c>
      <c r="D20" s="30">
        <v>20.81</v>
      </c>
      <c r="E20" s="30">
        <v>20.82</v>
      </c>
      <c r="F20" s="31">
        <v>20.8</v>
      </c>
      <c r="G20" s="34"/>
      <c r="H20" s="35"/>
    </row>
    <row r="21" spans="1:8" x14ac:dyDescent="0.25">
      <c r="A21" s="29">
        <v>1.2500000000000001E-2</v>
      </c>
      <c r="B21" s="30">
        <v>-1.903089987</v>
      </c>
      <c r="C21" s="30">
        <v>22.93</v>
      </c>
      <c r="D21" s="30">
        <v>22.02</v>
      </c>
      <c r="E21" s="30">
        <v>22.18</v>
      </c>
      <c r="F21" s="31">
        <v>22.38</v>
      </c>
      <c r="G21" s="34"/>
      <c r="H21" s="35"/>
    </row>
    <row r="22" spans="1:8" x14ac:dyDescent="0.25">
      <c r="A22" s="29">
        <v>6.2500000000000003E-3</v>
      </c>
      <c r="B22" s="30">
        <v>-2.204119983</v>
      </c>
      <c r="C22" s="30">
        <v>23.45</v>
      </c>
      <c r="D22" s="30">
        <v>23.19</v>
      </c>
      <c r="E22" s="30">
        <v>23.45</v>
      </c>
      <c r="F22" s="31">
        <v>23.36</v>
      </c>
      <c r="G22" s="34"/>
      <c r="H22" s="35"/>
    </row>
    <row r="23" spans="1:8" x14ac:dyDescent="0.25">
      <c r="A23" s="29">
        <v>0</v>
      </c>
      <c r="B23" s="30" t="e">
        <v>#NUM!</v>
      </c>
      <c r="C23" s="30">
        <v>32.82</v>
      </c>
      <c r="D23" s="30">
        <v>32.35</v>
      </c>
      <c r="E23" s="30">
        <v>32.72</v>
      </c>
      <c r="F23" s="36"/>
      <c r="G23" s="37"/>
      <c r="H23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0" sqref="L10"/>
    </sheetView>
  </sheetViews>
  <sheetFormatPr defaultColWidth="11" defaultRowHeight="15.75" x14ac:dyDescent="0.25"/>
  <sheetData>
    <row r="1" spans="1:12" x14ac:dyDescent="0.25">
      <c r="A1" t="s">
        <v>287</v>
      </c>
      <c r="J1" t="s">
        <v>289</v>
      </c>
    </row>
    <row r="2" spans="1:12" x14ac:dyDescent="0.25">
      <c r="A2" s="7" t="s">
        <v>112</v>
      </c>
    </row>
    <row r="3" spans="1:12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2" t="s">
        <v>107</v>
      </c>
      <c r="H3" s="12" t="s">
        <v>108</v>
      </c>
      <c r="J3" s="38" t="s">
        <v>106</v>
      </c>
      <c r="K3" s="38" t="s">
        <v>107</v>
      </c>
      <c r="L3" s="38" t="s">
        <v>108</v>
      </c>
    </row>
    <row r="4" spans="1:12" x14ac:dyDescent="0.25">
      <c r="A4" s="3">
        <v>1</v>
      </c>
      <c r="B4" s="3">
        <f>LOG10(A4)</f>
        <v>0</v>
      </c>
      <c r="C4" s="23">
        <v>24.61</v>
      </c>
      <c r="D4" s="3">
        <v>25.48</v>
      </c>
      <c r="E4" s="3">
        <v>25.58</v>
      </c>
      <c r="F4" s="10">
        <f>AVERAGE(C4:E4)</f>
        <v>25.223333333333333</v>
      </c>
      <c r="G4" s="13">
        <f>SLOPE(F4:F10,B4:B10)</f>
        <v>-3.6363677048756755</v>
      </c>
      <c r="H4" s="17">
        <f>((10^(-1/G4))-1)*100</f>
        <v>88.364775499759347</v>
      </c>
      <c r="J4">
        <f>(F4+F16)/2</f>
        <v>23.043333333333333</v>
      </c>
      <c r="K4">
        <f>SLOPE(J4:J10,B4:B10)</f>
        <v>-3.5189783891152611</v>
      </c>
      <c r="L4" s="39">
        <f>((10^(-1/K4))-1)*100</f>
        <v>92.385964452080245</v>
      </c>
    </row>
    <row r="5" spans="1:12" x14ac:dyDescent="0.25">
      <c r="A5" s="3">
        <v>0.2</v>
      </c>
      <c r="B5" s="3">
        <f t="shared" ref="B5:B11" si="0">LOG10(A5)</f>
        <v>-0.69897000433601875</v>
      </c>
      <c r="C5" s="3">
        <v>27.57</v>
      </c>
      <c r="D5" s="3">
        <v>27.09</v>
      </c>
      <c r="E5" s="8">
        <v>29.83</v>
      </c>
      <c r="F5" s="10">
        <f>AVERAGE(C5:D5)</f>
        <v>27.33</v>
      </c>
      <c r="G5" s="14"/>
      <c r="H5" s="18"/>
      <c r="J5">
        <f t="shared" ref="J5:J10" si="1">(F5+F17)/2</f>
        <v>25.578333333333333</v>
      </c>
    </row>
    <row r="6" spans="1:12" x14ac:dyDescent="0.25">
      <c r="A6" s="3">
        <v>0.1</v>
      </c>
      <c r="B6" s="3">
        <f t="shared" si="0"/>
        <v>-1</v>
      </c>
      <c r="C6" s="3">
        <v>28.8</v>
      </c>
      <c r="D6" s="3">
        <v>29.06</v>
      </c>
      <c r="E6" s="3">
        <v>27.49</v>
      </c>
      <c r="F6" s="10">
        <f t="shared" ref="F6" si="2">AVERAGE(C6:E6)</f>
        <v>28.45</v>
      </c>
      <c r="G6" s="14"/>
      <c r="H6" s="18"/>
      <c r="J6">
        <f t="shared" si="1"/>
        <v>26.585000000000001</v>
      </c>
    </row>
    <row r="7" spans="1:12" x14ac:dyDescent="0.25">
      <c r="A7" s="3">
        <v>0.05</v>
      </c>
      <c r="B7" s="3">
        <f t="shared" si="0"/>
        <v>-1.3010299956639813</v>
      </c>
      <c r="C7" s="3">
        <v>29.72</v>
      </c>
      <c r="D7" s="3">
        <v>30.05</v>
      </c>
      <c r="E7" s="3">
        <v>29.48</v>
      </c>
      <c r="F7" s="10">
        <f>AVERAGE(C7:E7)</f>
        <v>29.75</v>
      </c>
      <c r="G7" s="14"/>
      <c r="H7" s="18"/>
      <c r="J7">
        <f t="shared" si="1"/>
        <v>27.778333333333336</v>
      </c>
    </row>
    <row r="8" spans="1:12" x14ac:dyDescent="0.25">
      <c r="A8" s="3">
        <v>2.5000000000000001E-2</v>
      </c>
      <c r="B8" s="3">
        <f t="shared" si="0"/>
        <v>-1.6020599913279623</v>
      </c>
      <c r="C8" s="3">
        <v>31.1</v>
      </c>
      <c r="D8" s="3">
        <v>31.11</v>
      </c>
      <c r="E8" s="3">
        <v>30.48</v>
      </c>
      <c r="F8" s="10">
        <f t="shared" ref="F8:F10" si="3">AVERAGE(C8:E8)</f>
        <v>30.896666666666665</v>
      </c>
      <c r="G8" s="14"/>
      <c r="H8" s="18"/>
      <c r="J8">
        <f t="shared" si="1"/>
        <v>28.724999999999998</v>
      </c>
    </row>
    <row r="9" spans="1:12" x14ac:dyDescent="0.25">
      <c r="A9" s="3">
        <v>1.2500000000000001E-2</v>
      </c>
      <c r="B9" s="3">
        <f t="shared" si="0"/>
        <v>-1.9030899869919435</v>
      </c>
      <c r="C9" s="3">
        <v>31.88</v>
      </c>
      <c r="D9" s="3">
        <v>31.88</v>
      </c>
      <c r="E9" s="3">
        <v>31.24</v>
      </c>
      <c r="F9" s="10">
        <f t="shared" si="3"/>
        <v>31.666666666666668</v>
      </c>
      <c r="G9" s="14"/>
      <c r="H9" s="18"/>
      <c r="J9">
        <f t="shared" si="1"/>
        <v>29.816666666666666</v>
      </c>
    </row>
    <row r="10" spans="1:12" x14ac:dyDescent="0.25">
      <c r="A10" s="3">
        <v>6.2500000000000003E-3</v>
      </c>
      <c r="B10" s="3">
        <f t="shared" si="0"/>
        <v>-2.2041199826559246</v>
      </c>
      <c r="C10" s="3">
        <v>33</v>
      </c>
      <c r="D10" s="3">
        <v>33.29</v>
      </c>
      <c r="E10" s="3">
        <v>33.56</v>
      </c>
      <c r="F10" s="10">
        <f t="shared" si="3"/>
        <v>33.283333333333331</v>
      </c>
      <c r="G10" s="14"/>
      <c r="H10" s="18"/>
      <c r="J10">
        <f t="shared" si="1"/>
        <v>30.769999999999996</v>
      </c>
    </row>
    <row r="11" spans="1:12" x14ac:dyDescent="0.25">
      <c r="A11" s="3">
        <v>0</v>
      </c>
      <c r="B11" s="3" t="e">
        <f t="shared" si="0"/>
        <v>#NUM!</v>
      </c>
      <c r="C11" s="8">
        <v>26.89</v>
      </c>
      <c r="D11" s="3" t="s">
        <v>128</v>
      </c>
      <c r="E11" s="23">
        <v>41.97</v>
      </c>
      <c r="F11" s="11"/>
      <c r="G11" s="15"/>
      <c r="H11" s="19"/>
    </row>
    <row r="13" spans="1:12" x14ac:dyDescent="0.25">
      <c r="A13" t="s">
        <v>288</v>
      </c>
    </row>
    <row r="14" spans="1:12" x14ac:dyDescent="0.25">
      <c r="A14" s="7" t="s">
        <v>112</v>
      </c>
    </row>
    <row r="15" spans="1:12" x14ac:dyDescent="0.25">
      <c r="A15" s="9" t="s">
        <v>101</v>
      </c>
      <c r="B15" s="9" t="s">
        <v>102</v>
      </c>
      <c r="C15" s="9" t="s">
        <v>103</v>
      </c>
      <c r="D15" s="9" t="s">
        <v>104</v>
      </c>
      <c r="E15" s="9" t="s">
        <v>105</v>
      </c>
      <c r="F15" s="9" t="s">
        <v>106</v>
      </c>
      <c r="G15" s="12" t="s">
        <v>107</v>
      </c>
      <c r="H15" s="12" t="s">
        <v>108</v>
      </c>
    </row>
    <row r="16" spans="1:12" x14ac:dyDescent="0.25">
      <c r="A16" s="3">
        <v>1</v>
      </c>
      <c r="B16" s="3">
        <f>LOG10(A16)</f>
        <v>0</v>
      </c>
      <c r="C16" s="3">
        <v>20.32</v>
      </c>
      <c r="D16" s="3">
        <v>21.11</v>
      </c>
      <c r="E16" s="3">
        <v>21.16</v>
      </c>
      <c r="F16" s="10">
        <f>AVERAGE(C16:E16)</f>
        <v>20.863333333333333</v>
      </c>
      <c r="G16" s="13">
        <f>SLOPE(F16:F22,B16:B22)</f>
        <v>-3.4015890733548479</v>
      </c>
      <c r="H16" s="17">
        <f>((10^(-1/G16))-1)*100</f>
        <v>96.779679180060029</v>
      </c>
    </row>
    <row r="17" spans="1:8" x14ac:dyDescent="0.25">
      <c r="A17" s="3">
        <v>0.2</v>
      </c>
      <c r="B17" s="3">
        <f t="shared" ref="B17:B23" si="4">LOG10(A17)</f>
        <v>-0.69897000433601875</v>
      </c>
      <c r="C17" s="3">
        <v>23.88</v>
      </c>
      <c r="D17" s="3">
        <v>24.11</v>
      </c>
      <c r="E17" s="3">
        <v>23.49</v>
      </c>
      <c r="F17" s="10">
        <f>AVERAGE(C17:E17)</f>
        <v>23.826666666666664</v>
      </c>
      <c r="G17" s="14"/>
      <c r="H17" s="18"/>
    </row>
    <row r="18" spans="1:8" x14ac:dyDescent="0.25">
      <c r="A18" s="3">
        <v>0.1</v>
      </c>
      <c r="B18" s="3">
        <f t="shared" si="4"/>
        <v>-1</v>
      </c>
      <c r="C18" s="3">
        <v>24.59</v>
      </c>
      <c r="D18" s="23">
        <v>24.47</v>
      </c>
      <c r="E18" s="3">
        <v>25.1</v>
      </c>
      <c r="F18" s="10">
        <f t="shared" ref="F18" si="5">AVERAGE(C18:E18)</f>
        <v>24.72</v>
      </c>
      <c r="G18" s="14"/>
      <c r="H18" s="18"/>
    </row>
    <row r="19" spans="1:8" x14ac:dyDescent="0.25">
      <c r="A19" s="3">
        <v>0.05</v>
      </c>
      <c r="B19" s="3">
        <f t="shared" si="4"/>
        <v>-1.3010299956639813</v>
      </c>
      <c r="C19" s="3">
        <v>25.51</v>
      </c>
      <c r="D19" s="3">
        <v>26.07</v>
      </c>
      <c r="E19" s="3">
        <v>25.84</v>
      </c>
      <c r="F19" s="10">
        <f>AVERAGE(C19:E19)</f>
        <v>25.806666666666668</v>
      </c>
      <c r="G19" s="14"/>
      <c r="H19" s="18"/>
    </row>
    <row r="20" spans="1:8" x14ac:dyDescent="0.25">
      <c r="A20" s="3">
        <v>2.5000000000000001E-2</v>
      </c>
      <c r="B20" s="3">
        <f t="shared" si="4"/>
        <v>-1.6020599913279623</v>
      </c>
      <c r="C20" s="3">
        <v>26.84</v>
      </c>
      <c r="D20" s="3">
        <v>27.09</v>
      </c>
      <c r="E20" s="23">
        <v>25.73</v>
      </c>
      <c r="F20" s="10">
        <f t="shared" ref="F20:F22" si="6">AVERAGE(C20:E20)</f>
        <v>26.553333333333331</v>
      </c>
      <c r="G20" s="14"/>
      <c r="H20" s="18"/>
    </row>
    <row r="21" spans="1:8" x14ac:dyDescent="0.25">
      <c r="A21" s="3">
        <v>1.2500000000000001E-2</v>
      </c>
      <c r="B21" s="3">
        <f t="shared" si="4"/>
        <v>-1.9030899869919435</v>
      </c>
      <c r="C21" s="3">
        <v>28.24</v>
      </c>
      <c r="D21" s="3">
        <v>27.83</v>
      </c>
      <c r="E21" s="3">
        <v>27.83</v>
      </c>
      <c r="F21" s="10">
        <f t="shared" si="6"/>
        <v>27.966666666666665</v>
      </c>
      <c r="G21" s="14"/>
      <c r="H21" s="18"/>
    </row>
    <row r="22" spans="1:8" x14ac:dyDescent="0.25">
      <c r="A22" s="3">
        <v>6.2500000000000003E-3</v>
      </c>
      <c r="B22" s="3">
        <f t="shared" si="4"/>
        <v>-2.2041199826559246</v>
      </c>
      <c r="C22" s="3">
        <v>28.83</v>
      </c>
      <c r="D22" s="23">
        <v>27.22</v>
      </c>
      <c r="E22" s="3">
        <v>28.72</v>
      </c>
      <c r="F22" s="10">
        <f t="shared" si="6"/>
        <v>28.256666666666664</v>
      </c>
      <c r="G22" s="14"/>
      <c r="H22" s="18"/>
    </row>
    <row r="23" spans="1:8" x14ac:dyDescent="0.25">
      <c r="A23" s="3">
        <v>0</v>
      </c>
      <c r="B23" s="3" t="e">
        <f t="shared" si="4"/>
        <v>#NUM!</v>
      </c>
      <c r="C23" s="23" t="s">
        <v>43</v>
      </c>
      <c r="D23" s="23">
        <v>32.89</v>
      </c>
      <c r="E23" s="23">
        <v>21.65</v>
      </c>
      <c r="F23" s="11"/>
      <c r="G23" s="15"/>
      <c r="H23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L17" sqref="L17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110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3">
        <v>22.09</v>
      </c>
      <c r="D4" s="3">
        <v>21.22</v>
      </c>
      <c r="E4" s="3">
        <v>22.85</v>
      </c>
      <c r="F4" s="10">
        <f>AVERAGE(C4:E4)</f>
        <v>22.053333333333331</v>
      </c>
      <c r="G4" s="13">
        <f>SLOPE(F4:F10,B4:B10)</f>
        <v>-3.2178949043524621</v>
      </c>
      <c r="H4" s="17">
        <f>((10^(-1/G4))-1)*100</f>
        <v>104.532425686816</v>
      </c>
      <c r="K4" s="3">
        <v>1</v>
      </c>
      <c r="L4" s="3">
        <f>LOG10(K4)</f>
        <v>0</v>
      </c>
      <c r="M4" s="3">
        <v>21.87</v>
      </c>
      <c r="N4" s="3">
        <v>21.35</v>
      </c>
      <c r="O4" s="3">
        <v>21.94</v>
      </c>
      <c r="P4" s="10">
        <f>AVERAGE(M4:O4)</f>
        <v>21.72</v>
      </c>
      <c r="Q4" s="13">
        <f>SLOPE(P4:P10,L4:L10)</f>
        <v>-3.3479649277938006</v>
      </c>
      <c r="R4" s="17">
        <f>((10^(-1/Q4))-1)*100</f>
        <v>98.924791481206526</v>
      </c>
    </row>
    <row r="5" spans="1:18" x14ac:dyDescent="0.25">
      <c r="A5" s="3">
        <v>0.2</v>
      </c>
      <c r="B5" s="3">
        <f t="shared" ref="B5:B11" si="0">LOG10(A5)</f>
        <v>-0.69897000433601875</v>
      </c>
      <c r="C5" s="3">
        <v>24.71</v>
      </c>
      <c r="D5" s="3">
        <v>23.84</v>
      </c>
      <c r="E5" s="3">
        <v>24.13</v>
      </c>
      <c r="F5" s="10">
        <f t="shared" ref="F5:F10" si="1">AVERAGE(C5:E5)</f>
        <v>24.226666666666663</v>
      </c>
      <c r="G5" s="14"/>
      <c r="H5" s="18"/>
      <c r="K5" s="3">
        <v>0.2</v>
      </c>
      <c r="L5" s="3">
        <f t="shared" ref="L5:L11" si="2">LOG10(K5)</f>
        <v>-0.69897000433601875</v>
      </c>
      <c r="M5" s="3">
        <v>24.84</v>
      </c>
      <c r="N5" s="3">
        <v>25.17</v>
      </c>
      <c r="O5" s="3">
        <v>24.54</v>
      </c>
      <c r="P5" s="10">
        <f t="shared" ref="P5:P6" si="3">AVERAGE(M5:O5)</f>
        <v>24.850000000000005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3">
        <v>24.51</v>
      </c>
      <c r="D6" s="3">
        <v>24.73</v>
      </c>
      <c r="E6" s="3">
        <v>25.65</v>
      </c>
      <c r="F6" s="10">
        <f t="shared" si="1"/>
        <v>24.963333333333335</v>
      </c>
      <c r="G6" s="14"/>
      <c r="H6" s="18"/>
      <c r="K6" s="3">
        <v>0.1</v>
      </c>
      <c r="L6" s="3">
        <f t="shared" si="2"/>
        <v>-1</v>
      </c>
      <c r="M6" s="3">
        <v>25.49</v>
      </c>
      <c r="N6" s="3">
        <v>26.14</v>
      </c>
      <c r="O6" s="3">
        <v>25.44</v>
      </c>
      <c r="P6" s="10">
        <f t="shared" si="3"/>
        <v>25.689999999999998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22">
        <v>31.94</v>
      </c>
      <c r="D7" s="3">
        <v>26.56</v>
      </c>
      <c r="E7" s="3">
        <v>26.94</v>
      </c>
      <c r="F7" s="10">
        <f>AVERAGE(D7:E7)</f>
        <v>26.75</v>
      </c>
      <c r="G7" s="14"/>
      <c r="H7" s="18"/>
      <c r="K7" s="3">
        <v>0.05</v>
      </c>
      <c r="L7" s="3">
        <f t="shared" si="2"/>
        <v>-1.3010299956639813</v>
      </c>
      <c r="M7" s="3">
        <v>27.01</v>
      </c>
      <c r="N7" s="3">
        <v>27.07</v>
      </c>
      <c r="O7" s="3">
        <v>27.17</v>
      </c>
      <c r="P7" s="10">
        <f>AVERAGE(N7:O7)</f>
        <v>27.12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23">
        <v>26.85</v>
      </c>
      <c r="D8" s="3">
        <v>26.25</v>
      </c>
      <c r="E8" s="3">
        <v>27.76</v>
      </c>
      <c r="F8" s="10">
        <f t="shared" si="1"/>
        <v>26.953333333333333</v>
      </c>
      <c r="G8" s="14"/>
      <c r="H8" s="18"/>
      <c r="K8" s="3">
        <v>2.5000000000000001E-2</v>
      </c>
      <c r="L8" s="3">
        <f t="shared" si="2"/>
        <v>-1.6020599913279623</v>
      </c>
      <c r="M8" s="3">
        <v>27.88</v>
      </c>
      <c r="N8" s="3">
        <v>27.47</v>
      </c>
      <c r="O8" s="23">
        <v>26.34</v>
      </c>
      <c r="P8" s="10">
        <f t="shared" ref="P8:P10" si="4">AVERAGE(M8:O8)</f>
        <v>27.23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8" t="s">
        <v>43</v>
      </c>
      <c r="D9" s="3">
        <v>27.69</v>
      </c>
      <c r="E9" s="3">
        <v>28.43</v>
      </c>
      <c r="F9" s="10">
        <f t="shared" si="1"/>
        <v>28.060000000000002</v>
      </c>
      <c r="G9" s="14"/>
      <c r="H9" s="18"/>
      <c r="K9" s="3">
        <v>1.2500000000000001E-2</v>
      </c>
      <c r="L9" s="3">
        <f t="shared" si="2"/>
        <v>-1.9030899869919435</v>
      </c>
      <c r="M9" s="3">
        <v>28.64</v>
      </c>
      <c r="N9" s="3">
        <v>28.63</v>
      </c>
      <c r="O9" s="3">
        <v>28.3</v>
      </c>
      <c r="P9" s="10">
        <f t="shared" si="4"/>
        <v>28.52333333333333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>
        <v>29.3</v>
      </c>
      <c r="D10" s="3">
        <v>28.73</v>
      </c>
      <c r="E10" s="3">
        <v>29.48</v>
      </c>
      <c r="F10" s="10">
        <f t="shared" si="1"/>
        <v>29.17</v>
      </c>
      <c r="G10" s="14"/>
      <c r="H10" s="18"/>
      <c r="K10" s="3">
        <v>6.2500000000000003E-3</v>
      </c>
      <c r="L10" s="3">
        <f t="shared" si="2"/>
        <v>-2.2041199826559246</v>
      </c>
      <c r="M10" s="3">
        <v>29.2</v>
      </c>
      <c r="N10" s="3">
        <v>30.06</v>
      </c>
      <c r="O10" s="3">
        <v>28.62</v>
      </c>
      <c r="P10" s="10">
        <f t="shared" si="4"/>
        <v>29.293333333333333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 t="s">
        <v>43</v>
      </c>
      <c r="D11" s="3" t="s">
        <v>43</v>
      </c>
      <c r="E11" s="3" t="s">
        <v>43</v>
      </c>
      <c r="F11" s="11"/>
      <c r="G11" s="15"/>
      <c r="H11" s="19"/>
      <c r="K11" s="3">
        <v>0</v>
      </c>
      <c r="L11" s="3" t="e">
        <f t="shared" si="2"/>
        <v>#NUM!</v>
      </c>
      <c r="M11" s="3" t="s">
        <v>43</v>
      </c>
      <c r="N11" s="3" t="s">
        <v>43</v>
      </c>
      <c r="O11" s="3" t="s">
        <v>43</v>
      </c>
      <c r="P11" s="11"/>
      <c r="Q11" s="15"/>
      <c r="R11" s="19"/>
    </row>
    <row r="19" spans="1:6" x14ac:dyDescent="0.25">
      <c r="A19" s="7" t="s">
        <v>109</v>
      </c>
    </row>
    <row r="21" spans="1:6" x14ac:dyDescent="0.25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25</v>
      </c>
    </row>
    <row r="22" spans="1:6" x14ac:dyDescent="0.25">
      <c r="A22" t="s">
        <v>26</v>
      </c>
      <c r="B22" t="s">
        <v>27</v>
      </c>
      <c r="C22">
        <v>1</v>
      </c>
      <c r="D22">
        <v>22.09</v>
      </c>
      <c r="E22">
        <v>0.83699999999999997</v>
      </c>
      <c r="F22">
        <v>-3.3109999999999999</v>
      </c>
    </row>
    <row r="23" spans="1:6" x14ac:dyDescent="0.25">
      <c r="A23" t="s">
        <v>28</v>
      </c>
      <c r="B23" t="s">
        <v>27</v>
      </c>
      <c r="C23">
        <v>1</v>
      </c>
      <c r="D23">
        <v>21.22</v>
      </c>
      <c r="E23">
        <v>0.83699999999999997</v>
      </c>
      <c r="F23">
        <v>-3.3109999999999999</v>
      </c>
    </row>
    <row r="24" spans="1:6" x14ac:dyDescent="0.25">
      <c r="A24" t="s">
        <v>29</v>
      </c>
      <c r="B24" t="s">
        <v>27</v>
      </c>
      <c r="C24">
        <v>1</v>
      </c>
      <c r="D24">
        <v>22.85</v>
      </c>
      <c r="E24">
        <v>0.83699999999999997</v>
      </c>
      <c r="F24">
        <v>-3.3109999999999999</v>
      </c>
    </row>
    <row r="25" spans="1:6" x14ac:dyDescent="0.25">
      <c r="A25" t="s">
        <v>30</v>
      </c>
      <c r="B25" t="s">
        <v>27</v>
      </c>
      <c r="C25">
        <v>2</v>
      </c>
      <c r="D25">
        <v>24.71</v>
      </c>
      <c r="E25">
        <v>0.83699999999999997</v>
      </c>
      <c r="F25">
        <v>-3.3109999999999999</v>
      </c>
    </row>
    <row r="26" spans="1:6" x14ac:dyDescent="0.25">
      <c r="A26" t="s">
        <v>31</v>
      </c>
      <c r="B26" t="s">
        <v>27</v>
      </c>
      <c r="C26">
        <v>2</v>
      </c>
      <c r="D26">
        <v>23.84</v>
      </c>
      <c r="E26">
        <v>0.83699999999999997</v>
      </c>
      <c r="F26">
        <v>-3.3109999999999999</v>
      </c>
    </row>
    <row r="27" spans="1:6" x14ac:dyDescent="0.25">
      <c r="A27" t="s">
        <v>32</v>
      </c>
      <c r="B27" t="s">
        <v>27</v>
      </c>
      <c r="C27">
        <v>2</v>
      </c>
      <c r="D27">
        <v>24.13</v>
      </c>
      <c r="E27">
        <v>0.83699999999999997</v>
      </c>
      <c r="F27">
        <v>-3.3109999999999999</v>
      </c>
    </row>
    <row r="28" spans="1:6" x14ac:dyDescent="0.25">
      <c r="A28" t="s">
        <v>33</v>
      </c>
      <c r="B28" t="s">
        <v>27</v>
      </c>
      <c r="C28">
        <v>3</v>
      </c>
      <c r="D28">
        <v>24.51</v>
      </c>
      <c r="E28">
        <v>0.83699999999999997</v>
      </c>
      <c r="F28">
        <v>-3.3109999999999999</v>
      </c>
    </row>
    <row r="29" spans="1:6" x14ac:dyDescent="0.25">
      <c r="A29" t="s">
        <v>34</v>
      </c>
      <c r="B29" t="s">
        <v>27</v>
      </c>
      <c r="C29">
        <v>3</v>
      </c>
      <c r="D29">
        <v>24.73</v>
      </c>
      <c r="E29">
        <v>0.83699999999999997</v>
      </c>
      <c r="F29">
        <v>-3.3109999999999999</v>
      </c>
    </row>
    <row r="30" spans="1:6" x14ac:dyDescent="0.25">
      <c r="A30" t="s">
        <v>35</v>
      </c>
      <c r="B30" t="s">
        <v>27</v>
      </c>
      <c r="C30">
        <v>3</v>
      </c>
      <c r="D30">
        <v>25.65</v>
      </c>
      <c r="E30">
        <v>0.83699999999999997</v>
      </c>
      <c r="F30">
        <v>-3.3109999999999999</v>
      </c>
    </row>
    <row r="31" spans="1:6" x14ac:dyDescent="0.25">
      <c r="A31" s="21" t="s">
        <v>36</v>
      </c>
      <c r="B31" s="21" t="s">
        <v>27</v>
      </c>
      <c r="C31" s="21">
        <v>4</v>
      </c>
      <c r="D31" s="21">
        <v>31.94</v>
      </c>
      <c r="E31" s="21">
        <v>0.83699999999999997</v>
      </c>
      <c r="F31" s="21">
        <v>-3.3109999999999999</v>
      </c>
    </row>
    <row r="32" spans="1:6" x14ac:dyDescent="0.25">
      <c r="A32" t="s">
        <v>37</v>
      </c>
      <c r="B32" t="s">
        <v>27</v>
      </c>
      <c r="C32">
        <v>4</v>
      </c>
      <c r="D32">
        <v>26.56</v>
      </c>
      <c r="E32">
        <v>0.83699999999999997</v>
      </c>
      <c r="F32">
        <v>-3.3109999999999999</v>
      </c>
    </row>
    <row r="33" spans="1:6" x14ac:dyDescent="0.25">
      <c r="A33" t="s">
        <v>38</v>
      </c>
      <c r="B33" t="s">
        <v>27</v>
      </c>
      <c r="C33">
        <v>4</v>
      </c>
      <c r="D33">
        <v>26.94</v>
      </c>
      <c r="E33">
        <v>0.83699999999999997</v>
      </c>
      <c r="F33">
        <v>-3.3109999999999999</v>
      </c>
    </row>
    <row r="34" spans="1:6" x14ac:dyDescent="0.25">
      <c r="A34" s="21" t="s">
        <v>39</v>
      </c>
      <c r="B34" s="21" t="s">
        <v>27</v>
      </c>
      <c r="C34" s="21">
        <v>5</v>
      </c>
      <c r="D34" s="21">
        <v>26.85</v>
      </c>
      <c r="E34" s="21">
        <v>0.83699999999999997</v>
      </c>
      <c r="F34" s="21">
        <v>-3.3109999999999999</v>
      </c>
    </row>
    <row r="35" spans="1:6" x14ac:dyDescent="0.25">
      <c r="A35" t="s">
        <v>40</v>
      </c>
      <c r="B35" t="s">
        <v>27</v>
      </c>
      <c r="C35">
        <v>5</v>
      </c>
      <c r="D35">
        <v>26.25</v>
      </c>
      <c r="E35">
        <v>0.83699999999999997</v>
      </c>
      <c r="F35">
        <v>-3.3109999999999999</v>
      </c>
    </row>
    <row r="36" spans="1:6" x14ac:dyDescent="0.25">
      <c r="A36" t="s">
        <v>41</v>
      </c>
      <c r="B36" t="s">
        <v>27</v>
      </c>
      <c r="C36">
        <v>5</v>
      </c>
      <c r="D36">
        <v>27.76</v>
      </c>
      <c r="E36">
        <v>0.83699999999999997</v>
      </c>
      <c r="F36">
        <v>-3.3109999999999999</v>
      </c>
    </row>
    <row r="37" spans="1:6" x14ac:dyDescent="0.25">
      <c r="A37" t="s">
        <v>42</v>
      </c>
      <c r="B37" t="s">
        <v>27</v>
      </c>
      <c r="C37">
        <v>6</v>
      </c>
      <c r="D37" t="s">
        <v>43</v>
      </c>
      <c r="E37">
        <v>0.83699999999999997</v>
      </c>
      <c r="F37">
        <v>-3.3109999999999999</v>
      </c>
    </row>
    <row r="38" spans="1:6" x14ac:dyDescent="0.25">
      <c r="A38" t="s">
        <v>44</v>
      </c>
      <c r="B38" t="s">
        <v>27</v>
      </c>
      <c r="C38">
        <v>6</v>
      </c>
      <c r="D38">
        <v>27.69</v>
      </c>
      <c r="E38">
        <v>0.83699999999999997</v>
      </c>
      <c r="F38">
        <v>-3.3109999999999999</v>
      </c>
    </row>
    <row r="39" spans="1:6" x14ac:dyDescent="0.25">
      <c r="A39" t="s">
        <v>45</v>
      </c>
      <c r="B39" t="s">
        <v>27</v>
      </c>
      <c r="C39">
        <v>6</v>
      </c>
      <c r="D39">
        <v>28.43</v>
      </c>
      <c r="E39">
        <v>0.83699999999999997</v>
      </c>
      <c r="F39">
        <v>-3.3109999999999999</v>
      </c>
    </row>
    <row r="40" spans="1:6" x14ac:dyDescent="0.25">
      <c r="A40" t="s">
        <v>46</v>
      </c>
      <c r="B40" t="s">
        <v>27</v>
      </c>
      <c r="C40">
        <v>7</v>
      </c>
      <c r="D40">
        <v>29.3</v>
      </c>
      <c r="E40">
        <v>0.83699999999999997</v>
      </c>
      <c r="F40">
        <v>-3.3109999999999999</v>
      </c>
    </row>
    <row r="41" spans="1:6" x14ac:dyDescent="0.25">
      <c r="A41" t="s">
        <v>47</v>
      </c>
      <c r="B41" t="s">
        <v>27</v>
      </c>
      <c r="C41">
        <v>7</v>
      </c>
      <c r="D41">
        <v>28.73</v>
      </c>
      <c r="E41">
        <v>0.83699999999999997</v>
      </c>
      <c r="F41">
        <v>-3.3109999999999999</v>
      </c>
    </row>
    <row r="42" spans="1:6" x14ac:dyDescent="0.25">
      <c r="A42" t="s">
        <v>48</v>
      </c>
      <c r="B42" t="s">
        <v>27</v>
      </c>
      <c r="C42">
        <v>7</v>
      </c>
      <c r="D42">
        <v>29.48</v>
      </c>
      <c r="E42">
        <v>0.83699999999999997</v>
      </c>
      <c r="F42">
        <v>-3.3109999999999999</v>
      </c>
    </row>
    <row r="43" spans="1:6" x14ac:dyDescent="0.25">
      <c r="A43" t="s">
        <v>49</v>
      </c>
      <c r="B43" t="s">
        <v>27</v>
      </c>
      <c r="C43">
        <v>8</v>
      </c>
      <c r="D43" t="s">
        <v>43</v>
      </c>
      <c r="E43">
        <v>0.83699999999999997</v>
      </c>
      <c r="F43">
        <v>-3.3109999999999999</v>
      </c>
    </row>
    <row r="44" spans="1:6" x14ac:dyDescent="0.25">
      <c r="A44" t="s">
        <v>50</v>
      </c>
      <c r="B44" t="s">
        <v>27</v>
      </c>
      <c r="C44">
        <v>8</v>
      </c>
      <c r="D44" t="s">
        <v>43</v>
      </c>
      <c r="E44">
        <v>0.83699999999999997</v>
      </c>
      <c r="F44">
        <v>-3.3109999999999999</v>
      </c>
    </row>
    <row r="45" spans="1:6" x14ac:dyDescent="0.25">
      <c r="A45" t="s">
        <v>51</v>
      </c>
      <c r="B45" t="s">
        <v>27</v>
      </c>
      <c r="C45">
        <v>8</v>
      </c>
      <c r="D45" t="s">
        <v>43</v>
      </c>
      <c r="E45">
        <v>0.83699999999999997</v>
      </c>
      <c r="F45">
        <v>-3.3109999999999999</v>
      </c>
    </row>
    <row r="46" spans="1:6" x14ac:dyDescent="0.25">
      <c r="A46" t="s">
        <v>52</v>
      </c>
      <c r="B46" t="s">
        <v>53</v>
      </c>
      <c r="C46">
        <v>9</v>
      </c>
      <c r="D46" t="s">
        <v>43</v>
      </c>
      <c r="E46">
        <v>0.98199999999999998</v>
      </c>
      <c r="F46">
        <v>-5.2039999999999997</v>
      </c>
    </row>
    <row r="47" spans="1:6" x14ac:dyDescent="0.25">
      <c r="A47" t="s">
        <v>54</v>
      </c>
      <c r="B47" t="s">
        <v>53</v>
      </c>
      <c r="C47">
        <v>9</v>
      </c>
      <c r="D47" t="s">
        <v>43</v>
      </c>
      <c r="E47">
        <v>0.98199999999999998</v>
      </c>
      <c r="F47">
        <v>-5.2039999999999997</v>
      </c>
    </row>
    <row r="48" spans="1:6" x14ac:dyDescent="0.25">
      <c r="A48" t="s">
        <v>55</v>
      </c>
      <c r="B48" t="s">
        <v>53</v>
      </c>
      <c r="C48">
        <v>9</v>
      </c>
      <c r="D48" t="s">
        <v>43</v>
      </c>
      <c r="E48">
        <v>0.98199999999999998</v>
      </c>
      <c r="F48">
        <v>-5.2039999999999997</v>
      </c>
    </row>
    <row r="49" spans="1:6" x14ac:dyDescent="0.25">
      <c r="A49" t="s">
        <v>56</v>
      </c>
      <c r="B49" t="s">
        <v>53</v>
      </c>
      <c r="C49">
        <v>10</v>
      </c>
      <c r="D49" t="s">
        <v>43</v>
      </c>
      <c r="E49">
        <v>0.98199999999999998</v>
      </c>
      <c r="F49">
        <v>-5.2039999999999997</v>
      </c>
    </row>
    <row r="50" spans="1:6" x14ac:dyDescent="0.25">
      <c r="A50" t="s">
        <v>57</v>
      </c>
      <c r="B50" t="s">
        <v>53</v>
      </c>
      <c r="C50">
        <v>10</v>
      </c>
      <c r="D50" t="s">
        <v>43</v>
      </c>
      <c r="E50">
        <v>0.98199999999999998</v>
      </c>
      <c r="F50">
        <v>-5.2039999999999997</v>
      </c>
    </row>
    <row r="51" spans="1:6" x14ac:dyDescent="0.25">
      <c r="A51" t="s">
        <v>58</v>
      </c>
      <c r="B51" t="s">
        <v>53</v>
      </c>
      <c r="C51">
        <v>10</v>
      </c>
      <c r="D51" t="s">
        <v>43</v>
      </c>
      <c r="E51">
        <v>0.98199999999999998</v>
      </c>
      <c r="F51">
        <v>-5.2039999999999997</v>
      </c>
    </row>
    <row r="52" spans="1:6" x14ac:dyDescent="0.25">
      <c r="A52" t="s">
        <v>59</v>
      </c>
      <c r="B52" t="s">
        <v>53</v>
      </c>
      <c r="C52">
        <v>11</v>
      </c>
      <c r="D52" t="s">
        <v>43</v>
      </c>
      <c r="E52">
        <v>0.98199999999999998</v>
      </c>
      <c r="F52">
        <v>-5.2039999999999997</v>
      </c>
    </row>
    <row r="53" spans="1:6" x14ac:dyDescent="0.25">
      <c r="A53" t="s">
        <v>60</v>
      </c>
      <c r="B53" t="s">
        <v>53</v>
      </c>
      <c r="C53">
        <v>11</v>
      </c>
      <c r="D53" t="s">
        <v>43</v>
      </c>
      <c r="E53">
        <v>0.98199999999999998</v>
      </c>
      <c r="F53">
        <v>-5.2039999999999997</v>
      </c>
    </row>
    <row r="54" spans="1:6" x14ac:dyDescent="0.25">
      <c r="A54" t="s">
        <v>61</v>
      </c>
      <c r="B54" t="s">
        <v>53</v>
      </c>
      <c r="C54">
        <v>11</v>
      </c>
      <c r="D54" t="s">
        <v>43</v>
      </c>
      <c r="E54">
        <v>0.98199999999999998</v>
      </c>
      <c r="F54">
        <v>-5.2039999999999997</v>
      </c>
    </row>
    <row r="55" spans="1:6" x14ac:dyDescent="0.25">
      <c r="A55" t="s">
        <v>62</v>
      </c>
      <c r="B55" t="s">
        <v>53</v>
      </c>
      <c r="C55">
        <v>12</v>
      </c>
      <c r="D55" t="s">
        <v>43</v>
      </c>
      <c r="E55">
        <v>0.98199999999999998</v>
      </c>
      <c r="F55">
        <v>-5.2039999999999997</v>
      </c>
    </row>
    <row r="56" spans="1:6" x14ac:dyDescent="0.25">
      <c r="A56" t="s">
        <v>63</v>
      </c>
      <c r="B56" t="s">
        <v>53</v>
      </c>
      <c r="C56">
        <v>12</v>
      </c>
      <c r="D56" t="s">
        <v>43</v>
      </c>
      <c r="E56">
        <v>0.98199999999999998</v>
      </c>
      <c r="F56">
        <v>-5.2039999999999997</v>
      </c>
    </row>
    <row r="57" spans="1:6" x14ac:dyDescent="0.25">
      <c r="A57" t="s">
        <v>64</v>
      </c>
      <c r="B57" t="s">
        <v>53</v>
      </c>
      <c r="C57">
        <v>12</v>
      </c>
      <c r="D57" t="s">
        <v>43</v>
      </c>
      <c r="E57">
        <v>0.98199999999999998</v>
      </c>
      <c r="F57">
        <v>-5.2039999999999997</v>
      </c>
    </row>
    <row r="58" spans="1:6" x14ac:dyDescent="0.25">
      <c r="A58" t="s">
        <v>65</v>
      </c>
      <c r="B58" t="s">
        <v>53</v>
      </c>
      <c r="C58">
        <v>13</v>
      </c>
      <c r="D58" t="s">
        <v>43</v>
      </c>
      <c r="E58">
        <v>0.98199999999999998</v>
      </c>
      <c r="F58">
        <v>-5.2039999999999997</v>
      </c>
    </row>
    <row r="59" spans="1:6" x14ac:dyDescent="0.25">
      <c r="A59" t="s">
        <v>66</v>
      </c>
      <c r="B59" t="s">
        <v>53</v>
      </c>
      <c r="C59">
        <v>13</v>
      </c>
      <c r="D59" t="s">
        <v>43</v>
      </c>
      <c r="E59">
        <v>0.98199999999999998</v>
      </c>
      <c r="F59">
        <v>-5.2039999999999997</v>
      </c>
    </row>
    <row r="60" spans="1:6" x14ac:dyDescent="0.25">
      <c r="A60" t="s">
        <v>67</v>
      </c>
      <c r="B60" t="s">
        <v>53</v>
      </c>
      <c r="C60">
        <v>13</v>
      </c>
      <c r="D60" t="s">
        <v>43</v>
      </c>
      <c r="E60">
        <v>0.98199999999999998</v>
      </c>
      <c r="F60">
        <v>-5.2039999999999997</v>
      </c>
    </row>
    <row r="61" spans="1:6" x14ac:dyDescent="0.25">
      <c r="A61" t="s">
        <v>68</v>
      </c>
      <c r="B61" t="s">
        <v>53</v>
      </c>
      <c r="C61">
        <v>14</v>
      </c>
      <c r="D61" t="s">
        <v>43</v>
      </c>
      <c r="E61">
        <v>0.98199999999999998</v>
      </c>
      <c r="F61">
        <v>-5.2039999999999997</v>
      </c>
    </row>
    <row r="62" spans="1:6" x14ac:dyDescent="0.25">
      <c r="A62" t="s">
        <v>69</v>
      </c>
      <c r="B62" t="s">
        <v>53</v>
      </c>
      <c r="C62">
        <v>14</v>
      </c>
      <c r="D62" t="s">
        <v>43</v>
      </c>
      <c r="E62">
        <v>0.98199999999999998</v>
      </c>
      <c r="F62">
        <v>-5.2039999999999997</v>
      </c>
    </row>
    <row r="63" spans="1:6" x14ac:dyDescent="0.25">
      <c r="A63" t="s">
        <v>70</v>
      </c>
      <c r="B63" t="s">
        <v>53</v>
      </c>
      <c r="C63">
        <v>14</v>
      </c>
      <c r="D63" t="s">
        <v>43</v>
      </c>
      <c r="E63">
        <v>0.98199999999999998</v>
      </c>
      <c r="F63">
        <v>-5.2039999999999997</v>
      </c>
    </row>
    <row r="64" spans="1:6" x14ac:dyDescent="0.25">
      <c r="A64" t="s">
        <v>71</v>
      </c>
      <c r="B64" t="s">
        <v>53</v>
      </c>
      <c r="C64">
        <v>15</v>
      </c>
      <c r="D64">
        <v>34</v>
      </c>
      <c r="E64">
        <v>0.98199999999999998</v>
      </c>
      <c r="F64">
        <v>-5.2039999999999997</v>
      </c>
    </row>
    <row r="65" spans="1:6" x14ac:dyDescent="0.25">
      <c r="A65" t="s">
        <v>72</v>
      </c>
      <c r="B65" t="s">
        <v>53</v>
      </c>
      <c r="C65">
        <v>15</v>
      </c>
      <c r="D65" t="s">
        <v>43</v>
      </c>
      <c r="E65">
        <v>0.98199999999999998</v>
      </c>
      <c r="F65">
        <v>-5.2039999999999997</v>
      </c>
    </row>
    <row r="66" spans="1:6" x14ac:dyDescent="0.25">
      <c r="A66" t="s">
        <v>73</v>
      </c>
      <c r="B66" t="s">
        <v>53</v>
      </c>
      <c r="C66">
        <v>15</v>
      </c>
      <c r="D66" t="s">
        <v>43</v>
      </c>
      <c r="E66">
        <v>0.98199999999999998</v>
      </c>
      <c r="F66">
        <v>-5.2039999999999997</v>
      </c>
    </row>
    <row r="67" spans="1:6" x14ac:dyDescent="0.25">
      <c r="A67" t="s">
        <v>74</v>
      </c>
      <c r="B67" t="s">
        <v>53</v>
      </c>
      <c r="C67">
        <v>16</v>
      </c>
      <c r="D67" t="s">
        <v>43</v>
      </c>
      <c r="E67">
        <v>0.98199999999999998</v>
      </c>
      <c r="F67">
        <v>-5.2039999999999997</v>
      </c>
    </row>
    <row r="68" spans="1:6" x14ac:dyDescent="0.25">
      <c r="A68" t="s">
        <v>75</v>
      </c>
      <c r="B68" t="s">
        <v>53</v>
      </c>
      <c r="C68">
        <v>16</v>
      </c>
      <c r="D68" t="s">
        <v>43</v>
      </c>
      <c r="E68">
        <v>0.98199999999999998</v>
      </c>
      <c r="F68">
        <v>-5.2039999999999997</v>
      </c>
    </row>
    <row r="69" spans="1:6" x14ac:dyDescent="0.25">
      <c r="A69" t="s">
        <v>76</v>
      </c>
      <c r="B69" t="s">
        <v>53</v>
      </c>
      <c r="C69">
        <v>16</v>
      </c>
      <c r="D69" t="s">
        <v>43</v>
      </c>
      <c r="E69">
        <v>0.98199999999999998</v>
      </c>
      <c r="F69">
        <v>-5.2039999999999997</v>
      </c>
    </row>
    <row r="70" spans="1:6" x14ac:dyDescent="0.25">
      <c r="A70" t="s">
        <v>77</v>
      </c>
      <c r="B70" t="s">
        <v>53</v>
      </c>
      <c r="C70">
        <v>17</v>
      </c>
      <c r="D70" t="s">
        <v>43</v>
      </c>
      <c r="E70">
        <v>0.98199999999999998</v>
      </c>
      <c r="F70">
        <v>-5.2039999999999997</v>
      </c>
    </row>
    <row r="71" spans="1:6" x14ac:dyDescent="0.25">
      <c r="A71" t="s">
        <v>77</v>
      </c>
      <c r="B71" t="s">
        <v>27</v>
      </c>
      <c r="C71">
        <v>17</v>
      </c>
      <c r="D71">
        <v>21.87</v>
      </c>
      <c r="E71">
        <v>0.83699999999999997</v>
      </c>
      <c r="F71">
        <v>-3.3109999999999999</v>
      </c>
    </row>
    <row r="72" spans="1:6" x14ac:dyDescent="0.25">
      <c r="A72" t="s">
        <v>78</v>
      </c>
      <c r="B72" t="s">
        <v>53</v>
      </c>
      <c r="C72">
        <v>17</v>
      </c>
      <c r="D72">
        <v>22.13</v>
      </c>
      <c r="E72">
        <v>0.98199999999999998</v>
      </c>
      <c r="F72">
        <v>-5.2039999999999997</v>
      </c>
    </row>
    <row r="73" spans="1:6" x14ac:dyDescent="0.25">
      <c r="A73" t="s">
        <v>78</v>
      </c>
      <c r="B73" t="s">
        <v>27</v>
      </c>
      <c r="C73">
        <v>17</v>
      </c>
      <c r="D73">
        <v>21.35</v>
      </c>
      <c r="E73">
        <v>0.83699999999999997</v>
      </c>
      <c r="F73">
        <v>-3.3109999999999999</v>
      </c>
    </row>
    <row r="74" spans="1:6" x14ac:dyDescent="0.25">
      <c r="A74" t="s">
        <v>79</v>
      </c>
      <c r="B74" t="s">
        <v>53</v>
      </c>
      <c r="C74">
        <v>17</v>
      </c>
      <c r="D74" t="s">
        <v>43</v>
      </c>
      <c r="E74">
        <v>0.98199999999999998</v>
      </c>
      <c r="F74">
        <v>-5.2039999999999997</v>
      </c>
    </row>
    <row r="75" spans="1:6" x14ac:dyDescent="0.25">
      <c r="A75" t="s">
        <v>79</v>
      </c>
      <c r="B75" t="s">
        <v>27</v>
      </c>
      <c r="C75">
        <v>17</v>
      </c>
      <c r="D75">
        <v>21.94</v>
      </c>
      <c r="E75">
        <v>0.83699999999999997</v>
      </c>
      <c r="F75">
        <v>-3.3109999999999999</v>
      </c>
    </row>
    <row r="76" spans="1:6" x14ac:dyDescent="0.25">
      <c r="A76" t="s">
        <v>80</v>
      </c>
      <c r="B76" t="s">
        <v>53</v>
      </c>
      <c r="C76">
        <v>18</v>
      </c>
      <c r="D76" t="s">
        <v>43</v>
      </c>
      <c r="E76">
        <v>0.98199999999999998</v>
      </c>
      <c r="F76">
        <v>-5.2039999999999997</v>
      </c>
    </row>
    <row r="77" spans="1:6" x14ac:dyDescent="0.25">
      <c r="A77" t="s">
        <v>80</v>
      </c>
      <c r="B77" t="s">
        <v>27</v>
      </c>
      <c r="C77">
        <v>18</v>
      </c>
      <c r="D77">
        <v>24.84</v>
      </c>
      <c r="E77">
        <v>0.83699999999999997</v>
      </c>
      <c r="F77">
        <v>-3.3109999999999999</v>
      </c>
    </row>
    <row r="78" spans="1:6" x14ac:dyDescent="0.25">
      <c r="A78" t="s">
        <v>81</v>
      </c>
      <c r="B78" t="s">
        <v>53</v>
      </c>
      <c r="C78">
        <v>18</v>
      </c>
      <c r="D78" t="s">
        <v>43</v>
      </c>
      <c r="E78">
        <v>0.98199999999999998</v>
      </c>
      <c r="F78">
        <v>-5.2039999999999997</v>
      </c>
    </row>
    <row r="79" spans="1:6" x14ac:dyDescent="0.25">
      <c r="A79" t="s">
        <v>81</v>
      </c>
      <c r="B79" t="s">
        <v>27</v>
      </c>
      <c r="C79">
        <v>18</v>
      </c>
      <c r="D79">
        <v>25.17</v>
      </c>
      <c r="E79">
        <v>0.83699999999999997</v>
      </c>
      <c r="F79">
        <v>-3.3109999999999999</v>
      </c>
    </row>
    <row r="80" spans="1:6" x14ac:dyDescent="0.25">
      <c r="A80" t="s">
        <v>82</v>
      </c>
      <c r="B80" t="s">
        <v>53</v>
      </c>
      <c r="C80">
        <v>18</v>
      </c>
      <c r="D80" t="s">
        <v>43</v>
      </c>
      <c r="E80">
        <v>0.98199999999999998</v>
      </c>
      <c r="F80">
        <v>-5.2039999999999997</v>
      </c>
    </row>
    <row r="81" spans="1:6" x14ac:dyDescent="0.25">
      <c r="A81" t="s">
        <v>82</v>
      </c>
      <c r="B81" t="s">
        <v>27</v>
      </c>
      <c r="C81">
        <v>18</v>
      </c>
      <c r="D81">
        <v>24.54</v>
      </c>
      <c r="E81">
        <v>0.83699999999999997</v>
      </c>
      <c r="F81">
        <v>-3.3109999999999999</v>
      </c>
    </row>
    <row r="82" spans="1:6" x14ac:dyDescent="0.25">
      <c r="A82" t="s">
        <v>83</v>
      </c>
      <c r="B82" t="s">
        <v>53</v>
      </c>
      <c r="C82">
        <v>19</v>
      </c>
      <c r="D82" t="s">
        <v>43</v>
      </c>
      <c r="E82">
        <v>0.98199999999999998</v>
      </c>
      <c r="F82">
        <v>-5.2039999999999997</v>
      </c>
    </row>
    <row r="83" spans="1:6" x14ac:dyDescent="0.25">
      <c r="A83" t="s">
        <v>83</v>
      </c>
      <c r="B83" t="s">
        <v>27</v>
      </c>
      <c r="C83">
        <v>19</v>
      </c>
      <c r="D83">
        <v>25.49</v>
      </c>
      <c r="E83">
        <v>0.83699999999999997</v>
      </c>
      <c r="F83">
        <v>-3.3109999999999999</v>
      </c>
    </row>
    <row r="84" spans="1:6" x14ac:dyDescent="0.25">
      <c r="A84" t="s">
        <v>84</v>
      </c>
      <c r="B84" t="s">
        <v>53</v>
      </c>
      <c r="C84">
        <v>19</v>
      </c>
      <c r="D84" t="s">
        <v>43</v>
      </c>
      <c r="E84">
        <v>0.98199999999999998</v>
      </c>
      <c r="F84">
        <v>-5.2039999999999997</v>
      </c>
    </row>
    <row r="85" spans="1:6" x14ac:dyDescent="0.25">
      <c r="A85" t="s">
        <v>84</v>
      </c>
      <c r="B85" t="s">
        <v>27</v>
      </c>
      <c r="C85">
        <v>19</v>
      </c>
      <c r="D85">
        <v>26.14</v>
      </c>
      <c r="E85">
        <v>0.83699999999999997</v>
      </c>
      <c r="F85">
        <v>-3.3109999999999999</v>
      </c>
    </row>
    <row r="86" spans="1:6" x14ac:dyDescent="0.25">
      <c r="A86" t="s">
        <v>85</v>
      </c>
      <c r="B86" t="s">
        <v>53</v>
      </c>
      <c r="C86">
        <v>19</v>
      </c>
      <c r="D86" t="s">
        <v>43</v>
      </c>
      <c r="E86">
        <v>0.98199999999999998</v>
      </c>
      <c r="F86">
        <v>-5.2039999999999997</v>
      </c>
    </row>
    <row r="87" spans="1:6" x14ac:dyDescent="0.25">
      <c r="A87" t="s">
        <v>85</v>
      </c>
      <c r="B87" t="s">
        <v>27</v>
      </c>
      <c r="C87">
        <v>19</v>
      </c>
      <c r="D87">
        <v>25.44</v>
      </c>
      <c r="E87">
        <v>0.83699999999999997</v>
      </c>
      <c r="F87">
        <v>-3.3109999999999999</v>
      </c>
    </row>
    <row r="88" spans="1:6" x14ac:dyDescent="0.25">
      <c r="A88" t="s">
        <v>86</v>
      </c>
      <c r="B88" t="s">
        <v>53</v>
      </c>
      <c r="C88">
        <v>20</v>
      </c>
      <c r="D88" t="s">
        <v>43</v>
      </c>
      <c r="E88">
        <v>0.98199999999999998</v>
      </c>
      <c r="F88">
        <v>-5.2039999999999997</v>
      </c>
    </row>
    <row r="89" spans="1:6" x14ac:dyDescent="0.25">
      <c r="A89" t="s">
        <v>86</v>
      </c>
      <c r="B89" t="s">
        <v>27</v>
      </c>
      <c r="C89">
        <v>20</v>
      </c>
      <c r="D89">
        <v>27.01</v>
      </c>
      <c r="E89">
        <v>0.83699999999999997</v>
      </c>
      <c r="F89">
        <v>-3.3109999999999999</v>
      </c>
    </row>
    <row r="90" spans="1:6" x14ac:dyDescent="0.25">
      <c r="A90" t="s">
        <v>87</v>
      </c>
      <c r="B90" t="s">
        <v>53</v>
      </c>
      <c r="C90">
        <v>20</v>
      </c>
      <c r="D90" t="s">
        <v>43</v>
      </c>
      <c r="E90">
        <v>0.98199999999999998</v>
      </c>
      <c r="F90">
        <v>-5.2039999999999997</v>
      </c>
    </row>
    <row r="91" spans="1:6" x14ac:dyDescent="0.25">
      <c r="A91" t="s">
        <v>87</v>
      </c>
      <c r="B91" t="s">
        <v>27</v>
      </c>
      <c r="C91">
        <v>20</v>
      </c>
      <c r="D91">
        <v>27.07</v>
      </c>
      <c r="E91">
        <v>0.83699999999999997</v>
      </c>
      <c r="F91">
        <v>-3.3109999999999999</v>
      </c>
    </row>
    <row r="92" spans="1:6" x14ac:dyDescent="0.25">
      <c r="A92" t="s">
        <v>88</v>
      </c>
      <c r="B92" t="s">
        <v>53</v>
      </c>
      <c r="C92">
        <v>20</v>
      </c>
      <c r="D92" t="s">
        <v>43</v>
      </c>
      <c r="E92">
        <v>0.98199999999999998</v>
      </c>
      <c r="F92">
        <v>-5.2039999999999997</v>
      </c>
    </row>
    <row r="93" spans="1:6" x14ac:dyDescent="0.25">
      <c r="A93" t="s">
        <v>88</v>
      </c>
      <c r="B93" t="s">
        <v>27</v>
      </c>
      <c r="C93">
        <v>20</v>
      </c>
      <c r="D93">
        <v>27.17</v>
      </c>
      <c r="E93">
        <v>0.83699999999999997</v>
      </c>
      <c r="F93">
        <v>-3.3109999999999999</v>
      </c>
    </row>
    <row r="94" spans="1:6" x14ac:dyDescent="0.25">
      <c r="A94" t="s">
        <v>89</v>
      </c>
      <c r="B94" t="s">
        <v>53</v>
      </c>
      <c r="C94">
        <v>21</v>
      </c>
      <c r="D94" t="s">
        <v>43</v>
      </c>
      <c r="E94">
        <v>0.98199999999999998</v>
      </c>
      <c r="F94">
        <v>-5.2039999999999997</v>
      </c>
    </row>
    <row r="95" spans="1:6" x14ac:dyDescent="0.25">
      <c r="A95" t="s">
        <v>89</v>
      </c>
      <c r="B95" t="s">
        <v>27</v>
      </c>
      <c r="C95">
        <v>21</v>
      </c>
      <c r="D95">
        <v>27.88</v>
      </c>
      <c r="E95">
        <v>0.83699999999999997</v>
      </c>
      <c r="F95">
        <v>-3.3109999999999999</v>
      </c>
    </row>
    <row r="96" spans="1:6" x14ac:dyDescent="0.25">
      <c r="A96" t="s">
        <v>90</v>
      </c>
      <c r="B96" t="s">
        <v>53</v>
      </c>
      <c r="C96">
        <v>21</v>
      </c>
      <c r="D96" t="s">
        <v>43</v>
      </c>
      <c r="E96">
        <v>0.98199999999999998</v>
      </c>
      <c r="F96">
        <v>-5.2039999999999997</v>
      </c>
    </row>
    <row r="97" spans="1:6" x14ac:dyDescent="0.25">
      <c r="A97" t="s">
        <v>90</v>
      </c>
      <c r="B97" t="s">
        <v>27</v>
      </c>
      <c r="C97">
        <v>21</v>
      </c>
      <c r="D97">
        <v>27.47</v>
      </c>
      <c r="E97">
        <v>0.83699999999999997</v>
      </c>
      <c r="F97">
        <v>-3.3109999999999999</v>
      </c>
    </row>
    <row r="98" spans="1:6" x14ac:dyDescent="0.25">
      <c r="A98" s="21" t="s">
        <v>91</v>
      </c>
      <c r="B98" s="21" t="s">
        <v>53</v>
      </c>
      <c r="C98" s="21">
        <v>21</v>
      </c>
      <c r="D98" s="21">
        <v>29.33</v>
      </c>
      <c r="E98" s="21">
        <v>0.98199999999999998</v>
      </c>
      <c r="F98" s="21">
        <v>-5.2039999999999997</v>
      </c>
    </row>
    <row r="99" spans="1:6" x14ac:dyDescent="0.25">
      <c r="A99" s="21" t="s">
        <v>91</v>
      </c>
      <c r="B99" s="21" t="s">
        <v>27</v>
      </c>
      <c r="C99" s="21">
        <v>21</v>
      </c>
      <c r="D99" s="21">
        <v>26.34</v>
      </c>
      <c r="E99" s="21">
        <v>0.83699999999999997</v>
      </c>
      <c r="F99" s="21">
        <v>-3.3109999999999999</v>
      </c>
    </row>
    <row r="100" spans="1:6" x14ac:dyDescent="0.25">
      <c r="A100" t="s">
        <v>92</v>
      </c>
      <c r="B100" t="s">
        <v>53</v>
      </c>
      <c r="C100">
        <v>22</v>
      </c>
      <c r="D100" t="s">
        <v>43</v>
      </c>
      <c r="E100">
        <v>0.98199999999999998</v>
      </c>
      <c r="F100">
        <v>-5.2039999999999997</v>
      </c>
    </row>
    <row r="101" spans="1:6" x14ac:dyDescent="0.25">
      <c r="A101" t="s">
        <v>92</v>
      </c>
      <c r="B101" t="s">
        <v>27</v>
      </c>
      <c r="C101">
        <v>22</v>
      </c>
      <c r="D101">
        <v>28.64</v>
      </c>
      <c r="E101">
        <v>0.83699999999999997</v>
      </c>
      <c r="F101">
        <v>-3.3109999999999999</v>
      </c>
    </row>
    <row r="102" spans="1:6" x14ac:dyDescent="0.25">
      <c r="A102" t="s">
        <v>93</v>
      </c>
      <c r="B102" t="s">
        <v>53</v>
      </c>
      <c r="C102">
        <v>22</v>
      </c>
      <c r="D102" t="s">
        <v>43</v>
      </c>
      <c r="E102">
        <v>0.98199999999999998</v>
      </c>
      <c r="F102">
        <v>-5.2039999999999997</v>
      </c>
    </row>
    <row r="103" spans="1:6" x14ac:dyDescent="0.25">
      <c r="A103" t="s">
        <v>93</v>
      </c>
      <c r="B103" t="s">
        <v>27</v>
      </c>
      <c r="C103">
        <v>22</v>
      </c>
      <c r="D103">
        <v>28.63</v>
      </c>
      <c r="E103">
        <v>0.83699999999999997</v>
      </c>
      <c r="F103">
        <v>-3.3109999999999999</v>
      </c>
    </row>
    <row r="104" spans="1:6" x14ac:dyDescent="0.25">
      <c r="A104" t="s">
        <v>94</v>
      </c>
      <c r="B104" t="s">
        <v>53</v>
      </c>
      <c r="C104">
        <v>22</v>
      </c>
      <c r="D104" t="s">
        <v>43</v>
      </c>
      <c r="E104">
        <v>0.98199999999999998</v>
      </c>
      <c r="F104">
        <v>-5.2039999999999997</v>
      </c>
    </row>
    <row r="105" spans="1:6" x14ac:dyDescent="0.25">
      <c r="A105" t="s">
        <v>94</v>
      </c>
      <c r="B105" t="s">
        <v>27</v>
      </c>
      <c r="C105">
        <v>22</v>
      </c>
      <c r="D105">
        <v>28.3</v>
      </c>
      <c r="E105">
        <v>0.83699999999999997</v>
      </c>
      <c r="F105">
        <v>-3.3109999999999999</v>
      </c>
    </row>
    <row r="106" spans="1:6" x14ac:dyDescent="0.25">
      <c r="A106" t="s">
        <v>95</v>
      </c>
      <c r="B106" t="s">
        <v>53</v>
      </c>
      <c r="C106">
        <v>23</v>
      </c>
      <c r="D106" t="s">
        <v>43</v>
      </c>
      <c r="E106">
        <v>0.98199999999999998</v>
      </c>
      <c r="F106">
        <v>-5.2039999999999997</v>
      </c>
    </row>
    <row r="107" spans="1:6" x14ac:dyDescent="0.25">
      <c r="A107" t="s">
        <v>95</v>
      </c>
      <c r="B107" t="s">
        <v>27</v>
      </c>
      <c r="C107">
        <v>23</v>
      </c>
      <c r="D107">
        <v>29.2</v>
      </c>
      <c r="E107">
        <v>0.83699999999999997</v>
      </c>
      <c r="F107">
        <v>-3.3109999999999999</v>
      </c>
    </row>
    <row r="108" spans="1:6" x14ac:dyDescent="0.25">
      <c r="A108" t="s">
        <v>96</v>
      </c>
      <c r="B108" t="s">
        <v>53</v>
      </c>
      <c r="C108">
        <v>23</v>
      </c>
      <c r="D108" t="s">
        <v>43</v>
      </c>
      <c r="E108">
        <v>0.98199999999999998</v>
      </c>
      <c r="F108">
        <v>-5.2039999999999997</v>
      </c>
    </row>
    <row r="109" spans="1:6" x14ac:dyDescent="0.25">
      <c r="A109" t="s">
        <v>96</v>
      </c>
      <c r="B109" t="s">
        <v>27</v>
      </c>
      <c r="C109">
        <v>23</v>
      </c>
      <c r="D109">
        <v>30.06</v>
      </c>
      <c r="E109">
        <v>0.83699999999999997</v>
      </c>
      <c r="F109">
        <v>-3.3109999999999999</v>
      </c>
    </row>
    <row r="110" spans="1:6" x14ac:dyDescent="0.25">
      <c r="A110" t="s">
        <v>97</v>
      </c>
      <c r="B110" t="s">
        <v>53</v>
      </c>
      <c r="C110">
        <v>23</v>
      </c>
      <c r="D110" t="s">
        <v>43</v>
      </c>
      <c r="E110">
        <v>0.98199999999999998</v>
      </c>
      <c r="F110">
        <v>-5.2039999999999997</v>
      </c>
    </row>
    <row r="111" spans="1:6" x14ac:dyDescent="0.25">
      <c r="A111" t="s">
        <v>97</v>
      </c>
      <c r="B111" t="s">
        <v>27</v>
      </c>
      <c r="C111">
        <v>23</v>
      </c>
      <c r="D111">
        <v>28.62</v>
      </c>
      <c r="E111">
        <v>0.83699999999999997</v>
      </c>
      <c r="F111">
        <v>-3.3109999999999999</v>
      </c>
    </row>
    <row r="112" spans="1:6" x14ac:dyDescent="0.25">
      <c r="A112" t="s">
        <v>98</v>
      </c>
      <c r="B112" t="s">
        <v>53</v>
      </c>
      <c r="C112">
        <v>24</v>
      </c>
      <c r="D112" t="s">
        <v>43</v>
      </c>
      <c r="E112">
        <v>0.98199999999999998</v>
      </c>
      <c r="F112">
        <v>-5.2039999999999997</v>
      </c>
    </row>
    <row r="113" spans="1:6" x14ac:dyDescent="0.25">
      <c r="A113" t="s">
        <v>98</v>
      </c>
      <c r="B113" t="s">
        <v>27</v>
      </c>
      <c r="C113">
        <v>24</v>
      </c>
      <c r="D113" t="s">
        <v>43</v>
      </c>
      <c r="E113">
        <v>0.83699999999999997</v>
      </c>
      <c r="F113">
        <v>-3.3109999999999999</v>
      </c>
    </row>
    <row r="114" spans="1:6" x14ac:dyDescent="0.25">
      <c r="A114" t="s">
        <v>99</v>
      </c>
      <c r="B114" t="s">
        <v>53</v>
      </c>
      <c r="C114">
        <v>24</v>
      </c>
      <c r="D114" t="s">
        <v>43</v>
      </c>
      <c r="E114">
        <v>0.98199999999999998</v>
      </c>
      <c r="F114">
        <v>-5.2039999999999997</v>
      </c>
    </row>
    <row r="115" spans="1:6" x14ac:dyDescent="0.25">
      <c r="A115" t="s">
        <v>99</v>
      </c>
      <c r="B115" t="s">
        <v>27</v>
      </c>
      <c r="C115">
        <v>24</v>
      </c>
      <c r="D115" t="s">
        <v>43</v>
      </c>
      <c r="E115">
        <v>0.83699999999999997</v>
      </c>
      <c r="F115">
        <v>-3.3109999999999999</v>
      </c>
    </row>
    <row r="116" spans="1:6" x14ac:dyDescent="0.25">
      <c r="A116" t="s">
        <v>100</v>
      </c>
      <c r="B116" t="s">
        <v>53</v>
      </c>
      <c r="C116">
        <v>24</v>
      </c>
      <c r="D116" t="s">
        <v>43</v>
      </c>
      <c r="E116">
        <v>0.98199999999999998</v>
      </c>
      <c r="F116">
        <v>-5.2039999999999997</v>
      </c>
    </row>
    <row r="117" spans="1:6" x14ac:dyDescent="0.25">
      <c r="A117" t="s">
        <v>100</v>
      </c>
      <c r="B117" t="s">
        <v>27</v>
      </c>
      <c r="C117">
        <v>24</v>
      </c>
      <c r="D117" t="s">
        <v>43</v>
      </c>
      <c r="E117">
        <v>0.83699999999999997</v>
      </c>
      <c r="F117">
        <v>-3.3109999999999999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17"/>
  <sheetViews>
    <sheetView workbookViewId="0">
      <selection activeCell="A98" sqref="A98:F99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113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3" t="s">
        <v>43</v>
      </c>
      <c r="D4" s="3" t="s">
        <v>43</v>
      </c>
      <c r="E4" s="3" t="s">
        <v>43</v>
      </c>
      <c r="F4" s="10" t="e">
        <f>AVERAGE(C4:E4)</f>
        <v>#DIV/0!</v>
      </c>
      <c r="G4" s="13" t="e">
        <f>SLOPE(F4:F10,B4:B10)</f>
        <v>#DIV/0!</v>
      </c>
      <c r="H4" s="17" t="e">
        <f>((10^(-1/G4))-1)*100</f>
        <v>#DIV/0!</v>
      </c>
      <c r="K4" s="3">
        <v>1</v>
      </c>
      <c r="L4" s="3">
        <f>LOG10(K4)</f>
        <v>0</v>
      </c>
      <c r="M4" s="3"/>
      <c r="N4" s="3"/>
      <c r="O4" s="3"/>
      <c r="P4" s="10" t="e">
        <f>AVERAGE(M4:O4)</f>
        <v>#DIV/0!</v>
      </c>
      <c r="Q4" s="13" t="e">
        <f>SLOPE(P4:P10,L4:L10)</f>
        <v>#DIV/0!</v>
      </c>
      <c r="R4" s="17" t="e">
        <f>((10^(-1/Q4))-1)*100</f>
        <v>#DIV/0!</v>
      </c>
    </row>
    <row r="5" spans="1:18" x14ac:dyDescent="0.25">
      <c r="A5" s="3">
        <v>0.2</v>
      </c>
      <c r="B5" s="3">
        <f t="shared" ref="B5:B11" si="0">LOG10(A5)</f>
        <v>-0.69897000433601875</v>
      </c>
      <c r="C5" s="3" t="s">
        <v>43</v>
      </c>
      <c r="D5" s="3" t="s">
        <v>43</v>
      </c>
      <c r="E5" s="3" t="s">
        <v>43</v>
      </c>
      <c r="F5" s="10" t="e">
        <f t="shared" ref="F5:F10" si="1">AVERAGE(C5:E5)</f>
        <v>#DIV/0!</v>
      </c>
      <c r="G5" s="14"/>
      <c r="H5" s="18"/>
      <c r="K5" s="3">
        <v>0.2</v>
      </c>
      <c r="L5" s="3">
        <f t="shared" ref="L5:L11" si="2">LOG10(K5)</f>
        <v>-0.69897000433601875</v>
      </c>
      <c r="M5" s="3"/>
      <c r="N5" s="3"/>
      <c r="O5" s="3"/>
      <c r="P5" s="10" t="e">
        <f t="shared" ref="P5:P6" si="3">AVERAGE(M5:O5)</f>
        <v>#DIV/0!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3" t="s">
        <v>43</v>
      </c>
      <c r="D6" s="3" t="s">
        <v>43</v>
      </c>
      <c r="E6" s="3" t="s">
        <v>43</v>
      </c>
      <c r="F6" s="10" t="e">
        <f t="shared" si="1"/>
        <v>#DIV/0!</v>
      </c>
      <c r="G6" s="14"/>
      <c r="H6" s="18"/>
      <c r="K6" s="3">
        <v>0.1</v>
      </c>
      <c r="L6" s="3">
        <f t="shared" si="2"/>
        <v>-1</v>
      </c>
      <c r="M6" s="3"/>
      <c r="N6" s="3"/>
      <c r="O6" s="3"/>
      <c r="P6" s="10" t="e">
        <f t="shared" si="3"/>
        <v>#DIV/0!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3" t="s">
        <v>43</v>
      </c>
      <c r="D7" s="3" t="s">
        <v>43</v>
      </c>
      <c r="E7" s="3" t="s">
        <v>43</v>
      </c>
      <c r="F7" s="10" t="e">
        <f>AVERAGE(C7:E7)</f>
        <v>#DIV/0!</v>
      </c>
      <c r="G7" s="14"/>
      <c r="H7" s="18"/>
      <c r="K7" s="3">
        <v>0.05</v>
      </c>
      <c r="L7" s="3">
        <f t="shared" si="2"/>
        <v>-1.3010299956639813</v>
      </c>
      <c r="M7" s="3"/>
      <c r="N7" s="3"/>
      <c r="O7" s="3"/>
      <c r="P7" s="10" t="e">
        <f>AVERAGE(M7:O7)</f>
        <v>#DIV/0!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3" t="s">
        <v>43</v>
      </c>
      <c r="D8" s="3" t="s">
        <v>43</v>
      </c>
      <c r="E8" s="3" t="s">
        <v>43</v>
      </c>
      <c r="F8" s="10" t="e">
        <f t="shared" si="1"/>
        <v>#DIV/0!</v>
      </c>
      <c r="G8" s="14"/>
      <c r="H8" s="18"/>
      <c r="K8" s="3">
        <v>2.5000000000000001E-2</v>
      </c>
      <c r="L8" s="3">
        <f t="shared" si="2"/>
        <v>-1.6020599913279623</v>
      </c>
      <c r="M8" s="3"/>
      <c r="N8" s="3"/>
      <c r="O8" s="3"/>
      <c r="P8" s="10" t="e">
        <f t="shared" ref="P8:P10" si="4">AVERAGE(M8:O8)</f>
        <v>#DIV/0!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3" t="s">
        <v>43</v>
      </c>
      <c r="D9" s="3" t="s">
        <v>43</v>
      </c>
      <c r="E9" s="3" t="s">
        <v>43</v>
      </c>
      <c r="F9" s="10" t="e">
        <f t="shared" si="1"/>
        <v>#DIV/0!</v>
      </c>
      <c r="G9" s="14"/>
      <c r="H9" s="18"/>
      <c r="K9" s="3">
        <v>1.2500000000000001E-2</v>
      </c>
      <c r="L9" s="3">
        <f t="shared" si="2"/>
        <v>-1.9030899869919435</v>
      </c>
      <c r="M9" s="3"/>
      <c r="N9" s="3"/>
      <c r="O9" s="3"/>
      <c r="P9" s="10" t="e">
        <f t="shared" si="4"/>
        <v>#DIV/0!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>
        <v>34</v>
      </c>
      <c r="D10" s="3" t="s">
        <v>43</v>
      </c>
      <c r="E10" s="3" t="s">
        <v>43</v>
      </c>
      <c r="F10" s="10">
        <f t="shared" si="1"/>
        <v>34</v>
      </c>
      <c r="G10" s="14"/>
      <c r="H10" s="18"/>
      <c r="K10" s="3">
        <v>6.2500000000000003E-3</v>
      </c>
      <c r="L10" s="3">
        <f t="shared" si="2"/>
        <v>-2.2041199826559246</v>
      </c>
      <c r="M10" s="3"/>
      <c r="N10" s="3"/>
      <c r="O10" s="3"/>
      <c r="P10" s="10" t="e">
        <f t="shared" si="4"/>
        <v>#DIV/0!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 t="s">
        <v>43</v>
      </c>
      <c r="D11" s="3" t="s">
        <v>43</v>
      </c>
      <c r="E11" s="3" t="s">
        <v>43</v>
      </c>
      <c r="F11" s="11"/>
      <c r="G11" s="15"/>
      <c r="H11" s="19"/>
      <c r="K11" s="3">
        <v>0</v>
      </c>
      <c r="L11" s="3" t="e">
        <f t="shared" si="2"/>
        <v>#NUM!</v>
      </c>
      <c r="M11" s="3" t="s">
        <v>43</v>
      </c>
      <c r="N11" s="3" t="s">
        <v>43</v>
      </c>
      <c r="O11" s="3" t="s">
        <v>43</v>
      </c>
      <c r="P11" s="11"/>
      <c r="Q11" s="15"/>
      <c r="R11" s="19"/>
    </row>
    <row r="19" spans="1:6" x14ac:dyDescent="0.25">
      <c r="A19" s="7" t="s">
        <v>109</v>
      </c>
    </row>
    <row r="21" spans="1:6" x14ac:dyDescent="0.25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25</v>
      </c>
    </row>
    <row r="22" spans="1:6" x14ac:dyDescent="0.25">
      <c r="A22" t="s">
        <v>26</v>
      </c>
      <c r="B22" t="s">
        <v>27</v>
      </c>
      <c r="C22">
        <v>1</v>
      </c>
      <c r="D22">
        <v>22.09</v>
      </c>
      <c r="E22">
        <v>0.83699999999999997</v>
      </c>
      <c r="F22">
        <v>-3.3109999999999999</v>
      </c>
    </row>
    <row r="23" spans="1:6" x14ac:dyDescent="0.25">
      <c r="A23" t="s">
        <v>28</v>
      </c>
      <c r="B23" t="s">
        <v>27</v>
      </c>
      <c r="C23">
        <v>1</v>
      </c>
      <c r="D23">
        <v>21.22</v>
      </c>
      <c r="E23">
        <v>0.83699999999999997</v>
      </c>
      <c r="F23">
        <v>-3.3109999999999999</v>
      </c>
    </row>
    <row r="24" spans="1:6" x14ac:dyDescent="0.25">
      <c r="A24" t="s">
        <v>29</v>
      </c>
      <c r="B24" t="s">
        <v>27</v>
      </c>
      <c r="C24">
        <v>1</v>
      </c>
      <c r="D24">
        <v>22.85</v>
      </c>
      <c r="E24">
        <v>0.83699999999999997</v>
      </c>
      <c r="F24">
        <v>-3.3109999999999999</v>
      </c>
    </row>
    <row r="25" spans="1:6" x14ac:dyDescent="0.25">
      <c r="A25" t="s">
        <v>30</v>
      </c>
      <c r="B25" t="s">
        <v>27</v>
      </c>
      <c r="C25">
        <v>2</v>
      </c>
      <c r="D25">
        <v>24.71</v>
      </c>
      <c r="E25">
        <v>0.83699999999999997</v>
      </c>
      <c r="F25">
        <v>-3.3109999999999999</v>
      </c>
    </row>
    <row r="26" spans="1:6" x14ac:dyDescent="0.25">
      <c r="A26" t="s">
        <v>31</v>
      </c>
      <c r="B26" t="s">
        <v>27</v>
      </c>
      <c r="C26">
        <v>2</v>
      </c>
      <c r="D26">
        <v>23.84</v>
      </c>
      <c r="E26">
        <v>0.83699999999999997</v>
      </c>
      <c r="F26">
        <v>-3.3109999999999999</v>
      </c>
    </row>
    <row r="27" spans="1:6" x14ac:dyDescent="0.25">
      <c r="A27" t="s">
        <v>32</v>
      </c>
      <c r="B27" t="s">
        <v>27</v>
      </c>
      <c r="C27">
        <v>2</v>
      </c>
      <c r="D27">
        <v>24.13</v>
      </c>
      <c r="E27">
        <v>0.83699999999999997</v>
      </c>
      <c r="F27">
        <v>-3.3109999999999999</v>
      </c>
    </row>
    <row r="28" spans="1:6" x14ac:dyDescent="0.25">
      <c r="A28" t="s">
        <v>33</v>
      </c>
      <c r="B28" t="s">
        <v>27</v>
      </c>
      <c r="C28">
        <v>3</v>
      </c>
      <c r="D28">
        <v>24.51</v>
      </c>
      <c r="E28">
        <v>0.83699999999999997</v>
      </c>
      <c r="F28">
        <v>-3.3109999999999999</v>
      </c>
    </row>
    <row r="29" spans="1:6" x14ac:dyDescent="0.25">
      <c r="A29" t="s">
        <v>34</v>
      </c>
      <c r="B29" t="s">
        <v>27</v>
      </c>
      <c r="C29">
        <v>3</v>
      </c>
      <c r="D29">
        <v>24.73</v>
      </c>
      <c r="E29">
        <v>0.83699999999999997</v>
      </c>
      <c r="F29">
        <v>-3.3109999999999999</v>
      </c>
    </row>
    <row r="30" spans="1:6" x14ac:dyDescent="0.25">
      <c r="A30" t="s">
        <v>35</v>
      </c>
      <c r="B30" t="s">
        <v>27</v>
      </c>
      <c r="C30">
        <v>3</v>
      </c>
      <c r="D30">
        <v>25.65</v>
      </c>
      <c r="E30">
        <v>0.83699999999999997</v>
      </c>
      <c r="F30">
        <v>-3.3109999999999999</v>
      </c>
    </row>
    <row r="31" spans="1:6" x14ac:dyDescent="0.25">
      <c r="A31" s="21" t="s">
        <v>36</v>
      </c>
      <c r="B31" s="21" t="s">
        <v>27</v>
      </c>
      <c r="C31" s="21">
        <v>4</v>
      </c>
      <c r="D31" s="21">
        <v>31.94</v>
      </c>
      <c r="E31" s="21">
        <v>0.83699999999999997</v>
      </c>
      <c r="F31" s="21">
        <v>-3.3109999999999999</v>
      </c>
    </row>
    <row r="32" spans="1:6" x14ac:dyDescent="0.25">
      <c r="A32" t="s">
        <v>37</v>
      </c>
      <c r="B32" t="s">
        <v>27</v>
      </c>
      <c r="C32">
        <v>4</v>
      </c>
      <c r="D32">
        <v>26.56</v>
      </c>
      <c r="E32">
        <v>0.83699999999999997</v>
      </c>
      <c r="F32">
        <v>-3.3109999999999999</v>
      </c>
    </row>
    <row r="33" spans="1:6" x14ac:dyDescent="0.25">
      <c r="A33" t="s">
        <v>38</v>
      </c>
      <c r="B33" t="s">
        <v>27</v>
      </c>
      <c r="C33">
        <v>4</v>
      </c>
      <c r="D33">
        <v>26.94</v>
      </c>
      <c r="E33">
        <v>0.83699999999999997</v>
      </c>
      <c r="F33">
        <v>-3.3109999999999999</v>
      </c>
    </row>
    <row r="34" spans="1:6" x14ac:dyDescent="0.25">
      <c r="A34" s="21" t="s">
        <v>39</v>
      </c>
      <c r="B34" s="21" t="s">
        <v>27</v>
      </c>
      <c r="C34" s="21">
        <v>5</v>
      </c>
      <c r="D34" s="21">
        <v>26.85</v>
      </c>
      <c r="E34" s="21">
        <v>0.83699999999999997</v>
      </c>
      <c r="F34" s="21">
        <v>-3.3109999999999999</v>
      </c>
    </row>
    <row r="35" spans="1:6" x14ac:dyDescent="0.25">
      <c r="A35" t="s">
        <v>40</v>
      </c>
      <c r="B35" t="s">
        <v>27</v>
      </c>
      <c r="C35">
        <v>5</v>
      </c>
      <c r="D35">
        <v>26.25</v>
      </c>
      <c r="E35">
        <v>0.83699999999999997</v>
      </c>
      <c r="F35">
        <v>-3.3109999999999999</v>
      </c>
    </row>
    <row r="36" spans="1:6" x14ac:dyDescent="0.25">
      <c r="A36" t="s">
        <v>41</v>
      </c>
      <c r="B36" t="s">
        <v>27</v>
      </c>
      <c r="C36">
        <v>5</v>
      </c>
      <c r="D36">
        <v>27.76</v>
      </c>
      <c r="E36">
        <v>0.83699999999999997</v>
      </c>
      <c r="F36">
        <v>-3.3109999999999999</v>
      </c>
    </row>
    <row r="37" spans="1:6" x14ac:dyDescent="0.25">
      <c r="A37" t="s">
        <v>42</v>
      </c>
      <c r="B37" t="s">
        <v>27</v>
      </c>
      <c r="C37">
        <v>6</v>
      </c>
      <c r="D37" t="s">
        <v>43</v>
      </c>
      <c r="E37">
        <v>0.83699999999999997</v>
      </c>
      <c r="F37">
        <v>-3.3109999999999999</v>
      </c>
    </row>
    <row r="38" spans="1:6" x14ac:dyDescent="0.25">
      <c r="A38" t="s">
        <v>44</v>
      </c>
      <c r="B38" t="s">
        <v>27</v>
      </c>
      <c r="C38">
        <v>6</v>
      </c>
      <c r="D38">
        <v>27.69</v>
      </c>
      <c r="E38">
        <v>0.83699999999999997</v>
      </c>
      <c r="F38">
        <v>-3.3109999999999999</v>
      </c>
    </row>
    <row r="39" spans="1:6" x14ac:dyDescent="0.25">
      <c r="A39" t="s">
        <v>45</v>
      </c>
      <c r="B39" t="s">
        <v>27</v>
      </c>
      <c r="C39">
        <v>6</v>
      </c>
      <c r="D39">
        <v>28.43</v>
      </c>
      <c r="E39">
        <v>0.83699999999999997</v>
      </c>
      <c r="F39">
        <v>-3.3109999999999999</v>
      </c>
    </row>
    <row r="40" spans="1:6" x14ac:dyDescent="0.25">
      <c r="A40" t="s">
        <v>46</v>
      </c>
      <c r="B40" t="s">
        <v>27</v>
      </c>
      <c r="C40">
        <v>7</v>
      </c>
      <c r="D40">
        <v>29.3</v>
      </c>
      <c r="E40">
        <v>0.83699999999999997</v>
      </c>
      <c r="F40">
        <v>-3.3109999999999999</v>
      </c>
    </row>
    <row r="41" spans="1:6" x14ac:dyDescent="0.25">
      <c r="A41" t="s">
        <v>47</v>
      </c>
      <c r="B41" t="s">
        <v>27</v>
      </c>
      <c r="C41">
        <v>7</v>
      </c>
      <c r="D41">
        <v>28.73</v>
      </c>
      <c r="E41">
        <v>0.83699999999999997</v>
      </c>
      <c r="F41">
        <v>-3.3109999999999999</v>
      </c>
    </row>
    <row r="42" spans="1:6" x14ac:dyDescent="0.25">
      <c r="A42" t="s">
        <v>48</v>
      </c>
      <c r="B42" t="s">
        <v>27</v>
      </c>
      <c r="C42">
        <v>7</v>
      </c>
      <c r="D42">
        <v>29.48</v>
      </c>
      <c r="E42">
        <v>0.83699999999999997</v>
      </c>
      <c r="F42">
        <v>-3.3109999999999999</v>
      </c>
    </row>
    <row r="43" spans="1:6" x14ac:dyDescent="0.25">
      <c r="A43" t="s">
        <v>49</v>
      </c>
      <c r="B43" t="s">
        <v>27</v>
      </c>
      <c r="C43">
        <v>8</v>
      </c>
      <c r="D43" t="s">
        <v>43</v>
      </c>
      <c r="E43">
        <v>0.83699999999999997</v>
      </c>
      <c r="F43">
        <v>-3.3109999999999999</v>
      </c>
    </row>
    <row r="44" spans="1:6" x14ac:dyDescent="0.25">
      <c r="A44" t="s">
        <v>50</v>
      </c>
      <c r="B44" t="s">
        <v>27</v>
      </c>
      <c r="C44">
        <v>8</v>
      </c>
      <c r="D44" t="s">
        <v>43</v>
      </c>
      <c r="E44">
        <v>0.83699999999999997</v>
      </c>
      <c r="F44">
        <v>-3.3109999999999999</v>
      </c>
    </row>
    <row r="45" spans="1:6" x14ac:dyDescent="0.25">
      <c r="A45" t="s">
        <v>51</v>
      </c>
      <c r="B45" t="s">
        <v>27</v>
      </c>
      <c r="C45">
        <v>8</v>
      </c>
      <c r="D45" t="s">
        <v>43</v>
      </c>
      <c r="E45">
        <v>0.83699999999999997</v>
      </c>
      <c r="F45">
        <v>-3.3109999999999999</v>
      </c>
    </row>
    <row r="46" spans="1:6" x14ac:dyDescent="0.25">
      <c r="A46" t="s">
        <v>52</v>
      </c>
      <c r="B46" t="s">
        <v>53</v>
      </c>
      <c r="C46">
        <v>9</v>
      </c>
      <c r="D46" t="s">
        <v>43</v>
      </c>
      <c r="E46">
        <v>0.98199999999999998</v>
      </c>
      <c r="F46">
        <v>-5.2039999999999997</v>
      </c>
    </row>
    <row r="47" spans="1:6" x14ac:dyDescent="0.25">
      <c r="A47" t="s">
        <v>54</v>
      </c>
      <c r="B47" t="s">
        <v>53</v>
      </c>
      <c r="C47">
        <v>9</v>
      </c>
      <c r="D47" t="s">
        <v>43</v>
      </c>
      <c r="E47">
        <v>0.98199999999999998</v>
      </c>
      <c r="F47">
        <v>-5.2039999999999997</v>
      </c>
    </row>
    <row r="48" spans="1:6" x14ac:dyDescent="0.25">
      <c r="A48" t="s">
        <v>55</v>
      </c>
      <c r="B48" t="s">
        <v>53</v>
      </c>
      <c r="C48">
        <v>9</v>
      </c>
      <c r="D48" t="s">
        <v>43</v>
      </c>
      <c r="E48">
        <v>0.98199999999999998</v>
      </c>
      <c r="F48">
        <v>-5.2039999999999997</v>
      </c>
    </row>
    <row r="49" spans="1:6" x14ac:dyDescent="0.25">
      <c r="A49" t="s">
        <v>56</v>
      </c>
      <c r="B49" t="s">
        <v>53</v>
      </c>
      <c r="C49">
        <v>10</v>
      </c>
      <c r="D49" t="s">
        <v>43</v>
      </c>
      <c r="E49">
        <v>0.98199999999999998</v>
      </c>
      <c r="F49">
        <v>-5.2039999999999997</v>
      </c>
    </row>
    <row r="50" spans="1:6" x14ac:dyDescent="0.25">
      <c r="A50" t="s">
        <v>57</v>
      </c>
      <c r="B50" t="s">
        <v>53</v>
      </c>
      <c r="C50">
        <v>10</v>
      </c>
      <c r="D50" t="s">
        <v>43</v>
      </c>
      <c r="E50">
        <v>0.98199999999999998</v>
      </c>
      <c r="F50">
        <v>-5.2039999999999997</v>
      </c>
    </row>
    <row r="51" spans="1:6" x14ac:dyDescent="0.25">
      <c r="A51" t="s">
        <v>58</v>
      </c>
      <c r="B51" t="s">
        <v>53</v>
      </c>
      <c r="C51">
        <v>10</v>
      </c>
      <c r="D51" t="s">
        <v>43</v>
      </c>
      <c r="E51">
        <v>0.98199999999999998</v>
      </c>
      <c r="F51">
        <v>-5.2039999999999997</v>
      </c>
    </row>
    <row r="52" spans="1:6" x14ac:dyDescent="0.25">
      <c r="A52" t="s">
        <v>59</v>
      </c>
      <c r="B52" t="s">
        <v>53</v>
      </c>
      <c r="C52">
        <v>11</v>
      </c>
      <c r="D52" t="s">
        <v>43</v>
      </c>
      <c r="E52">
        <v>0.98199999999999998</v>
      </c>
      <c r="F52">
        <v>-5.2039999999999997</v>
      </c>
    </row>
    <row r="53" spans="1:6" x14ac:dyDescent="0.25">
      <c r="A53" t="s">
        <v>60</v>
      </c>
      <c r="B53" t="s">
        <v>53</v>
      </c>
      <c r="C53">
        <v>11</v>
      </c>
      <c r="D53" t="s">
        <v>43</v>
      </c>
      <c r="E53">
        <v>0.98199999999999998</v>
      </c>
      <c r="F53">
        <v>-5.2039999999999997</v>
      </c>
    </row>
    <row r="54" spans="1:6" x14ac:dyDescent="0.25">
      <c r="A54" t="s">
        <v>61</v>
      </c>
      <c r="B54" t="s">
        <v>53</v>
      </c>
      <c r="C54">
        <v>11</v>
      </c>
      <c r="D54" t="s">
        <v>43</v>
      </c>
      <c r="E54">
        <v>0.98199999999999998</v>
      </c>
      <c r="F54">
        <v>-5.2039999999999997</v>
      </c>
    </row>
    <row r="55" spans="1:6" x14ac:dyDescent="0.25">
      <c r="A55" t="s">
        <v>62</v>
      </c>
      <c r="B55" t="s">
        <v>53</v>
      </c>
      <c r="C55">
        <v>12</v>
      </c>
      <c r="D55" t="s">
        <v>43</v>
      </c>
      <c r="E55">
        <v>0.98199999999999998</v>
      </c>
      <c r="F55">
        <v>-5.2039999999999997</v>
      </c>
    </row>
    <row r="56" spans="1:6" x14ac:dyDescent="0.25">
      <c r="A56" t="s">
        <v>63</v>
      </c>
      <c r="B56" t="s">
        <v>53</v>
      </c>
      <c r="C56">
        <v>12</v>
      </c>
      <c r="D56" t="s">
        <v>43</v>
      </c>
      <c r="E56">
        <v>0.98199999999999998</v>
      </c>
      <c r="F56">
        <v>-5.2039999999999997</v>
      </c>
    </row>
    <row r="57" spans="1:6" x14ac:dyDescent="0.25">
      <c r="A57" t="s">
        <v>64</v>
      </c>
      <c r="B57" t="s">
        <v>53</v>
      </c>
      <c r="C57">
        <v>12</v>
      </c>
      <c r="D57" t="s">
        <v>43</v>
      </c>
      <c r="E57">
        <v>0.98199999999999998</v>
      </c>
      <c r="F57">
        <v>-5.2039999999999997</v>
      </c>
    </row>
    <row r="58" spans="1:6" x14ac:dyDescent="0.25">
      <c r="A58" t="s">
        <v>65</v>
      </c>
      <c r="B58" t="s">
        <v>53</v>
      </c>
      <c r="C58">
        <v>13</v>
      </c>
      <c r="D58" t="s">
        <v>43</v>
      </c>
      <c r="E58">
        <v>0.98199999999999998</v>
      </c>
      <c r="F58">
        <v>-5.2039999999999997</v>
      </c>
    </row>
    <row r="59" spans="1:6" x14ac:dyDescent="0.25">
      <c r="A59" t="s">
        <v>66</v>
      </c>
      <c r="B59" t="s">
        <v>53</v>
      </c>
      <c r="C59">
        <v>13</v>
      </c>
      <c r="D59" t="s">
        <v>43</v>
      </c>
      <c r="E59">
        <v>0.98199999999999998</v>
      </c>
      <c r="F59">
        <v>-5.2039999999999997</v>
      </c>
    </row>
    <row r="60" spans="1:6" x14ac:dyDescent="0.25">
      <c r="A60" t="s">
        <v>67</v>
      </c>
      <c r="B60" t="s">
        <v>53</v>
      </c>
      <c r="C60">
        <v>13</v>
      </c>
      <c r="D60" t="s">
        <v>43</v>
      </c>
      <c r="E60">
        <v>0.98199999999999998</v>
      </c>
      <c r="F60">
        <v>-5.2039999999999997</v>
      </c>
    </row>
    <row r="61" spans="1:6" x14ac:dyDescent="0.25">
      <c r="A61" t="s">
        <v>68</v>
      </c>
      <c r="B61" t="s">
        <v>53</v>
      </c>
      <c r="C61">
        <v>14</v>
      </c>
      <c r="D61" t="s">
        <v>43</v>
      </c>
      <c r="E61">
        <v>0.98199999999999998</v>
      </c>
      <c r="F61">
        <v>-5.2039999999999997</v>
      </c>
    </row>
    <row r="62" spans="1:6" x14ac:dyDescent="0.25">
      <c r="A62" t="s">
        <v>69</v>
      </c>
      <c r="B62" t="s">
        <v>53</v>
      </c>
      <c r="C62">
        <v>14</v>
      </c>
      <c r="D62" t="s">
        <v>43</v>
      </c>
      <c r="E62">
        <v>0.98199999999999998</v>
      </c>
      <c r="F62">
        <v>-5.2039999999999997</v>
      </c>
    </row>
    <row r="63" spans="1:6" x14ac:dyDescent="0.25">
      <c r="A63" t="s">
        <v>70</v>
      </c>
      <c r="B63" t="s">
        <v>53</v>
      </c>
      <c r="C63">
        <v>14</v>
      </c>
      <c r="D63" t="s">
        <v>43</v>
      </c>
      <c r="E63">
        <v>0.98199999999999998</v>
      </c>
      <c r="F63">
        <v>-5.2039999999999997</v>
      </c>
    </row>
    <row r="64" spans="1:6" x14ac:dyDescent="0.25">
      <c r="A64" t="s">
        <v>71</v>
      </c>
      <c r="B64" t="s">
        <v>53</v>
      </c>
      <c r="C64">
        <v>15</v>
      </c>
      <c r="D64">
        <v>34</v>
      </c>
      <c r="E64">
        <v>0.98199999999999998</v>
      </c>
      <c r="F64">
        <v>-5.2039999999999997</v>
      </c>
    </row>
    <row r="65" spans="1:6" x14ac:dyDescent="0.25">
      <c r="A65" t="s">
        <v>72</v>
      </c>
      <c r="B65" t="s">
        <v>53</v>
      </c>
      <c r="C65">
        <v>15</v>
      </c>
      <c r="D65" t="s">
        <v>43</v>
      </c>
      <c r="E65">
        <v>0.98199999999999998</v>
      </c>
      <c r="F65">
        <v>-5.2039999999999997</v>
      </c>
    </row>
    <row r="66" spans="1:6" x14ac:dyDescent="0.25">
      <c r="A66" t="s">
        <v>73</v>
      </c>
      <c r="B66" t="s">
        <v>53</v>
      </c>
      <c r="C66">
        <v>15</v>
      </c>
      <c r="D66" t="s">
        <v>43</v>
      </c>
      <c r="E66">
        <v>0.98199999999999998</v>
      </c>
      <c r="F66">
        <v>-5.2039999999999997</v>
      </c>
    </row>
    <row r="67" spans="1:6" x14ac:dyDescent="0.25">
      <c r="A67" t="s">
        <v>74</v>
      </c>
      <c r="B67" t="s">
        <v>53</v>
      </c>
      <c r="C67">
        <v>16</v>
      </c>
      <c r="D67" t="s">
        <v>43</v>
      </c>
      <c r="E67">
        <v>0.98199999999999998</v>
      </c>
      <c r="F67">
        <v>-5.2039999999999997</v>
      </c>
    </row>
    <row r="68" spans="1:6" x14ac:dyDescent="0.25">
      <c r="A68" t="s">
        <v>75</v>
      </c>
      <c r="B68" t="s">
        <v>53</v>
      </c>
      <c r="C68">
        <v>16</v>
      </c>
      <c r="D68" t="s">
        <v>43</v>
      </c>
      <c r="E68">
        <v>0.98199999999999998</v>
      </c>
      <c r="F68">
        <v>-5.2039999999999997</v>
      </c>
    </row>
    <row r="69" spans="1:6" x14ac:dyDescent="0.25">
      <c r="A69" t="s">
        <v>76</v>
      </c>
      <c r="B69" t="s">
        <v>53</v>
      </c>
      <c r="C69">
        <v>16</v>
      </c>
      <c r="D69" t="s">
        <v>43</v>
      </c>
      <c r="E69">
        <v>0.98199999999999998</v>
      </c>
      <c r="F69">
        <v>-5.2039999999999997</v>
      </c>
    </row>
    <row r="70" spans="1:6" x14ac:dyDescent="0.25">
      <c r="A70" t="s">
        <v>77</v>
      </c>
      <c r="B70" t="s">
        <v>53</v>
      </c>
      <c r="C70">
        <v>17</v>
      </c>
      <c r="D70" t="s">
        <v>43</v>
      </c>
      <c r="E70">
        <v>0.98199999999999998</v>
      </c>
      <c r="F70">
        <v>-5.2039999999999997</v>
      </c>
    </row>
    <row r="71" spans="1:6" x14ac:dyDescent="0.25">
      <c r="A71" t="s">
        <v>77</v>
      </c>
      <c r="B71" t="s">
        <v>27</v>
      </c>
      <c r="C71">
        <v>17</v>
      </c>
      <c r="D71">
        <v>21.87</v>
      </c>
      <c r="E71">
        <v>0.83699999999999997</v>
      </c>
      <c r="F71">
        <v>-3.3109999999999999</v>
      </c>
    </row>
    <row r="72" spans="1:6" x14ac:dyDescent="0.25">
      <c r="A72" t="s">
        <v>78</v>
      </c>
      <c r="B72" t="s">
        <v>53</v>
      </c>
      <c r="C72">
        <v>17</v>
      </c>
      <c r="D72">
        <v>22.13</v>
      </c>
      <c r="E72">
        <v>0.98199999999999998</v>
      </c>
      <c r="F72">
        <v>-5.2039999999999997</v>
      </c>
    </row>
    <row r="73" spans="1:6" x14ac:dyDescent="0.25">
      <c r="A73" t="s">
        <v>78</v>
      </c>
      <c r="B73" t="s">
        <v>27</v>
      </c>
      <c r="C73">
        <v>17</v>
      </c>
      <c r="D73">
        <v>21.35</v>
      </c>
      <c r="E73">
        <v>0.83699999999999997</v>
      </c>
      <c r="F73">
        <v>-3.3109999999999999</v>
      </c>
    </row>
    <row r="74" spans="1:6" x14ac:dyDescent="0.25">
      <c r="A74" t="s">
        <v>79</v>
      </c>
      <c r="B74" t="s">
        <v>53</v>
      </c>
      <c r="C74">
        <v>17</v>
      </c>
      <c r="D74" t="s">
        <v>43</v>
      </c>
      <c r="E74">
        <v>0.98199999999999998</v>
      </c>
      <c r="F74">
        <v>-5.2039999999999997</v>
      </c>
    </row>
    <row r="75" spans="1:6" x14ac:dyDescent="0.25">
      <c r="A75" t="s">
        <v>79</v>
      </c>
      <c r="B75" t="s">
        <v>27</v>
      </c>
      <c r="C75">
        <v>17</v>
      </c>
      <c r="D75">
        <v>21.94</v>
      </c>
      <c r="E75">
        <v>0.83699999999999997</v>
      </c>
      <c r="F75">
        <v>-3.3109999999999999</v>
      </c>
    </row>
    <row r="76" spans="1:6" x14ac:dyDescent="0.25">
      <c r="A76" t="s">
        <v>80</v>
      </c>
      <c r="B76" t="s">
        <v>53</v>
      </c>
      <c r="C76">
        <v>18</v>
      </c>
      <c r="D76" t="s">
        <v>43</v>
      </c>
      <c r="E76">
        <v>0.98199999999999998</v>
      </c>
      <c r="F76">
        <v>-5.2039999999999997</v>
      </c>
    </row>
    <row r="77" spans="1:6" x14ac:dyDescent="0.25">
      <c r="A77" t="s">
        <v>80</v>
      </c>
      <c r="B77" t="s">
        <v>27</v>
      </c>
      <c r="C77">
        <v>18</v>
      </c>
      <c r="D77">
        <v>24.84</v>
      </c>
      <c r="E77">
        <v>0.83699999999999997</v>
      </c>
      <c r="F77">
        <v>-3.3109999999999999</v>
      </c>
    </row>
    <row r="78" spans="1:6" x14ac:dyDescent="0.25">
      <c r="A78" t="s">
        <v>81</v>
      </c>
      <c r="B78" t="s">
        <v>53</v>
      </c>
      <c r="C78">
        <v>18</v>
      </c>
      <c r="D78" t="s">
        <v>43</v>
      </c>
      <c r="E78">
        <v>0.98199999999999998</v>
      </c>
      <c r="F78">
        <v>-5.2039999999999997</v>
      </c>
    </row>
    <row r="79" spans="1:6" x14ac:dyDescent="0.25">
      <c r="A79" t="s">
        <v>81</v>
      </c>
      <c r="B79" t="s">
        <v>27</v>
      </c>
      <c r="C79">
        <v>18</v>
      </c>
      <c r="D79">
        <v>25.17</v>
      </c>
      <c r="E79">
        <v>0.83699999999999997</v>
      </c>
      <c r="F79">
        <v>-3.3109999999999999</v>
      </c>
    </row>
    <row r="80" spans="1:6" x14ac:dyDescent="0.25">
      <c r="A80" t="s">
        <v>82</v>
      </c>
      <c r="B80" t="s">
        <v>53</v>
      </c>
      <c r="C80">
        <v>18</v>
      </c>
      <c r="D80" t="s">
        <v>43</v>
      </c>
      <c r="E80">
        <v>0.98199999999999998</v>
      </c>
      <c r="F80">
        <v>-5.2039999999999997</v>
      </c>
    </row>
    <row r="81" spans="1:6" x14ac:dyDescent="0.25">
      <c r="A81" t="s">
        <v>82</v>
      </c>
      <c r="B81" t="s">
        <v>27</v>
      </c>
      <c r="C81">
        <v>18</v>
      </c>
      <c r="D81">
        <v>24.54</v>
      </c>
      <c r="E81">
        <v>0.83699999999999997</v>
      </c>
      <c r="F81">
        <v>-3.3109999999999999</v>
      </c>
    </row>
    <row r="82" spans="1:6" x14ac:dyDescent="0.25">
      <c r="A82" t="s">
        <v>83</v>
      </c>
      <c r="B82" t="s">
        <v>53</v>
      </c>
      <c r="C82">
        <v>19</v>
      </c>
      <c r="D82" t="s">
        <v>43</v>
      </c>
      <c r="E82">
        <v>0.98199999999999998</v>
      </c>
      <c r="F82">
        <v>-5.2039999999999997</v>
      </c>
    </row>
    <row r="83" spans="1:6" x14ac:dyDescent="0.25">
      <c r="A83" t="s">
        <v>83</v>
      </c>
      <c r="B83" t="s">
        <v>27</v>
      </c>
      <c r="C83">
        <v>19</v>
      </c>
      <c r="D83">
        <v>25.49</v>
      </c>
      <c r="E83">
        <v>0.83699999999999997</v>
      </c>
      <c r="F83">
        <v>-3.3109999999999999</v>
      </c>
    </row>
    <row r="84" spans="1:6" x14ac:dyDescent="0.25">
      <c r="A84" t="s">
        <v>84</v>
      </c>
      <c r="B84" t="s">
        <v>53</v>
      </c>
      <c r="C84">
        <v>19</v>
      </c>
      <c r="D84" t="s">
        <v>43</v>
      </c>
      <c r="E84">
        <v>0.98199999999999998</v>
      </c>
      <c r="F84">
        <v>-5.2039999999999997</v>
      </c>
    </row>
    <row r="85" spans="1:6" x14ac:dyDescent="0.25">
      <c r="A85" t="s">
        <v>84</v>
      </c>
      <c r="B85" t="s">
        <v>27</v>
      </c>
      <c r="C85">
        <v>19</v>
      </c>
      <c r="D85">
        <v>26.14</v>
      </c>
      <c r="E85">
        <v>0.83699999999999997</v>
      </c>
      <c r="F85">
        <v>-3.3109999999999999</v>
      </c>
    </row>
    <row r="86" spans="1:6" x14ac:dyDescent="0.25">
      <c r="A86" t="s">
        <v>85</v>
      </c>
      <c r="B86" t="s">
        <v>53</v>
      </c>
      <c r="C86">
        <v>19</v>
      </c>
      <c r="D86" t="s">
        <v>43</v>
      </c>
      <c r="E86">
        <v>0.98199999999999998</v>
      </c>
      <c r="F86">
        <v>-5.2039999999999997</v>
      </c>
    </row>
    <row r="87" spans="1:6" x14ac:dyDescent="0.25">
      <c r="A87" t="s">
        <v>85</v>
      </c>
      <c r="B87" t="s">
        <v>27</v>
      </c>
      <c r="C87">
        <v>19</v>
      </c>
      <c r="D87">
        <v>25.44</v>
      </c>
      <c r="E87">
        <v>0.83699999999999997</v>
      </c>
      <c r="F87">
        <v>-3.3109999999999999</v>
      </c>
    </row>
    <row r="88" spans="1:6" x14ac:dyDescent="0.25">
      <c r="A88" t="s">
        <v>86</v>
      </c>
      <c r="B88" t="s">
        <v>53</v>
      </c>
      <c r="C88">
        <v>20</v>
      </c>
      <c r="D88" t="s">
        <v>43</v>
      </c>
      <c r="E88">
        <v>0.98199999999999998</v>
      </c>
      <c r="F88">
        <v>-5.2039999999999997</v>
      </c>
    </row>
    <row r="89" spans="1:6" x14ac:dyDescent="0.25">
      <c r="A89" t="s">
        <v>86</v>
      </c>
      <c r="B89" t="s">
        <v>27</v>
      </c>
      <c r="C89">
        <v>20</v>
      </c>
      <c r="D89">
        <v>27.01</v>
      </c>
      <c r="E89">
        <v>0.83699999999999997</v>
      </c>
      <c r="F89">
        <v>-3.3109999999999999</v>
      </c>
    </row>
    <row r="90" spans="1:6" x14ac:dyDescent="0.25">
      <c r="A90" t="s">
        <v>87</v>
      </c>
      <c r="B90" t="s">
        <v>53</v>
      </c>
      <c r="C90">
        <v>20</v>
      </c>
      <c r="D90" t="s">
        <v>43</v>
      </c>
      <c r="E90">
        <v>0.98199999999999998</v>
      </c>
      <c r="F90">
        <v>-5.2039999999999997</v>
      </c>
    </row>
    <row r="91" spans="1:6" x14ac:dyDescent="0.25">
      <c r="A91" t="s">
        <v>87</v>
      </c>
      <c r="B91" t="s">
        <v>27</v>
      </c>
      <c r="C91">
        <v>20</v>
      </c>
      <c r="D91">
        <v>27.07</v>
      </c>
      <c r="E91">
        <v>0.83699999999999997</v>
      </c>
      <c r="F91">
        <v>-3.3109999999999999</v>
      </c>
    </row>
    <row r="92" spans="1:6" x14ac:dyDescent="0.25">
      <c r="A92" t="s">
        <v>88</v>
      </c>
      <c r="B92" t="s">
        <v>53</v>
      </c>
      <c r="C92">
        <v>20</v>
      </c>
      <c r="D92" t="s">
        <v>43</v>
      </c>
      <c r="E92">
        <v>0.98199999999999998</v>
      </c>
      <c r="F92">
        <v>-5.2039999999999997</v>
      </c>
    </row>
    <row r="93" spans="1:6" x14ac:dyDescent="0.25">
      <c r="A93" t="s">
        <v>88</v>
      </c>
      <c r="B93" t="s">
        <v>27</v>
      </c>
      <c r="C93">
        <v>20</v>
      </c>
      <c r="D93">
        <v>27.17</v>
      </c>
      <c r="E93">
        <v>0.83699999999999997</v>
      </c>
      <c r="F93">
        <v>-3.3109999999999999</v>
      </c>
    </row>
    <row r="94" spans="1:6" x14ac:dyDescent="0.25">
      <c r="A94" t="s">
        <v>89</v>
      </c>
      <c r="B94" t="s">
        <v>53</v>
      </c>
      <c r="C94">
        <v>21</v>
      </c>
      <c r="D94" t="s">
        <v>43</v>
      </c>
      <c r="E94">
        <v>0.98199999999999998</v>
      </c>
      <c r="F94">
        <v>-5.2039999999999997</v>
      </c>
    </row>
    <row r="95" spans="1:6" x14ac:dyDescent="0.25">
      <c r="A95" t="s">
        <v>89</v>
      </c>
      <c r="B95" t="s">
        <v>27</v>
      </c>
      <c r="C95">
        <v>21</v>
      </c>
      <c r="D95">
        <v>27.88</v>
      </c>
      <c r="E95">
        <v>0.83699999999999997</v>
      </c>
      <c r="F95">
        <v>-3.3109999999999999</v>
      </c>
    </row>
    <row r="96" spans="1:6" x14ac:dyDescent="0.25">
      <c r="A96" t="s">
        <v>90</v>
      </c>
      <c r="B96" t="s">
        <v>53</v>
      </c>
      <c r="C96">
        <v>21</v>
      </c>
      <c r="D96" t="s">
        <v>43</v>
      </c>
      <c r="E96">
        <v>0.98199999999999998</v>
      </c>
      <c r="F96">
        <v>-5.2039999999999997</v>
      </c>
    </row>
    <row r="97" spans="1:6" x14ac:dyDescent="0.25">
      <c r="A97" t="s">
        <v>90</v>
      </c>
      <c r="B97" t="s">
        <v>27</v>
      </c>
      <c r="C97">
        <v>21</v>
      </c>
      <c r="D97">
        <v>27.47</v>
      </c>
      <c r="E97">
        <v>0.83699999999999997</v>
      </c>
      <c r="F97">
        <v>-3.3109999999999999</v>
      </c>
    </row>
    <row r="98" spans="1:6" x14ac:dyDescent="0.25">
      <c r="A98" s="21" t="s">
        <v>91</v>
      </c>
      <c r="B98" s="21" t="s">
        <v>53</v>
      </c>
      <c r="C98" s="21">
        <v>21</v>
      </c>
      <c r="D98" s="21">
        <v>29.33</v>
      </c>
      <c r="E98" s="21">
        <v>0.98199999999999998</v>
      </c>
      <c r="F98" s="21">
        <v>-5.2039999999999997</v>
      </c>
    </row>
    <row r="99" spans="1:6" x14ac:dyDescent="0.25">
      <c r="A99" s="21" t="s">
        <v>91</v>
      </c>
      <c r="B99" s="21" t="s">
        <v>27</v>
      </c>
      <c r="C99" s="21">
        <v>21</v>
      </c>
      <c r="D99" s="21">
        <v>26.34</v>
      </c>
      <c r="E99" s="21">
        <v>0.83699999999999997</v>
      </c>
      <c r="F99" s="21">
        <v>-3.3109999999999999</v>
      </c>
    </row>
    <row r="100" spans="1:6" x14ac:dyDescent="0.25">
      <c r="A100" t="s">
        <v>92</v>
      </c>
      <c r="B100" t="s">
        <v>53</v>
      </c>
      <c r="C100">
        <v>22</v>
      </c>
      <c r="D100" t="s">
        <v>43</v>
      </c>
      <c r="E100">
        <v>0.98199999999999998</v>
      </c>
      <c r="F100">
        <v>-5.2039999999999997</v>
      </c>
    </row>
    <row r="101" spans="1:6" x14ac:dyDescent="0.25">
      <c r="A101" t="s">
        <v>92</v>
      </c>
      <c r="B101" t="s">
        <v>27</v>
      </c>
      <c r="C101">
        <v>22</v>
      </c>
      <c r="D101">
        <v>28.64</v>
      </c>
      <c r="E101">
        <v>0.83699999999999997</v>
      </c>
      <c r="F101">
        <v>-3.3109999999999999</v>
      </c>
    </row>
    <row r="102" spans="1:6" x14ac:dyDescent="0.25">
      <c r="A102" t="s">
        <v>93</v>
      </c>
      <c r="B102" t="s">
        <v>53</v>
      </c>
      <c r="C102">
        <v>22</v>
      </c>
      <c r="D102" t="s">
        <v>43</v>
      </c>
      <c r="E102">
        <v>0.98199999999999998</v>
      </c>
      <c r="F102">
        <v>-5.2039999999999997</v>
      </c>
    </row>
    <row r="103" spans="1:6" x14ac:dyDescent="0.25">
      <c r="A103" t="s">
        <v>93</v>
      </c>
      <c r="B103" t="s">
        <v>27</v>
      </c>
      <c r="C103">
        <v>22</v>
      </c>
      <c r="D103">
        <v>28.63</v>
      </c>
      <c r="E103">
        <v>0.83699999999999997</v>
      </c>
      <c r="F103">
        <v>-3.3109999999999999</v>
      </c>
    </row>
    <row r="104" spans="1:6" x14ac:dyDescent="0.25">
      <c r="A104" t="s">
        <v>94</v>
      </c>
      <c r="B104" t="s">
        <v>53</v>
      </c>
      <c r="C104">
        <v>22</v>
      </c>
      <c r="D104" t="s">
        <v>43</v>
      </c>
      <c r="E104">
        <v>0.98199999999999998</v>
      </c>
      <c r="F104">
        <v>-5.2039999999999997</v>
      </c>
    </row>
    <row r="105" spans="1:6" x14ac:dyDescent="0.25">
      <c r="A105" t="s">
        <v>94</v>
      </c>
      <c r="B105" t="s">
        <v>27</v>
      </c>
      <c r="C105">
        <v>22</v>
      </c>
      <c r="D105">
        <v>28.3</v>
      </c>
      <c r="E105">
        <v>0.83699999999999997</v>
      </c>
      <c r="F105">
        <v>-3.3109999999999999</v>
      </c>
    </row>
    <row r="106" spans="1:6" x14ac:dyDescent="0.25">
      <c r="A106" t="s">
        <v>95</v>
      </c>
      <c r="B106" t="s">
        <v>53</v>
      </c>
      <c r="C106">
        <v>23</v>
      </c>
      <c r="D106" t="s">
        <v>43</v>
      </c>
      <c r="E106">
        <v>0.98199999999999998</v>
      </c>
      <c r="F106">
        <v>-5.2039999999999997</v>
      </c>
    </row>
    <row r="107" spans="1:6" x14ac:dyDescent="0.25">
      <c r="A107" t="s">
        <v>95</v>
      </c>
      <c r="B107" t="s">
        <v>27</v>
      </c>
      <c r="C107">
        <v>23</v>
      </c>
      <c r="D107">
        <v>29.2</v>
      </c>
      <c r="E107">
        <v>0.83699999999999997</v>
      </c>
      <c r="F107">
        <v>-3.3109999999999999</v>
      </c>
    </row>
    <row r="108" spans="1:6" x14ac:dyDescent="0.25">
      <c r="A108" t="s">
        <v>96</v>
      </c>
      <c r="B108" t="s">
        <v>53</v>
      </c>
      <c r="C108">
        <v>23</v>
      </c>
      <c r="D108" t="s">
        <v>43</v>
      </c>
      <c r="E108">
        <v>0.98199999999999998</v>
      </c>
      <c r="F108">
        <v>-5.2039999999999997</v>
      </c>
    </row>
    <row r="109" spans="1:6" x14ac:dyDescent="0.25">
      <c r="A109" t="s">
        <v>96</v>
      </c>
      <c r="B109" t="s">
        <v>27</v>
      </c>
      <c r="C109">
        <v>23</v>
      </c>
      <c r="D109">
        <v>30.06</v>
      </c>
      <c r="E109">
        <v>0.83699999999999997</v>
      </c>
      <c r="F109">
        <v>-3.3109999999999999</v>
      </c>
    </row>
    <row r="110" spans="1:6" x14ac:dyDescent="0.25">
      <c r="A110" t="s">
        <v>97</v>
      </c>
      <c r="B110" t="s">
        <v>53</v>
      </c>
      <c r="C110">
        <v>23</v>
      </c>
      <c r="D110" t="s">
        <v>43</v>
      </c>
      <c r="E110">
        <v>0.98199999999999998</v>
      </c>
      <c r="F110">
        <v>-5.2039999999999997</v>
      </c>
    </row>
    <row r="111" spans="1:6" x14ac:dyDescent="0.25">
      <c r="A111" t="s">
        <v>97</v>
      </c>
      <c r="B111" t="s">
        <v>27</v>
      </c>
      <c r="C111">
        <v>23</v>
      </c>
      <c r="D111">
        <v>28.62</v>
      </c>
      <c r="E111">
        <v>0.83699999999999997</v>
      </c>
      <c r="F111">
        <v>-3.3109999999999999</v>
      </c>
    </row>
    <row r="112" spans="1:6" x14ac:dyDescent="0.25">
      <c r="A112" t="s">
        <v>98</v>
      </c>
      <c r="B112" t="s">
        <v>53</v>
      </c>
      <c r="C112">
        <v>24</v>
      </c>
      <c r="D112" t="s">
        <v>43</v>
      </c>
      <c r="E112">
        <v>0.98199999999999998</v>
      </c>
      <c r="F112">
        <v>-5.2039999999999997</v>
      </c>
    </row>
    <row r="113" spans="1:6" x14ac:dyDescent="0.25">
      <c r="A113" t="s">
        <v>98</v>
      </c>
      <c r="B113" t="s">
        <v>27</v>
      </c>
      <c r="C113">
        <v>24</v>
      </c>
      <c r="D113" t="s">
        <v>43</v>
      </c>
      <c r="E113">
        <v>0.83699999999999997</v>
      </c>
      <c r="F113">
        <v>-3.3109999999999999</v>
      </c>
    </row>
    <row r="114" spans="1:6" x14ac:dyDescent="0.25">
      <c r="A114" t="s">
        <v>99</v>
      </c>
      <c r="B114" t="s">
        <v>53</v>
      </c>
      <c r="C114">
        <v>24</v>
      </c>
      <c r="D114" t="s">
        <v>43</v>
      </c>
      <c r="E114">
        <v>0.98199999999999998</v>
      </c>
      <c r="F114">
        <v>-5.2039999999999997</v>
      </c>
    </row>
    <row r="115" spans="1:6" x14ac:dyDescent="0.25">
      <c r="A115" t="s">
        <v>99</v>
      </c>
      <c r="B115" t="s">
        <v>27</v>
      </c>
      <c r="C115">
        <v>24</v>
      </c>
      <c r="D115" t="s">
        <v>43</v>
      </c>
      <c r="E115">
        <v>0.83699999999999997</v>
      </c>
      <c r="F115">
        <v>-3.3109999999999999</v>
      </c>
    </row>
    <row r="116" spans="1:6" x14ac:dyDescent="0.25">
      <c r="A116" t="s">
        <v>100</v>
      </c>
      <c r="B116" t="s">
        <v>53</v>
      </c>
      <c r="C116">
        <v>24</v>
      </c>
      <c r="D116" t="s">
        <v>43</v>
      </c>
      <c r="E116">
        <v>0.98199999999999998</v>
      </c>
      <c r="F116">
        <v>-5.2039999999999997</v>
      </c>
    </row>
    <row r="117" spans="1:6" x14ac:dyDescent="0.25">
      <c r="A117" t="s">
        <v>100</v>
      </c>
      <c r="B117" t="s">
        <v>27</v>
      </c>
      <c r="C117">
        <v>24</v>
      </c>
      <c r="D117" t="s">
        <v>43</v>
      </c>
      <c r="E117">
        <v>0.83699999999999997</v>
      </c>
      <c r="F117">
        <v>-3.3109999999999999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G21" sqref="G21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114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3">
        <v>24.96</v>
      </c>
      <c r="D4" s="3">
        <v>24.13</v>
      </c>
      <c r="E4" s="3">
        <v>24.76</v>
      </c>
      <c r="F4" s="10">
        <f>AVERAGE(C4:E4)</f>
        <v>24.616666666666671</v>
      </c>
      <c r="G4" s="13">
        <f>SLOPE(F4:F10,B4:B10)</f>
        <v>-3.4148913288525047</v>
      </c>
      <c r="H4" s="17">
        <f>((10^(-1/G4))-1)*100</f>
        <v>96.261487982146733</v>
      </c>
      <c r="K4" s="3">
        <v>1</v>
      </c>
      <c r="L4" s="3">
        <f>LOG10(K4)</f>
        <v>0</v>
      </c>
      <c r="M4" s="3">
        <v>24.74</v>
      </c>
      <c r="N4" s="3">
        <v>24.83</v>
      </c>
      <c r="O4" s="3">
        <v>24.68</v>
      </c>
      <c r="P4" s="10">
        <f>AVERAGE(M4:O4)</f>
        <v>24.75</v>
      </c>
      <c r="Q4" s="13">
        <f>SLOPE(P4:P10,L4:L10)</f>
        <v>-3.2841012506411689</v>
      </c>
      <c r="R4" s="17">
        <f>((10^(-1/Q4))-1)*100</f>
        <v>101.60314882426707</v>
      </c>
    </row>
    <row r="5" spans="1:18" x14ac:dyDescent="0.25">
      <c r="A5" s="3">
        <v>0.2</v>
      </c>
      <c r="B5" s="3">
        <f t="shared" ref="B5:B11" si="0">LOG10(A5)</f>
        <v>-0.69897000433601875</v>
      </c>
      <c r="C5" s="20">
        <v>28.16</v>
      </c>
      <c r="D5" s="23">
        <v>26.62</v>
      </c>
      <c r="E5" s="23">
        <v>27.07</v>
      </c>
      <c r="F5" s="10">
        <f t="shared" ref="F5:F10" si="1">AVERAGE(C5:E5)</f>
        <v>27.283333333333331</v>
      </c>
      <c r="G5" s="14"/>
      <c r="H5" s="18"/>
      <c r="K5" s="3">
        <v>0.2</v>
      </c>
      <c r="L5" s="3">
        <f t="shared" ref="L5:L11" si="2">LOG10(K5)</f>
        <v>-0.69897000433601875</v>
      </c>
      <c r="M5" s="8" t="s">
        <v>43</v>
      </c>
      <c r="N5" s="23">
        <v>25.87</v>
      </c>
      <c r="O5" s="3">
        <v>27.05</v>
      </c>
      <c r="P5" s="10">
        <f t="shared" ref="P5:P6" si="3">AVERAGE(M5:O5)</f>
        <v>26.46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22" t="s">
        <v>43</v>
      </c>
      <c r="D6" s="3">
        <v>28.56</v>
      </c>
      <c r="E6" s="3">
        <v>27.7</v>
      </c>
      <c r="F6" s="10">
        <f t="shared" si="1"/>
        <v>28.13</v>
      </c>
      <c r="G6" s="14"/>
      <c r="H6" s="18"/>
      <c r="K6" s="3">
        <v>0.1</v>
      </c>
      <c r="L6" s="3">
        <f t="shared" si="2"/>
        <v>-1</v>
      </c>
      <c r="M6" s="3">
        <v>27.84</v>
      </c>
      <c r="N6" s="3">
        <v>29.6</v>
      </c>
      <c r="O6" s="3">
        <v>28.14</v>
      </c>
      <c r="P6" s="10">
        <f t="shared" si="3"/>
        <v>28.526666666666667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22">
        <v>28.07</v>
      </c>
      <c r="D7" s="3">
        <v>29.82</v>
      </c>
      <c r="E7" s="3">
        <v>29.66</v>
      </c>
      <c r="F7" s="10">
        <f>AVERAGE(D7:E7)</f>
        <v>29.740000000000002</v>
      </c>
      <c r="G7" s="14"/>
      <c r="H7" s="18"/>
      <c r="K7" s="3">
        <v>0.05</v>
      </c>
      <c r="L7" s="3">
        <f t="shared" si="2"/>
        <v>-1.3010299956639813</v>
      </c>
      <c r="M7" s="3">
        <v>29</v>
      </c>
      <c r="N7" s="3">
        <v>30.31</v>
      </c>
      <c r="O7" s="3">
        <v>29.09</v>
      </c>
      <c r="P7" s="10">
        <f>AVERAGE(N7:O7)</f>
        <v>29.7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23">
        <v>30.52</v>
      </c>
      <c r="D8" s="3">
        <v>30.65</v>
      </c>
      <c r="E8" s="3">
        <v>30.79</v>
      </c>
      <c r="F8" s="10">
        <f t="shared" si="1"/>
        <v>30.653333333333336</v>
      </c>
      <c r="G8" s="14"/>
      <c r="H8" s="18"/>
      <c r="K8" s="3">
        <v>2.5000000000000001E-2</v>
      </c>
      <c r="L8" s="3">
        <f t="shared" si="2"/>
        <v>-1.6020599913279623</v>
      </c>
      <c r="M8" s="3">
        <v>28.85</v>
      </c>
      <c r="N8" s="3">
        <v>31.49</v>
      </c>
      <c r="O8" s="8" t="s">
        <v>43</v>
      </c>
      <c r="P8" s="10">
        <f t="shared" ref="P8:P10" si="4">AVERAGE(M8:O8)</f>
        <v>30.17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3">
        <v>30.29</v>
      </c>
      <c r="D9" s="3">
        <v>31.4</v>
      </c>
      <c r="E9" s="3">
        <v>31.13</v>
      </c>
      <c r="F9" s="10">
        <f t="shared" si="1"/>
        <v>30.939999999999998</v>
      </c>
      <c r="G9" s="14"/>
      <c r="H9" s="18"/>
      <c r="K9" s="3">
        <v>1.2500000000000001E-2</v>
      </c>
      <c r="L9" s="3">
        <f t="shared" si="2"/>
        <v>-1.9030899869919435</v>
      </c>
      <c r="M9" s="8" t="s">
        <v>43</v>
      </c>
      <c r="N9" s="3">
        <v>30.7</v>
      </c>
      <c r="O9" s="3">
        <v>30.49</v>
      </c>
      <c r="P9" s="10">
        <f t="shared" si="4"/>
        <v>30.594999999999999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>
        <v>32.340000000000003</v>
      </c>
      <c r="D10" s="3">
        <v>32.01</v>
      </c>
      <c r="E10" s="3">
        <v>32.24</v>
      </c>
      <c r="F10" s="10">
        <f t="shared" si="1"/>
        <v>32.196666666666665</v>
      </c>
      <c r="G10" s="14"/>
      <c r="H10" s="18"/>
      <c r="K10" s="3">
        <v>6.2500000000000003E-3</v>
      </c>
      <c r="L10" s="3">
        <f t="shared" si="2"/>
        <v>-2.2041199826559246</v>
      </c>
      <c r="M10" s="3">
        <v>32.200000000000003</v>
      </c>
      <c r="N10" s="3">
        <v>31.72</v>
      </c>
      <c r="O10" s="8" t="s">
        <v>43</v>
      </c>
      <c r="P10" s="10">
        <f t="shared" si="4"/>
        <v>31.96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 t="s">
        <v>43</v>
      </c>
      <c r="D11" s="3" t="s">
        <v>43</v>
      </c>
      <c r="E11" s="3" t="s">
        <v>43</v>
      </c>
      <c r="F11" s="11"/>
      <c r="G11" s="15"/>
      <c r="H11" s="19"/>
      <c r="K11" s="3">
        <v>0</v>
      </c>
      <c r="L11" s="3" t="e">
        <f t="shared" si="2"/>
        <v>#NUM!</v>
      </c>
      <c r="M11" s="22">
        <v>8.36</v>
      </c>
      <c r="N11" s="3" t="s">
        <v>43</v>
      </c>
      <c r="O11" s="3" t="s">
        <v>43</v>
      </c>
      <c r="P11" s="11"/>
      <c r="Q11" s="15"/>
      <c r="R11" s="19"/>
    </row>
    <row r="17" spans="1:9" x14ac:dyDescent="0.25">
      <c r="I17" s="6"/>
    </row>
    <row r="19" spans="1:9" x14ac:dyDescent="0.25">
      <c r="A19" s="7" t="s">
        <v>115</v>
      </c>
    </row>
    <row r="21" spans="1:9" x14ac:dyDescent="0.25">
      <c r="A21" t="s">
        <v>20</v>
      </c>
      <c r="B21" t="s">
        <v>21</v>
      </c>
      <c r="C21" t="s">
        <v>22</v>
      </c>
      <c r="D21" t="s">
        <v>23</v>
      </c>
    </row>
    <row r="22" spans="1:9" x14ac:dyDescent="0.25">
      <c r="A22" t="s">
        <v>26</v>
      </c>
      <c r="B22" t="s">
        <v>27</v>
      </c>
      <c r="C22">
        <v>1</v>
      </c>
      <c r="D22">
        <v>24.96</v>
      </c>
    </row>
    <row r="23" spans="1:9" x14ac:dyDescent="0.25">
      <c r="A23" t="s">
        <v>28</v>
      </c>
      <c r="B23" t="s">
        <v>27</v>
      </c>
      <c r="C23">
        <v>1</v>
      </c>
      <c r="D23">
        <v>24.13</v>
      </c>
    </row>
    <row r="24" spans="1:9" x14ac:dyDescent="0.25">
      <c r="A24" t="s">
        <v>29</v>
      </c>
      <c r="B24" t="s">
        <v>27</v>
      </c>
      <c r="C24">
        <v>1</v>
      </c>
      <c r="D24">
        <v>24.76</v>
      </c>
    </row>
    <row r="25" spans="1:9" x14ac:dyDescent="0.25">
      <c r="A25" t="s">
        <v>30</v>
      </c>
      <c r="B25" t="s">
        <v>27</v>
      </c>
      <c r="C25">
        <v>2</v>
      </c>
      <c r="D25">
        <v>28.16</v>
      </c>
    </row>
    <row r="26" spans="1:9" x14ac:dyDescent="0.25">
      <c r="A26" s="21" t="s">
        <v>31</v>
      </c>
      <c r="B26" s="21" t="s">
        <v>27</v>
      </c>
      <c r="C26" s="21">
        <v>2</v>
      </c>
      <c r="D26" s="21">
        <v>26.62</v>
      </c>
    </row>
    <row r="27" spans="1:9" x14ac:dyDescent="0.25">
      <c r="A27" s="21" t="s">
        <v>32</v>
      </c>
      <c r="B27" s="21" t="s">
        <v>27</v>
      </c>
      <c r="C27" s="21">
        <v>2</v>
      </c>
      <c r="D27" s="21">
        <v>27.07</v>
      </c>
    </row>
    <row r="28" spans="1:9" x14ac:dyDescent="0.25">
      <c r="A28" s="21" t="s">
        <v>33</v>
      </c>
      <c r="B28" s="21" t="s">
        <v>27</v>
      </c>
      <c r="C28" s="21">
        <v>3</v>
      </c>
      <c r="D28" s="21" t="s">
        <v>43</v>
      </c>
    </row>
    <row r="29" spans="1:9" x14ac:dyDescent="0.25">
      <c r="A29" t="s">
        <v>34</v>
      </c>
      <c r="B29" t="s">
        <v>27</v>
      </c>
      <c r="C29">
        <v>3</v>
      </c>
      <c r="D29">
        <v>28.56</v>
      </c>
    </row>
    <row r="30" spans="1:9" x14ac:dyDescent="0.25">
      <c r="A30" t="s">
        <v>35</v>
      </c>
      <c r="B30" t="s">
        <v>27</v>
      </c>
      <c r="C30">
        <v>3</v>
      </c>
      <c r="D30">
        <v>27.7</v>
      </c>
    </row>
    <row r="31" spans="1:9" x14ac:dyDescent="0.25">
      <c r="A31" s="21" t="s">
        <v>36</v>
      </c>
      <c r="B31" s="21" t="s">
        <v>27</v>
      </c>
      <c r="C31" s="21">
        <v>4</v>
      </c>
      <c r="D31" s="21">
        <v>28.07</v>
      </c>
    </row>
    <row r="32" spans="1:9" x14ac:dyDescent="0.25">
      <c r="A32" t="s">
        <v>37</v>
      </c>
      <c r="B32" t="s">
        <v>27</v>
      </c>
      <c r="C32">
        <v>4</v>
      </c>
      <c r="D32">
        <v>29.82</v>
      </c>
    </row>
    <row r="33" spans="1:4" x14ac:dyDescent="0.25">
      <c r="A33" t="s">
        <v>38</v>
      </c>
      <c r="B33" t="s">
        <v>27</v>
      </c>
      <c r="C33">
        <v>4</v>
      </c>
      <c r="D33">
        <v>29.66</v>
      </c>
    </row>
    <row r="34" spans="1:4" x14ac:dyDescent="0.25">
      <c r="A34" s="21" t="s">
        <v>39</v>
      </c>
      <c r="B34" s="21" t="s">
        <v>27</v>
      </c>
      <c r="C34" s="21">
        <v>5</v>
      </c>
      <c r="D34" s="21">
        <v>30.52</v>
      </c>
    </row>
    <row r="35" spans="1:4" x14ac:dyDescent="0.25">
      <c r="A35" t="s">
        <v>40</v>
      </c>
      <c r="B35" t="s">
        <v>27</v>
      </c>
      <c r="C35">
        <v>5</v>
      </c>
      <c r="D35">
        <v>30.65</v>
      </c>
    </row>
    <row r="36" spans="1:4" x14ac:dyDescent="0.25">
      <c r="A36" t="s">
        <v>41</v>
      </c>
      <c r="B36" t="s">
        <v>27</v>
      </c>
      <c r="C36">
        <v>5</v>
      </c>
      <c r="D36">
        <v>30.79</v>
      </c>
    </row>
    <row r="37" spans="1:4" x14ac:dyDescent="0.25">
      <c r="A37" t="s">
        <v>42</v>
      </c>
      <c r="B37" t="s">
        <v>27</v>
      </c>
      <c r="C37">
        <v>6</v>
      </c>
      <c r="D37">
        <v>30.29</v>
      </c>
    </row>
    <row r="38" spans="1:4" x14ac:dyDescent="0.25">
      <c r="A38" t="s">
        <v>44</v>
      </c>
      <c r="B38" t="s">
        <v>27</v>
      </c>
      <c r="C38">
        <v>6</v>
      </c>
      <c r="D38">
        <v>31.4</v>
      </c>
    </row>
    <row r="39" spans="1:4" x14ac:dyDescent="0.25">
      <c r="A39" t="s">
        <v>45</v>
      </c>
      <c r="B39" t="s">
        <v>27</v>
      </c>
      <c r="C39">
        <v>6</v>
      </c>
      <c r="D39">
        <v>31.13</v>
      </c>
    </row>
    <row r="40" spans="1:4" x14ac:dyDescent="0.25">
      <c r="A40" t="s">
        <v>46</v>
      </c>
      <c r="B40" t="s">
        <v>27</v>
      </c>
      <c r="C40">
        <v>7</v>
      </c>
      <c r="D40">
        <v>32.340000000000003</v>
      </c>
    </row>
    <row r="41" spans="1:4" x14ac:dyDescent="0.25">
      <c r="A41" t="s">
        <v>47</v>
      </c>
      <c r="B41" t="s">
        <v>27</v>
      </c>
      <c r="C41">
        <v>7</v>
      </c>
      <c r="D41">
        <v>32.01</v>
      </c>
    </row>
    <row r="42" spans="1:4" x14ac:dyDescent="0.25">
      <c r="A42" t="s">
        <v>48</v>
      </c>
      <c r="B42" t="s">
        <v>27</v>
      </c>
      <c r="C42">
        <v>7</v>
      </c>
      <c r="D42">
        <v>32.24</v>
      </c>
    </row>
    <row r="43" spans="1:4" x14ac:dyDescent="0.25">
      <c r="A43" t="s">
        <v>49</v>
      </c>
      <c r="B43" t="s">
        <v>27</v>
      </c>
      <c r="C43">
        <v>8</v>
      </c>
      <c r="D43" t="s">
        <v>43</v>
      </c>
    </row>
    <row r="44" spans="1:4" x14ac:dyDescent="0.25">
      <c r="A44" t="s">
        <v>50</v>
      </c>
      <c r="B44" t="s">
        <v>27</v>
      </c>
      <c r="C44">
        <v>8</v>
      </c>
      <c r="D44" t="s">
        <v>43</v>
      </c>
    </row>
    <row r="45" spans="1:4" x14ac:dyDescent="0.25">
      <c r="A45" t="s">
        <v>51</v>
      </c>
      <c r="B45" t="s">
        <v>27</v>
      </c>
      <c r="C45">
        <v>8</v>
      </c>
      <c r="D45" t="s">
        <v>43</v>
      </c>
    </row>
    <row r="46" spans="1:4" x14ac:dyDescent="0.25">
      <c r="A46" t="s">
        <v>52</v>
      </c>
      <c r="B46" t="s">
        <v>53</v>
      </c>
      <c r="C46">
        <v>9</v>
      </c>
      <c r="D46">
        <v>16.43</v>
      </c>
    </row>
    <row r="47" spans="1:4" x14ac:dyDescent="0.25">
      <c r="A47" t="s">
        <v>54</v>
      </c>
      <c r="B47" t="s">
        <v>53</v>
      </c>
      <c r="C47">
        <v>9</v>
      </c>
      <c r="D47">
        <v>16.22</v>
      </c>
    </row>
    <row r="48" spans="1:4" x14ac:dyDescent="0.25">
      <c r="A48" t="s">
        <v>55</v>
      </c>
      <c r="B48" t="s">
        <v>53</v>
      </c>
      <c r="C48">
        <v>9</v>
      </c>
      <c r="D48">
        <v>16.18</v>
      </c>
    </row>
    <row r="49" spans="1:4" x14ac:dyDescent="0.25">
      <c r="A49" s="21" t="s">
        <v>56</v>
      </c>
      <c r="B49" s="21" t="s">
        <v>53</v>
      </c>
      <c r="C49" s="21">
        <v>10</v>
      </c>
      <c r="D49" s="21">
        <v>18.559999999999999</v>
      </c>
    </row>
    <row r="50" spans="1:4" x14ac:dyDescent="0.25">
      <c r="A50" t="s">
        <v>57</v>
      </c>
      <c r="B50" t="s">
        <v>53</v>
      </c>
      <c r="C50">
        <v>10</v>
      </c>
      <c r="D50">
        <v>18.37</v>
      </c>
    </row>
    <row r="51" spans="1:4" x14ac:dyDescent="0.25">
      <c r="A51" t="s">
        <v>58</v>
      </c>
      <c r="B51" t="s">
        <v>53</v>
      </c>
      <c r="C51">
        <v>10</v>
      </c>
      <c r="D51">
        <v>18.899999999999999</v>
      </c>
    </row>
    <row r="52" spans="1:4" x14ac:dyDescent="0.25">
      <c r="A52" t="s">
        <v>59</v>
      </c>
      <c r="B52" t="s">
        <v>53</v>
      </c>
      <c r="C52">
        <v>11</v>
      </c>
      <c r="D52">
        <v>19.55</v>
      </c>
    </row>
    <row r="53" spans="1:4" x14ac:dyDescent="0.25">
      <c r="A53" t="s">
        <v>60</v>
      </c>
      <c r="B53" t="s">
        <v>53</v>
      </c>
      <c r="C53">
        <v>11</v>
      </c>
      <c r="D53">
        <v>19.47</v>
      </c>
    </row>
    <row r="54" spans="1:4" x14ac:dyDescent="0.25">
      <c r="A54" s="21" t="s">
        <v>61</v>
      </c>
      <c r="B54" s="21" t="s">
        <v>53</v>
      </c>
      <c r="C54" s="21">
        <v>11</v>
      </c>
      <c r="D54" s="21">
        <v>18.89</v>
      </c>
    </row>
    <row r="55" spans="1:4" x14ac:dyDescent="0.25">
      <c r="A55" t="s">
        <v>62</v>
      </c>
      <c r="B55" t="s">
        <v>53</v>
      </c>
      <c r="C55">
        <v>12</v>
      </c>
      <c r="D55">
        <v>21.2</v>
      </c>
    </row>
    <row r="56" spans="1:4" x14ac:dyDescent="0.25">
      <c r="A56" t="s">
        <v>63</v>
      </c>
      <c r="B56" t="s">
        <v>53</v>
      </c>
      <c r="C56">
        <v>12</v>
      </c>
      <c r="D56">
        <v>21.24</v>
      </c>
    </row>
    <row r="57" spans="1:4" x14ac:dyDescent="0.25">
      <c r="A57" t="s">
        <v>64</v>
      </c>
      <c r="B57" t="s">
        <v>53</v>
      </c>
      <c r="C57">
        <v>12</v>
      </c>
      <c r="D57">
        <v>21.48</v>
      </c>
    </row>
    <row r="58" spans="1:4" x14ac:dyDescent="0.25">
      <c r="A58" t="s">
        <v>65</v>
      </c>
      <c r="B58" t="s">
        <v>53</v>
      </c>
      <c r="C58">
        <v>13</v>
      </c>
      <c r="D58">
        <v>21.38</v>
      </c>
    </row>
    <row r="59" spans="1:4" x14ac:dyDescent="0.25">
      <c r="A59" t="s">
        <v>66</v>
      </c>
      <c r="B59" t="s">
        <v>53</v>
      </c>
      <c r="C59">
        <v>13</v>
      </c>
      <c r="D59">
        <v>21.56</v>
      </c>
    </row>
    <row r="60" spans="1:4" x14ac:dyDescent="0.25">
      <c r="A60" t="s">
        <v>67</v>
      </c>
      <c r="B60" t="s">
        <v>53</v>
      </c>
      <c r="C60">
        <v>13</v>
      </c>
      <c r="D60">
        <v>22.06</v>
      </c>
    </row>
    <row r="61" spans="1:4" x14ac:dyDescent="0.25">
      <c r="A61" t="s">
        <v>68</v>
      </c>
      <c r="B61" t="s">
        <v>53</v>
      </c>
      <c r="C61">
        <v>14</v>
      </c>
      <c r="D61">
        <v>22.89</v>
      </c>
    </row>
    <row r="62" spans="1:4" x14ac:dyDescent="0.25">
      <c r="A62" t="s">
        <v>69</v>
      </c>
      <c r="B62" t="s">
        <v>53</v>
      </c>
      <c r="C62">
        <v>14</v>
      </c>
      <c r="D62">
        <v>22.56</v>
      </c>
    </row>
    <row r="63" spans="1:4" x14ac:dyDescent="0.25">
      <c r="A63" t="s">
        <v>70</v>
      </c>
      <c r="B63" t="s">
        <v>53</v>
      </c>
      <c r="C63">
        <v>14</v>
      </c>
      <c r="D63">
        <v>22.86</v>
      </c>
    </row>
    <row r="64" spans="1:4" x14ac:dyDescent="0.25">
      <c r="A64" t="s">
        <v>71</v>
      </c>
      <c r="B64" t="s">
        <v>53</v>
      </c>
      <c r="C64">
        <v>15</v>
      </c>
      <c r="D64">
        <v>23.32</v>
      </c>
    </row>
    <row r="65" spans="1:4" x14ac:dyDescent="0.25">
      <c r="A65" t="s">
        <v>72</v>
      </c>
      <c r="B65" t="s">
        <v>53</v>
      </c>
      <c r="C65">
        <v>15</v>
      </c>
      <c r="D65">
        <v>23.68</v>
      </c>
    </row>
    <row r="66" spans="1:4" x14ac:dyDescent="0.25">
      <c r="A66" t="s">
        <v>73</v>
      </c>
      <c r="B66" t="s">
        <v>53</v>
      </c>
      <c r="C66">
        <v>15</v>
      </c>
      <c r="D66">
        <v>23.36</v>
      </c>
    </row>
    <row r="67" spans="1:4" x14ac:dyDescent="0.25">
      <c r="A67" t="s">
        <v>74</v>
      </c>
      <c r="B67" t="s">
        <v>53</v>
      </c>
      <c r="C67">
        <v>16</v>
      </c>
      <c r="D67" t="s">
        <v>43</v>
      </c>
    </row>
    <row r="68" spans="1:4" x14ac:dyDescent="0.25">
      <c r="A68" t="s">
        <v>75</v>
      </c>
      <c r="B68" t="s">
        <v>53</v>
      </c>
      <c r="C68">
        <v>16</v>
      </c>
      <c r="D68">
        <v>41.58</v>
      </c>
    </row>
    <row r="69" spans="1:4" x14ac:dyDescent="0.25">
      <c r="A69" t="s">
        <v>76</v>
      </c>
      <c r="B69" t="s">
        <v>53</v>
      </c>
      <c r="C69">
        <v>16</v>
      </c>
      <c r="D69" t="s">
        <v>43</v>
      </c>
    </row>
    <row r="70" spans="1:4" x14ac:dyDescent="0.25">
      <c r="A70" t="s">
        <v>77</v>
      </c>
      <c r="B70" t="s">
        <v>53</v>
      </c>
      <c r="C70">
        <v>17</v>
      </c>
      <c r="D70">
        <v>16.2</v>
      </c>
    </row>
    <row r="71" spans="1:4" x14ac:dyDescent="0.25">
      <c r="A71" t="s">
        <v>77</v>
      </c>
      <c r="B71" t="s">
        <v>27</v>
      </c>
      <c r="C71">
        <v>17</v>
      </c>
      <c r="D71">
        <v>24.74</v>
      </c>
    </row>
    <row r="72" spans="1:4" x14ac:dyDescent="0.25">
      <c r="A72" t="s">
        <v>78</v>
      </c>
      <c r="B72" t="s">
        <v>53</v>
      </c>
      <c r="C72">
        <v>17</v>
      </c>
      <c r="D72">
        <v>16.37</v>
      </c>
    </row>
    <row r="73" spans="1:4" x14ac:dyDescent="0.25">
      <c r="A73" t="s">
        <v>78</v>
      </c>
      <c r="B73" t="s">
        <v>27</v>
      </c>
      <c r="C73">
        <v>17</v>
      </c>
      <c r="D73">
        <v>24.83</v>
      </c>
    </row>
    <row r="74" spans="1:4" x14ac:dyDescent="0.25">
      <c r="A74" t="s">
        <v>79</v>
      </c>
      <c r="B74" t="s">
        <v>53</v>
      </c>
      <c r="C74">
        <v>17</v>
      </c>
      <c r="D74">
        <v>15.99</v>
      </c>
    </row>
    <row r="75" spans="1:4" x14ac:dyDescent="0.25">
      <c r="A75" t="s">
        <v>79</v>
      </c>
      <c r="B75" t="s">
        <v>27</v>
      </c>
      <c r="C75">
        <v>17</v>
      </c>
      <c r="D75">
        <v>24.68</v>
      </c>
    </row>
    <row r="76" spans="1:4" x14ac:dyDescent="0.25">
      <c r="A76" t="s">
        <v>80</v>
      </c>
      <c r="B76" t="s">
        <v>53</v>
      </c>
      <c r="C76">
        <v>18</v>
      </c>
      <c r="D76">
        <v>21.02</v>
      </c>
    </row>
    <row r="77" spans="1:4" x14ac:dyDescent="0.25">
      <c r="A77" t="s">
        <v>80</v>
      </c>
      <c r="B77" t="s">
        <v>27</v>
      </c>
      <c r="C77">
        <v>18</v>
      </c>
      <c r="D77" t="s">
        <v>43</v>
      </c>
    </row>
    <row r="78" spans="1:4" x14ac:dyDescent="0.25">
      <c r="A78" s="21" t="s">
        <v>81</v>
      </c>
      <c r="B78" s="21" t="s">
        <v>53</v>
      </c>
      <c r="C78" s="21">
        <v>18</v>
      </c>
      <c r="D78" s="21">
        <v>18.45</v>
      </c>
    </row>
    <row r="79" spans="1:4" x14ac:dyDescent="0.25">
      <c r="A79" s="21" t="s">
        <v>81</v>
      </c>
      <c r="B79" s="21" t="s">
        <v>27</v>
      </c>
      <c r="C79" s="21">
        <v>18</v>
      </c>
      <c r="D79" s="21">
        <v>25.87</v>
      </c>
    </row>
    <row r="80" spans="1:4" x14ac:dyDescent="0.25">
      <c r="A80" t="s">
        <v>82</v>
      </c>
      <c r="B80" t="s">
        <v>53</v>
      </c>
      <c r="C80">
        <v>18</v>
      </c>
      <c r="D80">
        <v>17.940000000000001</v>
      </c>
    </row>
    <row r="81" spans="1:4" x14ac:dyDescent="0.25">
      <c r="A81" t="s">
        <v>82</v>
      </c>
      <c r="B81" t="s">
        <v>27</v>
      </c>
      <c r="C81">
        <v>18</v>
      </c>
      <c r="D81">
        <v>27.05</v>
      </c>
    </row>
    <row r="82" spans="1:4" x14ac:dyDescent="0.25">
      <c r="A82" t="s">
        <v>83</v>
      </c>
      <c r="B82" t="s">
        <v>53</v>
      </c>
      <c r="C82">
        <v>19</v>
      </c>
      <c r="D82">
        <v>19.86</v>
      </c>
    </row>
    <row r="83" spans="1:4" x14ac:dyDescent="0.25">
      <c r="A83" t="s">
        <v>83</v>
      </c>
      <c r="B83" t="s">
        <v>27</v>
      </c>
      <c r="C83">
        <v>19</v>
      </c>
      <c r="D83">
        <v>27.84</v>
      </c>
    </row>
    <row r="84" spans="1:4" x14ac:dyDescent="0.25">
      <c r="A84" t="s">
        <v>84</v>
      </c>
      <c r="B84" t="s">
        <v>53</v>
      </c>
      <c r="C84">
        <v>19</v>
      </c>
      <c r="D84">
        <v>20.37</v>
      </c>
    </row>
    <row r="85" spans="1:4" x14ac:dyDescent="0.25">
      <c r="A85" t="s">
        <v>84</v>
      </c>
      <c r="B85" t="s">
        <v>27</v>
      </c>
      <c r="C85">
        <v>19</v>
      </c>
      <c r="D85">
        <v>29.6</v>
      </c>
    </row>
    <row r="86" spans="1:4" x14ac:dyDescent="0.25">
      <c r="A86" t="s">
        <v>85</v>
      </c>
      <c r="B86" t="s">
        <v>53</v>
      </c>
      <c r="C86">
        <v>19</v>
      </c>
      <c r="D86">
        <v>19.010000000000002</v>
      </c>
    </row>
    <row r="87" spans="1:4" x14ac:dyDescent="0.25">
      <c r="A87" t="s">
        <v>85</v>
      </c>
      <c r="B87" t="s">
        <v>27</v>
      </c>
      <c r="C87">
        <v>19</v>
      </c>
      <c r="D87">
        <v>28.14</v>
      </c>
    </row>
    <row r="88" spans="1:4" x14ac:dyDescent="0.25">
      <c r="A88" t="s">
        <v>86</v>
      </c>
      <c r="B88" t="s">
        <v>53</v>
      </c>
      <c r="C88">
        <v>20</v>
      </c>
      <c r="D88">
        <v>20.73</v>
      </c>
    </row>
    <row r="89" spans="1:4" x14ac:dyDescent="0.25">
      <c r="A89" t="s">
        <v>86</v>
      </c>
      <c r="B89" t="s">
        <v>27</v>
      </c>
      <c r="C89">
        <v>20</v>
      </c>
      <c r="D89">
        <v>29</v>
      </c>
    </row>
    <row r="90" spans="1:4" x14ac:dyDescent="0.25">
      <c r="A90" t="s">
        <v>87</v>
      </c>
      <c r="B90" t="s">
        <v>53</v>
      </c>
      <c r="C90">
        <v>20</v>
      </c>
      <c r="D90">
        <v>21.19</v>
      </c>
    </row>
    <row r="91" spans="1:4" x14ac:dyDescent="0.25">
      <c r="A91" t="s">
        <v>87</v>
      </c>
      <c r="B91" t="s">
        <v>27</v>
      </c>
      <c r="C91">
        <v>20</v>
      </c>
      <c r="D91">
        <v>30.31</v>
      </c>
    </row>
    <row r="92" spans="1:4" x14ac:dyDescent="0.25">
      <c r="A92" t="s">
        <v>88</v>
      </c>
      <c r="B92" t="s">
        <v>53</v>
      </c>
      <c r="C92">
        <v>20</v>
      </c>
      <c r="D92">
        <v>19.899999999999999</v>
      </c>
    </row>
    <row r="93" spans="1:4" x14ac:dyDescent="0.25">
      <c r="A93" t="s">
        <v>88</v>
      </c>
      <c r="B93" t="s">
        <v>27</v>
      </c>
      <c r="C93">
        <v>20</v>
      </c>
      <c r="D93">
        <v>29.09</v>
      </c>
    </row>
    <row r="94" spans="1:4" x14ac:dyDescent="0.25">
      <c r="A94" t="s">
        <v>89</v>
      </c>
      <c r="B94" t="s">
        <v>53</v>
      </c>
      <c r="C94">
        <v>21</v>
      </c>
      <c r="D94">
        <v>20.51</v>
      </c>
    </row>
    <row r="95" spans="1:4" x14ac:dyDescent="0.25">
      <c r="A95" t="s">
        <v>89</v>
      </c>
      <c r="B95" t="s">
        <v>27</v>
      </c>
      <c r="C95">
        <v>21</v>
      </c>
      <c r="D95">
        <v>28.85</v>
      </c>
    </row>
    <row r="96" spans="1:4" x14ac:dyDescent="0.25">
      <c r="A96" t="s">
        <v>90</v>
      </c>
      <c r="B96" t="s">
        <v>53</v>
      </c>
      <c r="C96">
        <v>21</v>
      </c>
      <c r="D96">
        <v>21.92</v>
      </c>
    </row>
    <row r="97" spans="1:4" x14ac:dyDescent="0.25">
      <c r="A97" t="s">
        <v>90</v>
      </c>
      <c r="B97" t="s">
        <v>27</v>
      </c>
      <c r="C97">
        <v>21</v>
      </c>
      <c r="D97">
        <v>31.49</v>
      </c>
    </row>
    <row r="98" spans="1:4" x14ac:dyDescent="0.25">
      <c r="A98" t="s">
        <v>91</v>
      </c>
      <c r="B98" t="s">
        <v>53</v>
      </c>
      <c r="C98">
        <v>21</v>
      </c>
      <c r="D98">
        <v>20.49</v>
      </c>
    </row>
    <row r="99" spans="1:4" x14ac:dyDescent="0.25">
      <c r="A99" t="s">
        <v>91</v>
      </c>
      <c r="B99" t="s">
        <v>27</v>
      </c>
      <c r="C99">
        <v>21</v>
      </c>
      <c r="D99" t="s">
        <v>43</v>
      </c>
    </row>
    <row r="100" spans="1:4" x14ac:dyDescent="0.25">
      <c r="A100" t="s">
        <v>92</v>
      </c>
      <c r="B100" t="s">
        <v>53</v>
      </c>
      <c r="C100">
        <v>22</v>
      </c>
      <c r="D100">
        <v>22.3</v>
      </c>
    </row>
    <row r="101" spans="1:4" x14ac:dyDescent="0.25">
      <c r="A101" t="s">
        <v>92</v>
      </c>
      <c r="B101" t="s">
        <v>27</v>
      </c>
      <c r="C101">
        <v>22</v>
      </c>
      <c r="D101" t="s">
        <v>43</v>
      </c>
    </row>
    <row r="102" spans="1:4" x14ac:dyDescent="0.25">
      <c r="A102" t="s">
        <v>93</v>
      </c>
      <c r="B102" t="s">
        <v>53</v>
      </c>
      <c r="C102">
        <v>22</v>
      </c>
      <c r="D102">
        <v>22.77</v>
      </c>
    </row>
    <row r="103" spans="1:4" x14ac:dyDescent="0.25">
      <c r="A103" t="s">
        <v>93</v>
      </c>
      <c r="B103" t="s">
        <v>27</v>
      </c>
      <c r="C103">
        <v>22</v>
      </c>
      <c r="D103">
        <v>30.7</v>
      </c>
    </row>
    <row r="104" spans="1:4" x14ac:dyDescent="0.25">
      <c r="A104" t="s">
        <v>94</v>
      </c>
      <c r="B104" t="s">
        <v>53</v>
      </c>
      <c r="C104">
        <v>22</v>
      </c>
      <c r="D104">
        <v>21.71</v>
      </c>
    </row>
    <row r="105" spans="1:4" x14ac:dyDescent="0.25">
      <c r="A105" t="s">
        <v>94</v>
      </c>
      <c r="B105" t="s">
        <v>27</v>
      </c>
      <c r="C105">
        <v>22</v>
      </c>
      <c r="D105">
        <v>30.49</v>
      </c>
    </row>
    <row r="106" spans="1:4" x14ac:dyDescent="0.25">
      <c r="A106" t="s">
        <v>95</v>
      </c>
      <c r="B106" t="s">
        <v>53</v>
      </c>
      <c r="C106">
        <v>23</v>
      </c>
      <c r="D106">
        <v>23.74</v>
      </c>
    </row>
    <row r="107" spans="1:4" x14ac:dyDescent="0.25">
      <c r="A107" t="s">
        <v>95</v>
      </c>
      <c r="B107" t="s">
        <v>27</v>
      </c>
      <c r="C107">
        <v>23</v>
      </c>
      <c r="D107">
        <v>32.200000000000003</v>
      </c>
    </row>
    <row r="108" spans="1:4" x14ac:dyDescent="0.25">
      <c r="A108" t="s">
        <v>96</v>
      </c>
      <c r="B108" t="s">
        <v>53</v>
      </c>
      <c r="C108">
        <v>23</v>
      </c>
      <c r="D108">
        <v>23.7</v>
      </c>
    </row>
    <row r="109" spans="1:4" x14ac:dyDescent="0.25">
      <c r="A109" t="s">
        <v>96</v>
      </c>
      <c r="B109" t="s">
        <v>27</v>
      </c>
      <c r="C109">
        <v>23</v>
      </c>
      <c r="D109">
        <v>31.72</v>
      </c>
    </row>
    <row r="110" spans="1:4" x14ac:dyDescent="0.25">
      <c r="A110" t="s">
        <v>97</v>
      </c>
      <c r="B110" t="s">
        <v>53</v>
      </c>
      <c r="C110">
        <v>23</v>
      </c>
      <c r="D110">
        <v>23.68</v>
      </c>
    </row>
    <row r="111" spans="1:4" x14ac:dyDescent="0.25">
      <c r="A111" t="s">
        <v>97</v>
      </c>
      <c r="B111" t="s">
        <v>27</v>
      </c>
      <c r="C111">
        <v>23</v>
      </c>
      <c r="D111" t="s">
        <v>43</v>
      </c>
    </row>
    <row r="112" spans="1:4" x14ac:dyDescent="0.25">
      <c r="A112" s="21" t="s">
        <v>98</v>
      </c>
      <c r="B112" s="21" t="s">
        <v>53</v>
      </c>
      <c r="C112" s="21">
        <v>24</v>
      </c>
      <c r="D112" s="21">
        <v>5.86</v>
      </c>
    </row>
    <row r="113" spans="1:4" x14ac:dyDescent="0.25">
      <c r="A113" s="21" t="s">
        <v>98</v>
      </c>
      <c r="B113" s="21" t="s">
        <v>27</v>
      </c>
      <c r="C113" s="21">
        <v>24</v>
      </c>
      <c r="D113" s="21">
        <v>8.36</v>
      </c>
    </row>
    <row r="114" spans="1:4" x14ac:dyDescent="0.25">
      <c r="A114" t="s">
        <v>99</v>
      </c>
      <c r="B114" t="s">
        <v>53</v>
      </c>
      <c r="C114">
        <v>24</v>
      </c>
      <c r="D114">
        <v>34.46</v>
      </c>
    </row>
    <row r="115" spans="1:4" x14ac:dyDescent="0.25">
      <c r="A115" t="s">
        <v>99</v>
      </c>
      <c r="B115" t="s">
        <v>27</v>
      </c>
      <c r="C115">
        <v>24</v>
      </c>
      <c r="D115" t="s">
        <v>43</v>
      </c>
    </row>
    <row r="116" spans="1:4" x14ac:dyDescent="0.25">
      <c r="A116" t="s">
        <v>100</v>
      </c>
      <c r="B116" t="s">
        <v>53</v>
      </c>
      <c r="C116">
        <v>24</v>
      </c>
      <c r="D116">
        <v>36.700000000000003</v>
      </c>
    </row>
    <row r="117" spans="1:4" x14ac:dyDescent="0.25">
      <c r="A117" t="s">
        <v>100</v>
      </c>
      <c r="B117" t="s">
        <v>27</v>
      </c>
      <c r="C117">
        <v>24</v>
      </c>
      <c r="D117" t="s">
        <v>43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I20" sqref="I20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116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3">
        <v>16.43</v>
      </c>
      <c r="D4" s="3">
        <v>16.22</v>
      </c>
      <c r="E4" s="3">
        <v>16.18</v>
      </c>
      <c r="F4" s="10">
        <f>AVERAGE(C4:E4)</f>
        <v>16.276666666666667</v>
      </c>
      <c r="G4" s="13">
        <f>SLOPE(F4:F10,B4:B10)</f>
        <v>-3.3525876851980203</v>
      </c>
      <c r="H4" s="17">
        <f>((10^(-1/G4))-1)*100</f>
        <v>98.736236179307738</v>
      </c>
      <c r="K4" s="3">
        <v>1</v>
      </c>
      <c r="L4" s="3">
        <f>LOG10(K4)</f>
        <v>0</v>
      </c>
      <c r="M4" s="3">
        <v>16.2</v>
      </c>
      <c r="N4" s="3">
        <v>16.37</v>
      </c>
      <c r="O4" s="3">
        <v>15.99</v>
      </c>
      <c r="P4" s="10">
        <f>AVERAGE(M4:O4)</f>
        <v>16.186666666666667</v>
      </c>
      <c r="Q4" s="13">
        <f>SLOPE(P4:P10,L4:L10)</f>
        <v>-3.3081287153088366</v>
      </c>
      <c r="R4" s="17">
        <f>((10^(-1/Q4))-1)*100</f>
        <v>100.57910940925771</v>
      </c>
    </row>
    <row r="5" spans="1:18" x14ac:dyDescent="0.25">
      <c r="A5" s="3">
        <v>0.2</v>
      </c>
      <c r="B5" s="3">
        <f t="shared" ref="B5:B11" si="0">LOG10(A5)</f>
        <v>-0.69897000433601875</v>
      </c>
      <c r="C5" s="23">
        <v>18.559999999999999</v>
      </c>
      <c r="D5" s="3">
        <v>18.37</v>
      </c>
      <c r="E5" s="3">
        <v>18.899999999999999</v>
      </c>
      <c r="F5" s="10">
        <f t="shared" ref="F5:F10" si="1">AVERAGE(C5:E5)</f>
        <v>18.61</v>
      </c>
      <c r="G5" s="14"/>
      <c r="H5" s="18"/>
      <c r="K5" s="3">
        <v>0.2</v>
      </c>
      <c r="L5" s="3">
        <f t="shared" ref="L5:L11" si="2">LOG10(K5)</f>
        <v>-0.69897000433601875</v>
      </c>
      <c r="M5" s="8">
        <v>21.02</v>
      </c>
      <c r="N5" s="23">
        <v>18.45</v>
      </c>
      <c r="O5" s="3">
        <v>17.940000000000001</v>
      </c>
      <c r="P5" s="10">
        <f>AVERAGE(N5:O5)</f>
        <v>18.195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3">
        <v>19.55</v>
      </c>
      <c r="D6" s="3">
        <v>19.47</v>
      </c>
      <c r="E6" s="23">
        <v>18.89</v>
      </c>
      <c r="F6" s="10">
        <f t="shared" si="1"/>
        <v>19.303333333333331</v>
      </c>
      <c r="G6" s="14"/>
      <c r="H6" s="18"/>
      <c r="K6" s="3">
        <v>0.1</v>
      </c>
      <c r="L6" s="3">
        <f t="shared" si="2"/>
        <v>-1</v>
      </c>
      <c r="M6" s="3">
        <v>19.86</v>
      </c>
      <c r="N6" s="3">
        <v>20.37</v>
      </c>
      <c r="O6" s="3">
        <v>19.010000000000002</v>
      </c>
      <c r="P6" s="10">
        <f t="shared" ref="P6" si="3">AVERAGE(M6:O6)</f>
        <v>19.74666666666667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3">
        <v>21.2</v>
      </c>
      <c r="D7" s="3">
        <v>21.24</v>
      </c>
      <c r="E7" s="3">
        <v>21.48</v>
      </c>
      <c r="F7" s="10">
        <f>AVERAGE(C7:E7)</f>
        <v>21.306666666666668</v>
      </c>
      <c r="G7" s="14"/>
      <c r="H7" s="18"/>
      <c r="K7" s="3">
        <v>0.05</v>
      </c>
      <c r="L7" s="3">
        <f t="shared" si="2"/>
        <v>-1.3010299956639813</v>
      </c>
      <c r="M7" s="3">
        <v>20.73</v>
      </c>
      <c r="N7" s="3">
        <v>21.19</v>
      </c>
      <c r="O7" s="3">
        <v>19.899999999999999</v>
      </c>
      <c r="P7" s="10">
        <f>AVERAGE(M7:O7)</f>
        <v>20.606666666666666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3">
        <v>21.38</v>
      </c>
      <c r="D8" s="3">
        <v>21.56</v>
      </c>
      <c r="E8" s="3">
        <v>22.06</v>
      </c>
      <c r="F8" s="10">
        <f t="shared" si="1"/>
        <v>21.666666666666668</v>
      </c>
      <c r="G8" s="14"/>
      <c r="H8" s="18"/>
      <c r="K8" s="3">
        <v>2.5000000000000001E-2</v>
      </c>
      <c r="L8" s="3">
        <f t="shared" si="2"/>
        <v>-1.6020599913279623</v>
      </c>
      <c r="M8" s="3">
        <v>20.51</v>
      </c>
      <c r="N8" s="3">
        <v>21.92</v>
      </c>
      <c r="O8" s="3">
        <v>20.49</v>
      </c>
      <c r="P8" s="10">
        <f t="shared" ref="P8:P10" si="4">AVERAGE(M8:O8)</f>
        <v>20.973333333333333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3">
        <v>22.89</v>
      </c>
      <c r="D9" s="3">
        <v>22.56</v>
      </c>
      <c r="E9" s="3">
        <v>22.86</v>
      </c>
      <c r="F9" s="10">
        <f t="shared" si="1"/>
        <v>22.77</v>
      </c>
      <c r="G9" s="14"/>
      <c r="H9" s="18"/>
      <c r="K9" s="3">
        <v>1.2500000000000001E-2</v>
      </c>
      <c r="L9" s="3">
        <f t="shared" si="2"/>
        <v>-1.9030899869919435</v>
      </c>
      <c r="M9" s="3">
        <v>22.3</v>
      </c>
      <c r="N9" s="3">
        <v>22.77</v>
      </c>
      <c r="O9" s="3">
        <v>21.71</v>
      </c>
      <c r="P9" s="10">
        <f t="shared" si="4"/>
        <v>22.26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>
        <v>23.32</v>
      </c>
      <c r="D10" s="3">
        <v>23.68</v>
      </c>
      <c r="E10" s="3">
        <v>23.36</v>
      </c>
      <c r="F10" s="10">
        <f t="shared" si="1"/>
        <v>23.453333333333333</v>
      </c>
      <c r="G10" s="14"/>
      <c r="H10" s="18"/>
      <c r="K10" s="3">
        <v>6.2500000000000003E-3</v>
      </c>
      <c r="L10" s="3">
        <f t="shared" si="2"/>
        <v>-2.2041199826559246</v>
      </c>
      <c r="M10" s="3">
        <v>23.74</v>
      </c>
      <c r="N10" s="3">
        <v>23.7</v>
      </c>
      <c r="O10" s="3">
        <v>23.68</v>
      </c>
      <c r="P10" s="10">
        <f t="shared" si="4"/>
        <v>23.706666666666667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 t="s">
        <v>43</v>
      </c>
      <c r="D11" s="3">
        <v>41.58</v>
      </c>
      <c r="E11" s="3" t="s">
        <v>43</v>
      </c>
      <c r="F11" s="11"/>
      <c r="G11" s="15"/>
      <c r="H11" s="19"/>
      <c r="K11" s="3">
        <v>0</v>
      </c>
      <c r="L11" s="3" t="e">
        <f t="shared" si="2"/>
        <v>#NUM!</v>
      </c>
      <c r="M11" s="22">
        <v>5.86</v>
      </c>
      <c r="N11" s="3">
        <v>34.46</v>
      </c>
      <c r="O11" s="3">
        <v>36.700000000000003</v>
      </c>
      <c r="P11" s="11"/>
      <c r="Q11" s="15"/>
      <c r="R11" s="19"/>
    </row>
    <row r="19" spans="1:4" x14ac:dyDescent="0.25">
      <c r="A19" s="7" t="s">
        <v>115</v>
      </c>
    </row>
    <row r="21" spans="1:4" x14ac:dyDescent="0.25">
      <c r="A21" t="s">
        <v>20</v>
      </c>
      <c r="B21" t="s">
        <v>21</v>
      </c>
      <c r="C21" t="s">
        <v>22</v>
      </c>
      <c r="D21" t="s">
        <v>23</v>
      </c>
    </row>
    <row r="22" spans="1:4" x14ac:dyDescent="0.25">
      <c r="A22" t="s">
        <v>26</v>
      </c>
      <c r="B22" t="s">
        <v>27</v>
      </c>
      <c r="C22">
        <v>1</v>
      </c>
      <c r="D22">
        <v>24.96</v>
      </c>
    </row>
    <row r="23" spans="1:4" x14ac:dyDescent="0.25">
      <c r="A23" t="s">
        <v>28</v>
      </c>
      <c r="B23" t="s">
        <v>27</v>
      </c>
      <c r="C23">
        <v>1</v>
      </c>
      <c r="D23">
        <v>24.13</v>
      </c>
    </row>
    <row r="24" spans="1:4" x14ac:dyDescent="0.25">
      <c r="A24" t="s">
        <v>29</v>
      </c>
      <c r="B24" t="s">
        <v>27</v>
      </c>
      <c r="C24">
        <v>1</v>
      </c>
      <c r="D24">
        <v>24.76</v>
      </c>
    </row>
    <row r="25" spans="1:4" x14ac:dyDescent="0.25">
      <c r="A25" t="s">
        <v>30</v>
      </c>
      <c r="B25" t="s">
        <v>27</v>
      </c>
      <c r="C25">
        <v>2</v>
      </c>
      <c r="D25">
        <v>28.16</v>
      </c>
    </row>
    <row r="26" spans="1:4" x14ac:dyDescent="0.25">
      <c r="A26" s="21" t="s">
        <v>31</v>
      </c>
      <c r="B26" s="21" t="s">
        <v>27</v>
      </c>
      <c r="C26" s="21">
        <v>2</v>
      </c>
      <c r="D26" s="21">
        <v>26.62</v>
      </c>
    </row>
    <row r="27" spans="1:4" x14ac:dyDescent="0.25">
      <c r="A27" s="21" t="s">
        <v>32</v>
      </c>
      <c r="B27" s="21" t="s">
        <v>27</v>
      </c>
      <c r="C27" s="21">
        <v>2</v>
      </c>
      <c r="D27" s="21">
        <v>27.07</v>
      </c>
    </row>
    <row r="28" spans="1:4" x14ac:dyDescent="0.25">
      <c r="A28" s="21" t="s">
        <v>33</v>
      </c>
      <c r="B28" s="21" t="s">
        <v>27</v>
      </c>
      <c r="C28" s="21">
        <v>3</v>
      </c>
      <c r="D28" s="21" t="s">
        <v>43</v>
      </c>
    </row>
    <row r="29" spans="1:4" x14ac:dyDescent="0.25">
      <c r="A29" t="s">
        <v>34</v>
      </c>
      <c r="B29" t="s">
        <v>27</v>
      </c>
      <c r="C29">
        <v>3</v>
      </c>
      <c r="D29">
        <v>28.56</v>
      </c>
    </row>
    <row r="30" spans="1:4" x14ac:dyDescent="0.25">
      <c r="A30" t="s">
        <v>35</v>
      </c>
      <c r="B30" t="s">
        <v>27</v>
      </c>
      <c r="C30">
        <v>3</v>
      </c>
      <c r="D30">
        <v>27.7</v>
      </c>
    </row>
    <row r="31" spans="1:4" x14ac:dyDescent="0.25">
      <c r="A31" s="21" t="s">
        <v>36</v>
      </c>
      <c r="B31" s="21" t="s">
        <v>27</v>
      </c>
      <c r="C31" s="21">
        <v>4</v>
      </c>
      <c r="D31" s="21">
        <v>28.07</v>
      </c>
    </row>
    <row r="32" spans="1:4" x14ac:dyDescent="0.25">
      <c r="A32" t="s">
        <v>37</v>
      </c>
      <c r="B32" t="s">
        <v>27</v>
      </c>
      <c r="C32">
        <v>4</v>
      </c>
      <c r="D32">
        <v>29.82</v>
      </c>
    </row>
    <row r="33" spans="1:4" x14ac:dyDescent="0.25">
      <c r="A33" t="s">
        <v>38</v>
      </c>
      <c r="B33" t="s">
        <v>27</v>
      </c>
      <c r="C33">
        <v>4</v>
      </c>
      <c r="D33">
        <v>29.66</v>
      </c>
    </row>
    <row r="34" spans="1:4" x14ac:dyDescent="0.25">
      <c r="A34" s="21" t="s">
        <v>39</v>
      </c>
      <c r="B34" s="21" t="s">
        <v>27</v>
      </c>
      <c r="C34" s="21">
        <v>5</v>
      </c>
      <c r="D34" s="21">
        <v>30.52</v>
      </c>
    </row>
    <row r="35" spans="1:4" x14ac:dyDescent="0.25">
      <c r="A35" t="s">
        <v>40</v>
      </c>
      <c r="B35" t="s">
        <v>27</v>
      </c>
      <c r="C35">
        <v>5</v>
      </c>
      <c r="D35">
        <v>30.65</v>
      </c>
    </row>
    <row r="36" spans="1:4" x14ac:dyDescent="0.25">
      <c r="A36" t="s">
        <v>41</v>
      </c>
      <c r="B36" t="s">
        <v>27</v>
      </c>
      <c r="C36">
        <v>5</v>
      </c>
      <c r="D36">
        <v>30.79</v>
      </c>
    </row>
    <row r="37" spans="1:4" x14ac:dyDescent="0.25">
      <c r="A37" t="s">
        <v>42</v>
      </c>
      <c r="B37" t="s">
        <v>27</v>
      </c>
      <c r="C37">
        <v>6</v>
      </c>
      <c r="D37">
        <v>30.29</v>
      </c>
    </row>
    <row r="38" spans="1:4" x14ac:dyDescent="0.25">
      <c r="A38" t="s">
        <v>44</v>
      </c>
      <c r="B38" t="s">
        <v>27</v>
      </c>
      <c r="C38">
        <v>6</v>
      </c>
      <c r="D38">
        <v>31.4</v>
      </c>
    </row>
    <row r="39" spans="1:4" x14ac:dyDescent="0.25">
      <c r="A39" t="s">
        <v>45</v>
      </c>
      <c r="B39" t="s">
        <v>27</v>
      </c>
      <c r="C39">
        <v>6</v>
      </c>
      <c r="D39">
        <v>31.13</v>
      </c>
    </row>
    <row r="40" spans="1:4" x14ac:dyDescent="0.25">
      <c r="A40" t="s">
        <v>46</v>
      </c>
      <c r="B40" t="s">
        <v>27</v>
      </c>
      <c r="C40">
        <v>7</v>
      </c>
      <c r="D40">
        <v>32.340000000000003</v>
      </c>
    </row>
    <row r="41" spans="1:4" x14ac:dyDescent="0.25">
      <c r="A41" t="s">
        <v>47</v>
      </c>
      <c r="B41" t="s">
        <v>27</v>
      </c>
      <c r="C41">
        <v>7</v>
      </c>
      <c r="D41">
        <v>32.01</v>
      </c>
    </row>
    <row r="42" spans="1:4" x14ac:dyDescent="0.25">
      <c r="A42" t="s">
        <v>48</v>
      </c>
      <c r="B42" t="s">
        <v>27</v>
      </c>
      <c r="C42">
        <v>7</v>
      </c>
      <c r="D42">
        <v>32.24</v>
      </c>
    </row>
    <row r="43" spans="1:4" x14ac:dyDescent="0.25">
      <c r="A43" t="s">
        <v>49</v>
      </c>
      <c r="B43" t="s">
        <v>27</v>
      </c>
      <c r="C43">
        <v>8</v>
      </c>
      <c r="D43" t="s">
        <v>43</v>
      </c>
    </row>
    <row r="44" spans="1:4" x14ac:dyDescent="0.25">
      <c r="A44" t="s">
        <v>50</v>
      </c>
      <c r="B44" t="s">
        <v>27</v>
      </c>
      <c r="C44">
        <v>8</v>
      </c>
      <c r="D44" t="s">
        <v>43</v>
      </c>
    </row>
    <row r="45" spans="1:4" x14ac:dyDescent="0.25">
      <c r="A45" t="s">
        <v>51</v>
      </c>
      <c r="B45" t="s">
        <v>27</v>
      </c>
      <c r="C45">
        <v>8</v>
      </c>
      <c r="D45" t="s">
        <v>43</v>
      </c>
    </row>
    <row r="46" spans="1:4" x14ac:dyDescent="0.25">
      <c r="A46" t="s">
        <v>52</v>
      </c>
      <c r="B46" t="s">
        <v>53</v>
      </c>
      <c r="C46">
        <v>9</v>
      </c>
      <c r="D46">
        <v>16.43</v>
      </c>
    </row>
    <row r="47" spans="1:4" x14ac:dyDescent="0.25">
      <c r="A47" t="s">
        <v>54</v>
      </c>
      <c r="B47" t="s">
        <v>53</v>
      </c>
      <c r="C47">
        <v>9</v>
      </c>
      <c r="D47">
        <v>16.22</v>
      </c>
    </row>
    <row r="48" spans="1:4" x14ac:dyDescent="0.25">
      <c r="A48" t="s">
        <v>55</v>
      </c>
      <c r="B48" t="s">
        <v>53</v>
      </c>
      <c r="C48">
        <v>9</v>
      </c>
      <c r="D48">
        <v>16.18</v>
      </c>
    </row>
    <row r="49" spans="1:4" x14ac:dyDescent="0.25">
      <c r="A49" s="21" t="s">
        <v>56</v>
      </c>
      <c r="B49" s="21" t="s">
        <v>53</v>
      </c>
      <c r="C49" s="21">
        <v>10</v>
      </c>
      <c r="D49" s="21">
        <v>18.559999999999999</v>
      </c>
    </row>
    <row r="50" spans="1:4" x14ac:dyDescent="0.25">
      <c r="A50" t="s">
        <v>57</v>
      </c>
      <c r="B50" t="s">
        <v>53</v>
      </c>
      <c r="C50">
        <v>10</v>
      </c>
      <c r="D50">
        <v>18.37</v>
      </c>
    </row>
    <row r="51" spans="1:4" x14ac:dyDescent="0.25">
      <c r="A51" t="s">
        <v>58</v>
      </c>
      <c r="B51" t="s">
        <v>53</v>
      </c>
      <c r="C51">
        <v>10</v>
      </c>
      <c r="D51">
        <v>18.899999999999999</v>
      </c>
    </row>
    <row r="52" spans="1:4" x14ac:dyDescent="0.25">
      <c r="A52" t="s">
        <v>59</v>
      </c>
      <c r="B52" t="s">
        <v>53</v>
      </c>
      <c r="C52">
        <v>11</v>
      </c>
      <c r="D52">
        <v>19.55</v>
      </c>
    </row>
    <row r="53" spans="1:4" x14ac:dyDescent="0.25">
      <c r="A53" t="s">
        <v>60</v>
      </c>
      <c r="B53" t="s">
        <v>53</v>
      </c>
      <c r="C53">
        <v>11</v>
      </c>
      <c r="D53">
        <v>19.47</v>
      </c>
    </row>
    <row r="54" spans="1:4" x14ac:dyDescent="0.25">
      <c r="A54" s="21" t="s">
        <v>61</v>
      </c>
      <c r="B54" s="21" t="s">
        <v>53</v>
      </c>
      <c r="C54" s="21">
        <v>11</v>
      </c>
      <c r="D54" s="21">
        <v>18.89</v>
      </c>
    </row>
    <row r="55" spans="1:4" x14ac:dyDescent="0.25">
      <c r="A55" t="s">
        <v>62</v>
      </c>
      <c r="B55" t="s">
        <v>53</v>
      </c>
      <c r="C55">
        <v>12</v>
      </c>
      <c r="D55">
        <v>21.2</v>
      </c>
    </row>
    <row r="56" spans="1:4" x14ac:dyDescent="0.25">
      <c r="A56" t="s">
        <v>63</v>
      </c>
      <c r="B56" t="s">
        <v>53</v>
      </c>
      <c r="C56">
        <v>12</v>
      </c>
      <c r="D56">
        <v>21.24</v>
      </c>
    </row>
    <row r="57" spans="1:4" x14ac:dyDescent="0.25">
      <c r="A57" t="s">
        <v>64</v>
      </c>
      <c r="B57" t="s">
        <v>53</v>
      </c>
      <c r="C57">
        <v>12</v>
      </c>
      <c r="D57">
        <v>21.48</v>
      </c>
    </row>
    <row r="58" spans="1:4" x14ac:dyDescent="0.25">
      <c r="A58" t="s">
        <v>65</v>
      </c>
      <c r="B58" t="s">
        <v>53</v>
      </c>
      <c r="C58">
        <v>13</v>
      </c>
      <c r="D58">
        <v>21.38</v>
      </c>
    </row>
    <row r="59" spans="1:4" x14ac:dyDescent="0.25">
      <c r="A59" t="s">
        <v>66</v>
      </c>
      <c r="B59" t="s">
        <v>53</v>
      </c>
      <c r="C59">
        <v>13</v>
      </c>
      <c r="D59">
        <v>21.56</v>
      </c>
    </row>
    <row r="60" spans="1:4" x14ac:dyDescent="0.25">
      <c r="A60" t="s">
        <v>67</v>
      </c>
      <c r="B60" t="s">
        <v>53</v>
      </c>
      <c r="C60">
        <v>13</v>
      </c>
      <c r="D60">
        <v>22.06</v>
      </c>
    </row>
    <row r="61" spans="1:4" x14ac:dyDescent="0.25">
      <c r="A61" t="s">
        <v>68</v>
      </c>
      <c r="B61" t="s">
        <v>53</v>
      </c>
      <c r="C61">
        <v>14</v>
      </c>
      <c r="D61">
        <v>22.89</v>
      </c>
    </row>
    <row r="62" spans="1:4" x14ac:dyDescent="0.25">
      <c r="A62" t="s">
        <v>69</v>
      </c>
      <c r="B62" t="s">
        <v>53</v>
      </c>
      <c r="C62">
        <v>14</v>
      </c>
      <c r="D62">
        <v>22.56</v>
      </c>
    </row>
    <row r="63" spans="1:4" x14ac:dyDescent="0.25">
      <c r="A63" t="s">
        <v>70</v>
      </c>
      <c r="B63" t="s">
        <v>53</v>
      </c>
      <c r="C63">
        <v>14</v>
      </c>
      <c r="D63">
        <v>22.86</v>
      </c>
    </row>
    <row r="64" spans="1:4" x14ac:dyDescent="0.25">
      <c r="A64" t="s">
        <v>71</v>
      </c>
      <c r="B64" t="s">
        <v>53</v>
      </c>
      <c r="C64">
        <v>15</v>
      </c>
      <c r="D64">
        <v>23.32</v>
      </c>
    </row>
    <row r="65" spans="1:4" x14ac:dyDescent="0.25">
      <c r="A65" t="s">
        <v>72</v>
      </c>
      <c r="B65" t="s">
        <v>53</v>
      </c>
      <c r="C65">
        <v>15</v>
      </c>
      <c r="D65">
        <v>23.68</v>
      </c>
    </row>
    <row r="66" spans="1:4" x14ac:dyDescent="0.25">
      <c r="A66" t="s">
        <v>73</v>
      </c>
      <c r="B66" t="s">
        <v>53</v>
      </c>
      <c r="C66">
        <v>15</v>
      </c>
      <c r="D66">
        <v>23.36</v>
      </c>
    </row>
    <row r="67" spans="1:4" x14ac:dyDescent="0.25">
      <c r="A67" t="s">
        <v>74</v>
      </c>
      <c r="B67" t="s">
        <v>53</v>
      </c>
      <c r="C67">
        <v>16</v>
      </c>
      <c r="D67" t="s">
        <v>43</v>
      </c>
    </row>
    <row r="68" spans="1:4" x14ac:dyDescent="0.25">
      <c r="A68" t="s">
        <v>75</v>
      </c>
      <c r="B68" t="s">
        <v>53</v>
      </c>
      <c r="C68">
        <v>16</v>
      </c>
      <c r="D68">
        <v>41.58</v>
      </c>
    </row>
    <row r="69" spans="1:4" x14ac:dyDescent="0.25">
      <c r="A69" t="s">
        <v>76</v>
      </c>
      <c r="B69" t="s">
        <v>53</v>
      </c>
      <c r="C69">
        <v>16</v>
      </c>
      <c r="D69" t="s">
        <v>43</v>
      </c>
    </row>
    <row r="70" spans="1:4" x14ac:dyDescent="0.25">
      <c r="A70" t="s">
        <v>77</v>
      </c>
      <c r="B70" t="s">
        <v>53</v>
      </c>
      <c r="C70">
        <v>17</v>
      </c>
      <c r="D70">
        <v>16.2</v>
      </c>
    </row>
    <row r="71" spans="1:4" x14ac:dyDescent="0.25">
      <c r="A71" t="s">
        <v>77</v>
      </c>
      <c r="B71" t="s">
        <v>27</v>
      </c>
      <c r="C71">
        <v>17</v>
      </c>
      <c r="D71">
        <v>24.74</v>
      </c>
    </row>
    <row r="72" spans="1:4" x14ac:dyDescent="0.25">
      <c r="A72" t="s">
        <v>78</v>
      </c>
      <c r="B72" t="s">
        <v>53</v>
      </c>
      <c r="C72">
        <v>17</v>
      </c>
      <c r="D72">
        <v>16.37</v>
      </c>
    </row>
    <row r="73" spans="1:4" x14ac:dyDescent="0.25">
      <c r="A73" t="s">
        <v>78</v>
      </c>
      <c r="B73" t="s">
        <v>27</v>
      </c>
      <c r="C73">
        <v>17</v>
      </c>
      <c r="D73">
        <v>24.83</v>
      </c>
    </row>
    <row r="74" spans="1:4" x14ac:dyDescent="0.25">
      <c r="A74" t="s">
        <v>79</v>
      </c>
      <c r="B74" t="s">
        <v>53</v>
      </c>
      <c r="C74">
        <v>17</v>
      </c>
      <c r="D74">
        <v>15.99</v>
      </c>
    </row>
    <row r="75" spans="1:4" x14ac:dyDescent="0.25">
      <c r="A75" t="s">
        <v>79</v>
      </c>
      <c r="B75" t="s">
        <v>27</v>
      </c>
      <c r="C75">
        <v>17</v>
      </c>
      <c r="D75">
        <v>24.68</v>
      </c>
    </row>
    <row r="76" spans="1:4" x14ac:dyDescent="0.25">
      <c r="A76" t="s">
        <v>80</v>
      </c>
      <c r="B76" t="s">
        <v>53</v>
      </c>
      <c r="C76">
        <v>18</v>
      </c>
      <c r="D76">
        <v>21.02</v>
      </c>
    </row>
    <row r="77" spans="1:4" x14ac:dyDescent="0.25">
      <c r="A77" t="s">
        <v>80</v>
      </c>
      <c r="B77" t="s">
        <v>27</v>
      </c>
      <c r="C77">
        <v>18</v>
      </c>
      <c r="D77" t="s">
        <v>43</v>
      </c>
    </row>
    <row r="78" spans="1:4" x14ac:dyDescent="0.25">
      <c r="A78" s="21" t="s">
        <v>81</v>
      </c>
      <c r="B78" s="21" t="s">
        <v>53</v>
      </c>
      <c r="C78" s="21">
        <v>18</v>
      </c>
      <c r="D78" s="21">
        <v>18.45</v>
      </c>
    </row>
    <row r="79" spans="1:4" x14ac:dyDescent="0.25">
      <c r="A79" s="21" t="s">
        <v>81</v>
      </c>
      <c r="B79" s="21" t="s">
        <v>27</v>
      </c>
      <c r="C79" s="21">
        <v>18</v>
      </c>
      <c r="D79" s="21">
        <v>25.87</v>
      </c>
    </row>
    <row r="80" spans="1:4" x14ac:dyDescent="0.25">
      <c r="A80" t="s">
        <v>82</v>
      </c>
      <c r="B80" t="s">
        <v>53</v>
      </c>
      <c r="C80">
        <v>18</v>
      </c>
      <c r="D80">
        <v>17.940000000000001</v>
      </c>
    </row>
    <row r="81" spans="1:4" x14ac:dyDescent="0.25">
      <c r="A81" t="s">
        <v>82</v>
      </c>
      <c r="B81" t="s">
        <v>27</v>
      </c>
      <c r="C81">
        <v>18</v>
      </c>
      <c r="D81">
        <v>27.05</v>
      </c>
    </row>
    <row r="82" spans="1:4" x14ac:dyDescent="0.25">
      <c r="A82" t="s">
        <v>83</v>
      </c>
      <c r="B82" t="s">
        <v>53</v>
      </c>
      <c r="C82">
        <v>19</v>
      </c>
      <c r="D82">
        <v>19.86</v>
      </c>
    </row>
    <row r="83" spans="1:4" x14ac:dyDescent="0.25">
      <c r="A83" t="s">
        <v>83</v>
      </c>
      <c r="B83" t="s">
        <v>27</v>
      </c>
      <c r="C83">
        <v>19</v>
      </c>
      <c r="D83">
        <v>27.84</v>
      </c>
    </row>
    <row r="84" spans="1:4" x14ac:dyDescent="0.25">
      <c r="A84" t="s">
        <v>84</v>
      </c>
      <c r="B84" t="s">
        <v>53</v>
      </c>
      <c r="C84">
        <v>19</v>
      </c>
      <c r="D84">
        <v>20.37</v>
      </c>
    </row>
    <row r="85" spans="1:4" x14ac:dyDescent="0.25">
      <c r="A85" t="s">
        <v>84</v>
      </c>
      <c r="B85" t="s">
        <v>27</v>
      </c>
      <c r="C85">
        <v>19</v>
      </c>
      <c r="D85">
        <v>29.6</v>
      </c>
    </row>
    <row r="86" spans="1:4" x14ac:dyDescent="0.25">
      <c r="A86" t="s">
        <v>85</v>
      </c>
      <c r="B86" t="s">
        <v>53</v>
      </c>
      <c r="C86">
        <v>19</v>
      </c>
      <c r="D86">
        <v>19.010000000000002</v>
      </c>
    </row>
    <row r="87" spans="1:4" x14ac:dyDescent="0.25">
      <c r="A87" t="s">
        <v>85</v>
      </c>
      <c r="B87" t="s">
        <v>27</v>
      </c>
      <c r="C87">
        <v>19</v>
      </c>
      <c r="D87">
        <v>28.14</v>
      </c>
    </row>
    <row r="88" spans="1:4" x14ac:dyDescent="0.25">
      <c r="A88" t="s">
        <v>86</v>
      </c>
      <c r="B88" t="s">
        <v>53</v>
      </c>
      <c r="C88">
        <v>20</v>
      </c>
      <c r="D88">
        <v>20.73</v>
      </c>
    </row>
    <row r="89" spans="1:4" x14ac:dyDescent="0.25">
      <c r="A89" t="s">
        <v>86</v>
      </c>
      <c r="B89" t="s">
        <v>27</v>
      </c>
      <c r="C89">
        <v>20</v>
      </c>
      <c r="D89">
        <v>29</v>
      </c>
    </row>
    <row r="90" spans="1:4" x14ac:dyDescent="0.25">
      <c r="A90" t="s">
        <v>87</v>
      </c>
      <c r="B90" t="s">
        <v>53</v>
      </c>
      <c r="C90">
        <v>20</v>
      </c>
      <c r="D90">
        <v>21.19</v>
      </c>
    </row>
    <row r="91" spans="1:4" x14ac:dyDescent="0.25">
      <c r="A91" t="s">
        <v>87</v>
      </c>
      <c r="B91" t="s">
        <v>27</v>
      </c>
      <c r="C91">
        <v>20</v>
      </c>
      <c r="D91">
        <v>30.31</v>
      </c>
    </row>
    <row r="92" spans="1:4" x14ac:dyDescent="0.25">
      <c r="A92" t="s">
        <v>88</v>
      </c>
      <c r="B92" t="s">
        <v>53</v>
      </c>
      <c r="C92">
        <v>20</v>
      </c>
      <c r="D92">
        <v>19.899999999999999</v>
      </c>
    </row>
    <row r="93" spans="1:4" x14ac:dyDescent="0.25">
      <c r="A93" t="s">
        <v>88</v>
      </c>
      <c r="B93" t="s">
        <v>27</v>
      </c>
      <c r="C93">
        <v>20</v>
      </c>
      <c r="D93">
        <v>29.09</v>
      </c>
    </row>
    <row r="94" spans="1:4" x14ac:dyDescent="0.25">
      <c r="A94" t="s">
        <v>89</v>
      </c>
      <c r="B94" t="s">
        <v>53</v>
      </c>
      <c r="C94">
        <v>21</v>
      </c>
      <c r="D94">
        <v>20.51</v>
      </c>
    </row>
    <row r="95" spans="1:4" x14ac:dyDescent="0.25">
      <c r="A95" t="s">
        <v>89</v>
      </c>
      <c r="B95" t="s">
        <v>27</v>
      </c>
      <c r="C95">
        <v>21</v>
      </c>
      <c r="D95">
        <v>28.85</v>
      </c>
    </row>
    <row r="96" spans="1:4" x14ac:dyDescent="0.25">
      <c r="A96" t="s">
        <v>90</v>
      </c>
      <c r="B96" t="s">
        <v>53</v>
      </c>
      <c r="C96">
        <v>21</v>
      </c>
      <c r="D96">
        <v>21.92</v>
      </c>
    </row>
    <row r="97" spans="1:4" x14ac:dyDescent="0.25">
      <c r="A97" t="s">
        <v>90</v>
      </c>
      <c r="B97" t="s">
        <v>27</v>
      </c>
      <c r="C97">
        <v>21</v>
      </c>
      <c r="D97">
        <v>31.49</v>
      </c>
    </row>
    <row r="98" spans="1:4" x14ac:dyDescent="0.25">
      <c r="A98" t="s">
        <v>91</v>
      </c>
      <c r="B98" t="s">
        <v>53</v>
      </c>
      <c r="C98">
        <v>21</v>
      </c>
      <c r="D98">
        <v>20.49</v>
      </c>
    </row>
    <row r="99" spans="1:4" x14ac:dyDescent="0.25">
      <c r="A99" t="s">
        <v>91</v>
      </c>
      <c r="B99" t="s">
        <v>27</v>
      </c>
      <c r="C99">
        <v>21</v>
      </c>
      <c r="D99" t="s">
        <v>43</v>
      </c>
    </row>
    <row r="100" spans="1:4" x14ac:dyDescent="0.25">
      <c r="A100" t="s">
        <v>92</v>
      </c>
      <c r="B100" t="s">
        <v>53</v>
      </c>
      <c r="C100">
        <v>22</v>
      </c>
      <c r="D100">
        <v>22.3</v>
      </c>
    </row>
    <row r="101" spans="1:4" x14ac:dyDescent="0.25">
      <c r="A101" t="s">
        <v>92</v>
      </c>
      <c r="B101" t="s">
        <v>27</v>
      </c>
      <c r="C101">
        <v>22</v>
      </c>
      <c r="D101" t="s">
        <v>43</v>
      </c>
    </row>
    <row r="102" spans="1:4" x14ac:dyDescent="0.25">
      <c r="A102" t="s">
        <v>93</v>
      </c>
      <c r="B102" t="s">
        <v>53</v>
      </c>
      <c r="C102">
        <v>22</v>
      </c>
      <c r="D102">
        <v>22.77</v>
      </c>
    </row>
    <row r="103" spans="1:4" x14ac:dyDescent="0.25">
      <c r="A103" t="s">
        <v>93</v>
      </c>
      <c r="B103" t="s">
        <v>27</v>
      </c>
      <c r="C103">
        <v>22</v>
      </c>
      <c r="D103">
        <v>30.7</v>
      </c>
    </row>
    <row r="104" spans="1:4" x14ac:dyDescent="0.25">
      <c r="A104" t="s">
        <v>94</v>
      </c>
      <c r="B104" t="s">
        <v>53</v>
      </c>
      <c r="C104">
        <v>22</v>
      </c>
      <c r="D104">
        <v>21.71</v>
      </c>
    </row>
    <row r="105" spans="1:4" x14ac:dyDescent="0.25">
      <c r="A105" t="s">
        <v>94</v>
      </c>
      <c r="B105" t="s">
        <v>27</v>
      </c>
      <c r="C105">
        <v>22</v>
      </c>
      <c r="D105">
        <v>30.49</v>
      </c>
    </row>
    <row r="106" spans="1:4" x14ac:dyDescent="0.25">
      <c r="A106" t="s">
        <v>95</v>
      </c>
      <c r="B106" t="s">
        <v>53</v>
      </c>
      <c r="C106">
        <v>23</v>
      </c>
      <c r="D106">
        <v>23.74</v>
      </c>
    </row>
    <row r="107" spans="1:4" x14ac:dyDescent="0.25">
      <c r="A107" t="s">
        <v>95</v>
      </c>
      <c r="B107" t="s">
        <v>27</v>
      </c>
      <c r="C107">
        <v>23</v>
      </c>
      <c r="D107">
        <v>32.200000000000003</v>
      </c>
    </row>
    <row r="108" spans="1:4" x14ac:dyDescent="0.25">
      <c r="A108" t="s">
        <v>96</v>
      </c>
      <c r="B108" t="s">
        <v>53</v>
      </c>
      <c r="C108">
        <v>23</v>
      </c>
      <c r="D108">
        <v>23.7</v>
      </c>
    </row>
    <row r="109" spans="1:4" x14ac:dyDescent="0.25">
      <c r="A109" t="s">
        <v>96</v>
      </c>
      <c r="B109" t="s">
        <v>27</v>
      </c>
      <c r="C109">
        <v>23</v>
      </c>
      <c r="D109">
        <v>31.72</v>
      </c>
    </row>
    <row r="110" spans="1:4" x14ac:dyDescent="0.25">
      <c r="A110" t="s">
        <v>97</v>
      </c>
      <c r="B110" t="s">
        <v>53</v>
      </c>
      <c r="C110">
        <v>23</v>
      </c>
      <c r="D110">
        <v>23.68</v>
      </c>
    </row>
    <row r="111" spans="1:4" x14ac:dyDescent="0.25">
      <c r="A111" t="s">
        <v>97</v>
      </c>
      <c r="B111" t="s">
        <v>27</v>
      </c>
      <c r="C111">
        <v>23</v>
      </c>
      <c r="D111" t="s">
        <v>43</v>
      </c>
    </row>
    <row r="112" spans="1:4" x14ac:dyDescent="0.25">
      <c r="A112" s="21" t="s">
        <v>98</v>
      </c>
      <c r="B112" s="21" t="s">
        <v>53</v>
      </c>
      <c r="C112" s="21">
        <v>24</v>
      </c>
      <c r="D112" s="21">
        <v>5.86</v>
      </c>
    </row>
    <row r="113" spans="1:4" x14ac:dyDescent="0.25">
      <c r="A113" s="21" t="s">
        <v>98</v>
      </c>
      <c r="B113" s="21" t="s">
        <v>27</v>
      </c>
      <c r="C113" s="21">
        <v>24</v>
      </c>
      <c r="D113" s="21">
        <v>8.36</v>
      </c>
    </row>
    <row r="114" spans="1:4" x14ac:dyDescent="0.25">
      <c r="A114" t="s">
        <v>99</v>
      </c>
      <c r="B114" t="s">
        <v>53</v>
      </c>
      <c r="C114">
        <v>24</v>
      </c>
      <c r="D114">
        <v>34.46</v>
      </c>
    </row>
    <row r="115" spans="1:4" x14ac:dyDescent="0.25">
      <c r="A115" t="s">
        <v>99</v>
      </c>
      <c r="B115" t="s">
        <v>27</v>
      </c>
      <c r="C115">
        <v>24</v>
      </c>
      <c r="D115" t="s">
        <v>43</v>
      </c>
    </row>
    <row r="116" spans="1:4" x14ac:dyDescent="0.25">
      <c r="A116" t="s">
        <v>100</v>
      </c>
      <c r="B116" t="s">
        <v>53</v>
      </c>
      <c r="C116">
        <v>24</v>
      </c>
      <c r="D116">
        <v>36.700000000000003</v>
      </c>
    </row>
    <row r="117" spans="1:4" x14ac:dyDescent="0.25">
      <c r="A117" t="s">
        <v>100</v>
      </c>
      <c r="B117" t="s">
        <v>27</v>
      </c>
      <c r="C117">
        <v>24</v>
      </c>
      <c r="D117" t="s">
        <v>43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O11" sqref="O11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117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8" t="s">
        <v>43</v>
      </c>
      <c r="D4" s="3">
        <v>16.98</v>
      </c>
      <c r="E4" s="8" t="s">
        <v>43</v>
      </c>
      <c r="F4" s="10">
        <f>AVERAGE(C4:E4)</f>
        <v>16.98</v>
      </c>
      <c r="G4" s="13">
        <f>SLOPE(F4:F10,B4:B10)</f>
        <v>-3.7083772805862427</v>
      </c>
      <c r="H4" s="17">
        <f>((10^(-1/G4))-1)*100</f>
        <v>86.06287428724211</v>
      </c>
      <c r="K4" s="3">
        <v>1</v>
      </c>
      <c r="L4" s="3">
        <f>LOG10(K4)</f>
        <v>0</v>
      </c>
      <c r="M4" s="23">
        <v>16.3</v>
      </c>
      <c r="N4" s="3">
        <v>17.440000000000001</v>
      </c>
      <c r="O4" s="3">
        <v>17.77</v>
      </c>
      <c r="P4" s="10">
        <f>AVERAGE(M4:O4)</f>
        <v>17.170000000000002</v>
      </c>
      <c r="Q4" s="13">
        <f>SLOPE(P4:P10,L4:L10)</f>
        <v>-3.5067386087367285</v>
      </c>
      <c r="R4" s="17">
        <f>((10^(-1/Q4))-1)*100</f>
        <v>92.825849026020606</v>
      </c>
    </row>
    <row r="5" spans="1:18" x14ac:dyDescent="0.25">
      <c r="A5" s="3">
        <v>0.2</v>
      </c>
      <c r="B5" s="3">
        <f t="shared" ref="B5:B11" si="0">LOG10(A5)</f>
        <v>-0.69897000433601875</v>
      </c>
      <c r="C5" s="20">
        <v>21.08</v>
      </c>
      <c r="D5" s="3">
        <v>20.52</v>
      </c>
      <c r="E5" s="3">
        <v>17.71</v>
      </c>
      <c r="F5" s="10">
        <f t="shared" ref="F5:F10" si="1">AVERAGE(C5:E5)</f>
        <v>19.77</v>
      </c>
      <c r="G5" s="14"/>
      <c r="H5" s="18"/>
      <c r="K5" s="3">
        <v>0.2</v>
      </c>
      <c r="L5" s="3">
        <f t="shared" ref="L5:L11" si="2">LOG10(K5)</f>
        <v>-0.69897000433601875</v>
      </c>
      <c r="M5" s="8">
        <v>24.11</v>
      </c>
      <c r="N5" s="23">
        <v>20.9</v>
      </c>
      <c r="O5" s="3">
        <v>20.97</v>
      </c>
      <c r="P5" s="10">
        <f>AVERAGE(N5:O5)</f>
        <v>20.934999999999999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8">
        <v>16.95</v>
      </c>
      <c r="D6" s="3">
        <v>20.72</v>
      </c>
      <c r="E6" s="3">
        <v>21.01</v>
      </c>
      <c r="F6" s="10">
        <f>AVERAGE(D6:E6)</f>
        <v>20.865000000000002</v>
      </c>
      <c r="G6" s="14"/>
      <c r="H6" s="18"/>
      <c r="K6" s="3">
        <v>0.1</v>
      </c>
      <c r="L6" s="3">
        <f t="shared" si="2"/>
        <v>-1</v>
      </c>
      <c r="M6" s="3">
        <v>21.59</v>
      </c>
      <c r="N6" s="3">
        <v>20.12</v>
      </c>
      <c r="O6" s="3">
        <v>21.54</v>
      </c>
      <c r="P6" s="10">
        <f t="shared" ref="P6" si="3">AVERAGE(M6:O6)</f>
        <v>21.083333333333332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8">
        <v>32.26</v>
      </c>
      <c r="D7" s="3">
        <v>23.11</v>
      </c>
      <c r="E7" s="3">
        <v>23.22</v>
      </c>
      <c r="F7" s="10">
        <f>AVERAGE(D7:E7)</f>
        <v>23.164999999999999</v>
      </c>
      <c r="G7" s="14"/>
      <c r="H7" s="18"/>
      <c r="K7" s="3">
        <v>0.05</v>
      </c>
      <c r="L7" s="3">
        <f t="shared" si="2"/>
        <v>-1.3010299956639813</v>
      </c>
      <c r="M7" s="3">
        <v>22.36</v>
      </c>
      <c r="N7" s="3">
        <v>21.13</v>
      </c>
      <c r="O7" s="3">
        <v>22.79</v>
      </c>
      <c r="P7" s="10">
        <f>AVERAGE(M7:O7)</f>
        <v>22.093333333333334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3">
        <v>21.21</v>
      </c>
      <c r="D8" s="3">
        <v>22.44</v>
      </c>
      <c r="E8" s="3">
        <v>23.28</v>
      </c>
      <c r="F8" s="10">
        <f t="shared" si="1"/>
        <v>22.310000000000002</v>
      </c>
      <c r="G8" s="14"/>
      <c r="H8" s="18"/>
      <c r="K8" s="3">
        <v>2.5000000000000001E-2</v>
      </c>
      <c r="L8" s="3">
        <f t="shared" si="2"/>
        <v>-1.6020599913279623</v>
      </c>
      <c r="M8" s="3">
        <v>23.45</v>
      </c>
      <c r="N8" s="3">
        <v>22.11</v>
      </c>
      <c r="O8" s="8" t="s">
        <v>43</v>
      </c>
      <c r="P8" s="10">
        <f t="shared" ref="P8:P10" si="4">AVERAGE(M8:O8)</f>
        <v>22.78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3">
        <v>24.93</v>
      </c>
      <c r="D9" s="3">
        <v>24.57</v>
      </c>
      <c r="E9" s="3">
        <v>23.61</v>
      </c>
      <c r="F9" s="10">
        <f t="shared" si="1"/>
        <v>24.37</v>
      </c>
      <c r="G9" s="14"/>
      <c r="H9" s="18"/>
      <c r="K9" s="3">
        <v>1.2500000000000001E-2</v>
      </c>
      <c r="L9" s="3">
        <f t="shared" si="2"/>
        <v>-1.9030899869919435</v>
      </c>
      <c r="M9" s="3">
        <v>24.66</v>
      </c>
      <c r="N9" s="3">
        <v>24.37</v>
      </c>
      <c r="O9" s="3">
        <v>24.98</v>
      </c>
      <c r="P9" s="10">
        <f t="shared" si="4"/>
        <v>24.67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>
        <v>24.87</v>
      </c>
      <c r="D10" s="3">
        <v>25.26</v>
      </c>
      <c r="E10" s="3">
        <v>25.56</v>
      </c>
      <c r="F10" s="10">
        <f t="shared" si="1"/>
        <v>25.23</v>
      </c>
      <c r="G10" s="14"/>
      <c r="H10" s="18"/>
      <c r="K10" s="3">
        <v>6.2500000000000003E-3</v>
      </c>
      <c r="L10" s="3">
        <f t="shared" si="2"/>
        <v>-2.2041199826559246</v>
      </c>
      <c r="M10" s="3">
        <v>25.5</v>
      </c>
      <c r="N10" s="3">
        <v>25.12</v>
      </c>
      <c r="O10" s="3">
        <v>24.87</v>
      </c>
      <c r="P10" s="10">
        <f t="shared" si="4"/>
        <v>25.163333333333338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 t="s">
        <v>43</v>
      </c>
      <c r="D11" s="3">
        <v>41.94</v>
      </c>
      <c r="E11" s="3" t="s">
        <v>43</v>
      </c>
      <c r="F11" s="11"/>
      <c r="G11" s="15"/>
      <c r="H11" s="19"/>
      <c r="K11" s="3">
        <v>0</v>
      </c>
      <c r="L11" s="3" t="e">
        <f t="shared" si="2"/>
        <v>#NUM!</v>
      </c>
      <c r="M11" s="3">
        <v>39.49</v>
      </c>
      <c r="N11" s="3">
        <v>41.59</v>
      </c>
      <c r="O11" s="23">
        <v>43.74</v>
      </c>
      <c r="P11" s="11"/>
      <c r="Q11" s="15"/>
      <c r="R11" s="19"/>
    </row>
    <row r="19" spans="1:4" x14ac:dyDescent="0.25">
      <c r="A19" s="7" t="s">
        <v>120</v>
      </c>
    </row>
    <row r="21" spans="1:4" x14ac:dyDescent="0.25">
      <c r="A21" t="s">
        <v>20</v>
      </c>
      <c r="B21" t="s">
        <v>21</v>
      </c>
      <c r="C21" t="s">
        <v>22</v>
      </c>
      <c r="D21" t="s">
        <v>23</v>
      </c>
    </row>
    <row r="22" spans="1:4" x14ac:dyDescent="0.25">
      <c r="A22" t="s">
        <v>26</v>
      </c>
      <c r="B22" t="s">
        <v>27</v>
      </c>
      <c r="C22">
        <v>1</v>
      </c>
      <c r="D22" t="s">
        <v>43</v>
      </c>
    </row>
    <row r="23" spans="1:4" x14ac:dyDescent="0.25">
      <c r="A23" t="s">
        <v>28</v>
      </c>
      <c r="B23" t="s">
        <v>27</v>
      </c>
      <c r="C23">
        <v>1</v>
      </c>
      <c r="D23">
        <v>16.98</v>
      </c>
    </row>
    <row r="24" spans="1:4" x14ac:dyDescent="0.25">
      <c r="A24" t="s">
        <v>29</v>
      </c>
      <c r="B24" t="s">
        <v>27</v>
      </c>
      <c r="C24">
        <v>1</v>
      </c>
      <c r="D24" t="s">
        <v>43</v>
      </c>
    </row>
    <row r="25" spans="1:4" x14ac:dyDescent="0.25">
      <c r="A25" t="s">
        <v>30</v>
      </c>
      <c r="B25" t="s">
        <v>27</v>
      </c>
      <c r="C25">
        <v>2</v>
      </c>
      <c r="D25">
        <v>21.08</v>
      </c>
    </row>
    <row r="26" spans="1:4" x14ac:dyDescent="0.25">
      <c r="A26" t="s">
        <v>31</v>
      </c>
      <c r="B26" t="s">
        <v>27</v>
      </c>
      <c r="C26">
        <v>2</v>
      </c>
      <c r="D26">
        <v>20.52</v>
      </c>
    </row>
    <row r="27" spans="1:4" x14ac:dyDescent="0.25">
      <c r="A27" t="s">
        <v>32</v>
      </c>
      <c r="B27" t="s">
        <v>27</v>
      </c>
      <c r="C27">
        <v>2</v>
      </c>
      <c r="D27">
        <v>17.71</v>
      </c>
    </row>
    <row r="28" spans="1:4" x14ac:dyDescent="0.25">
      <c r="A28" t="s">
        <v>33</v>
      </c>
      <c r="B28" t="s">
        <v>27</v>
      </c>
      <c r="C28">
        <v>3</v>
      </c>
      <c r="D28">
        <v>16.95</v>
      </c>
    </row>
    <row r="29" spans="1:4" x14ac:dyDescent="0.25">
      <c r="A29" t="s">
        <v>34</v>
      </c>
      <c r="B29" t="s">
        <v>27</v>
      </c>
      <c r="C29">
        <v>3</v>
      </c>
      <c r="D29">
        <v>20.72</v>
      </c>
    </row>
    <row r="30" spans="1:4" x14ac:dyDescent="0.25">
      <c r="A30" t="s">
        <v>35</v>
      </c>
      <c r="B30" t="s">
        <v>27</v>
      </c>
      <c r="C30">
        <v>3</v>
      </c>
      <c r="D30">
        <v>21.01</v>
      </c>
    </row>
    <row r="31" spans="1:4" x14ac:dyDescent="0.25">
      <c r="A31" t="s">
        <v>36</v>
      </c>
      <c r="B31" t="s">
        <v>27</v>
      </c>
      <c r="C31">
        <v>4</v>
      </c>
      <c r="D31">
        <v>32.26</v>
      </c>
    </row>
    <row r="32" spans="1:4" x14ac:dyDescent="0.25">
      <c r="A32" t="s">
        <v>37</v>
      </c>
      <c r="B32" t="s">
        <v>27</v>
      </c>
      <c r="C32">
        <v>4</v>
      </c>
      <c r="D32">
        <v>23.11</v>
      </c>
    </row>
    <row r="33" spans="1:4" x14ac:dyDescent="0.25">
      <c r="A33" t="s">
        <v>38</v>
      </c>
      <c r="B33" t="s">
        <v>27</v>
      </c>
      <c r="C33">
        <v>4</v>
      </c>
      <c r="D33">
        <v>23.22</v>
      </c>
    </row>
    <row r="34" spans="1:4" x14ac:dyDescent="0.25">
      <c r="A34" t="s">
        <v>39</v>
      </c>
      <c r="B34" t="s">
        <v>27</v>
      </c>
      <c r="C34">
        <v>5</v>
      </c>
      <c r="D34">
        <v>21.21</v>
      </c>
    </row>
    <row r="35" spans="1:4" x14ac:dyDescent="0.25">
      <c r="A35" t="s">
        <v>40</v>
      </c>
      <c r="B35" t="s">
        <v>27</v>
      </c>
      <c r="C35">
        <v>5</v>
      </c>
      <c r="D35">
        <v>22.44</v>
      </c>
    </row>
    <row r="36" spans="1:4" x14ac:dyDescent="0.25">
      <c r="A36" t="s">
        <v>41</v>
      </c>
      <c r="B36" t="s">
        <v>27</v>
      </c>
      <c r="C36">
        <v>5</v>
      </c>
      <c r="D36">
        <v>23.28</v>
      </c>
    </row>
    <row r="37" spans="1:4" x14ac:dyDescent="0.25">
      <c r="A37" t="s">
        <v>42</v>
      </c>
      <c r="B37" t="s">
        <v>27</v>
      </c>
      <c r="C37">
        <v>6</v>
      </c>
      <c r="D37">
        <v>24.93</v>
      </c>
    </row>
    <row r="38" spans="1:4" x14ac:dyDescent="0.25">
      <c r="A38" t="s">
        <v>44</v>
      </c>
      <c r="B38" t="s">
        <v>27</v>
      </c>
      <c r="C38">
        <v>6</v>
      </c>
      <c r="D38">
        <v>24.57</v>
      </c>
    </row>
    <row r="39" spans="1:4" x14ac:dyDescent="0.25">
      <c r="A39" t="s">
        <v>45</v>
      </c>
      <c r="B39" t="s">
        <v>27</v>
      </c>
      <c r="C39">
        <v>6</v>
      </c>
      <c r="D39">
        <v>23.61</v>
      </c>
    </row>
    <row r="40" spans="1:4" x14ac:dyDescent="0.25">
      <c r="A40" t="s">
        <v>46</v>
      </c>
      <c r="B40" t="s">
        <v>27</v>
      </c>
      <c r="C40">
        <v>7</v>
      </c>
      <c r="D40">
        <v>24.87</v>
      </c>
    </row>
    <row r="41" spans="1:4" x14ac:dyDescent="0.25">
      <c r="A41" t="s">
        <v>47</v>
      </c>
      <c r="B41" t="s">
        <v>27</v>
      </c>
      <c r="C41">
        <v>7</v>
      </c>
      <c r="D41">
        <v>25.26</v>
      </c>
    </row>
    <row r="42" spans="1:4" x14ac:dyDescent="0.25">
      <c r="A42" t="s">
        <v>48</v>
      </c>
      <c r="B42" t="s">
        <v>27</v>
      </c>
      <c r="C42">
        <v>7</v>
      </c>
      <c r="D42">
        <v>25.56</v>
      </c>
    </row>
    <row r="43" spans="1:4" x14ac:dyDescent="0.25">
      <c r="A43" t="s">
        <v>49</v>
      </c>
      <c r="B43" t="s">
        <v>27</v>
      </c>
      <c r="C43">
        <v>8</v>
      </c>
      <c r="D43" t="s">
        <v>43</v>
      </c>
    </row>
    <row r="44" spans="1:4" x14ac:dyDescent="0.25">
      <c r="A44" t="s">
        <v>50</v>
      </c>
      <c r="B44" t="s">
        <v>27</v>
      </c>
      <c r="C44">
        <v>8</v>
      </c>
      <c r="D44">
        <v>41.94</v>
      </c>
    </row>
    <row r="45" spans="1:4" x14ac:dyDescent="0.25">
      <c r="A45" t="s">
        <v>51</v>
      </c>
      <c r="B45" t="s">
        <v>27</v>
      </c>
      <c r="C45">
        <v>8</v>
      </c>
      <c r="D45" t="s">
        <v>43</v>
      </c>
    </row>
    <row r="46" spans="1:4" x14ac:dyDescent="0.25">
      <c r="A46" t="s">
        <v>52</v>
      </c>
      <c r="B46" t="s">
        <v>53</v>
      </c>
      <c r="C46">
        <v>9</v>
      </c>
      <c r="D46">
        <v>17.8</v>
      </c>
    </row>
    <row r="47" spans="1:4" x14ac:dyDescent="0.25">
      <c r="A47" t="s">
        <v>54</v>
      </c>
      <c r="B47" t="s">
        <v>53</v>
      </c>
      <c r="C47">
        <v>9</v>
      </c>
      <c r="D47" t="s">
        <v>43</v>
      </c>
    </row>
    <row r="48" spans="1:4" x14ac:dyDescent="0.25">
      <c r="A48" t="s">
        <v>55</v>
      </c>
      <c r="B48" t="s">
        <v>53</v>
      </c>
      <c r="C48">
        <v>9</v>
      </c>
      <c r="D48">
        <v>18</v>
      </c>
    </row>
    <row r="49" spans="1:4" x14ac:dyDescent="0.25">
      <c r="A49" t="s">
        <v>56</v>
      </c>
      <c r="B49" t="s">
        <v>53</v>
      </c>
      <c r="C49">
        <v>10</v>
      </c>
      <c r="D49">
        <v>19.04</v>
      </c>
    </row>
    <row r="50" spans="1:4" x14ac:dyDescent="0.25">
      <c r="A50" t="s">
        <v>57</v>
      </c>
      <c r="B50" t="s">
        <v>53</v>
      </c>
      <c r="C50">
        <v>10</v>
      </c>
      <c r="D50">
        <v>20.96</v>
      </c>
    </row>
    <row r="51" spans="1:4" x14ac:dyDescent="0.25">
      <c r="A51" t="s">
        <v>58</v>
      </c>
      <c r="B51" t="s">
        <v>53</v>
      </c>
      <c r="C51">
        <v>10</v>
      </c>
      <c r="D51" t="s">
        <v>43</v>
      </c>
    </row>
    <row r="52" spans="1:4" x14ac:dyDescent="0.25">
      <c r="A52" t="s">
        <v>59</v>
      </c>
      <c r="B52" t="s">
        <v>53</v>
      </c>
      <c r="C52">
        <v>11</v>
      </c>
      <c r="D52">
        <v>20.47</v>
      </c>
    </row>
    <row r="53" spans="1:4" x14ac:dyDescent="0.25">
      <c r="A53" s="21" t="s">
        <v>60</v>
      </c>
      <c r="B53" s="21" t="s">
        <v>53</v>
      </c>
      <c r="C53" s="21">
        <v>11</v>
      </c>
      <c r="D53" s="21">
        <v>21.1</v>
      </c>
    </row>
    <row r="54" spans="1:4" x14ac:dyDescent="0.25">
      <c r="A54" t="s">
        <v>61</v>
      </c>
      <c r="B54" t="s">
        <v>53</v>
      </c>
      <c r="C54">
        <v>11</v>
      </c>
      <c r="D54" t="s">
        <v>43</v>
      </c>
    </row>
    <row r="55" spans="1:4" x14ac:dyDescent="0.25">
      <c r="A55" t="s">
        <v>62</v>
      </c>
      <c r="B55" t="s">
        <v>53</v>
      </c>
      <c r="C55">
        <v>12</v>
      </c>
      <c r="D55">
        <v>20.87</v>
      </c>
    </row>
    <row r="56" spans="1:4" x14ac:dyDescent="0.25">
      <c r="A56" t="s">
        <v>63</v>
      </c>
      <c r="B56" t="s">
        <v>53</v>
      </c>
      <c r="C56">
        <v>12</v>
      </c>
      <c r="D56">
        <v>23.01</v>
      </c>
    </row>
    <row r="57" spans="1:4" x14ac:dyDescent="0.25">
      <c r="A57" t="s">
        <v>64</v>
      </c>
      <c r="B57" t="s">
        <v>53</v>
      </c>
      <c r="C57">
        <v>12</v>
      </c>
      <c r="D57">
        <v>22.55</v>
      </c>
    </row>
    <row r="58" spans="1:4" x14ac:dyDescent="0.25">
      <c r="A58" t="s">
        <v>65</v>
      </c>
      <c r="B58" t="s">
        <v>53</v>
      </c>
      <c r="C58">
        <v>13</v>
      </c>
      <c r="D58">
        <v>21.66</v>
      </c>
    </row>
    <row r="59" spans="1:4" x14ac:dyDescent="0.25">
      <c r="A59" t="s">
        <v>66</v>
      </c>
      <c r="B59" t="s">
        <v>53</v>
      </c>
      <c r="C59">
        <v>13</v>
      </c>
      <c r="D59">
        <v>24.02</v>
      </c>
    </row>
    <row r="60" spans="1:4" x14ac:dyDescent="0.25">
      <c r="A60" t="s">
        <v>67</v>
      </c>
      <c r="B60" t="s">
        <v>53</v>
      </c>
      <c r="C60">
        <v>13</v>
      </c>
      <c r="D60">
        <v>23.11</v>
      </c>
    </row>
    <row r="61" spans="1:4" x14ac:dyDescent="0.25">
      <c r="A61" t="s">
        <v>68</v>
      </c>
      <c r="B61" t="s">
        <v>53</v>
      </c>
      <c r="C61">
        <v>14</v>
      </c>
      <c r="D61">
        <v>27.25</v>
      </c>
    </row>
    <row r="62" spans="1:4" x14ac:dyDescent="0.25">
      <c r="A62" t="s">
        <v>69</v>
      </c>
      <c r="B62" t="s">
        <v>53</v>
      </c>
      <c r="C62">
        <v>14</v>
      </c>
      <c r="D62">
        <v>25.22</v>
      </c>
    </row>
    <row r="63" spans="1:4" x14ac:dyDescent="0.25">
      <c r="A63" t="s">
        <v>70</v>
      </c>
      <c r="B63" t="s">
        <v>53</v>
      </c>
      <c r="C63">
        <v>14</v>
      </c>
      <c r="D63">
        <v>25.46</v>
      </c>
    </row>
    <row r="64" spans="1:4" x14ac:dyDescent="0.25">
      <c r="A64" t="s">
        <v>71</v>
      </c>
      <c r="B64" t="s">
        <v>53</v>
      </c>
      <c r="C64">
        <v>15</v>
      </c>
      <c r="D64">
        <v>25.67</v>
      </c>
    </row>
    <row r="65" spans="1:4" x14ac:dyDescent="0.25">
      <c r="A65" t="s">
        <v>72</v>
      </c>
      <c r="B65" t="s">
        <v>53</v>
      </c>
      <c r="C65">
        <v>15</v>
      </c>
      <c r="D65">
        <v>26.17</v>
      </c>
    </row>
    <row r="66" spans="1:4" x14ac:dyDescent="0.25">
      <c r="A66" t="s">
        <v>73</v>
      </c>
      <c r="B66" t="s">
        <v>53</v>
      </c>
      <c r="C66">
        <v>15</v>
      </c>
      <c r="D66">
        <v>26.05</v>
      </c>
    </row>
    <row r="67" spans="1:4" x14ac:dyDescent="0.25">
      <c r="A67" t="s">
        <v>74</v>
      </c>
      <c r="B67" t="s">
        <v>53</v>
      </c>
      <c r="C67">
        <v>16</v>
      </c>
      <c r="D67" t="s">
        <v>43</v>
      </c>
    </row>
    <row r="68" spans="1:4" x14ac:dyDescent="0.25">
      <c r="A68" t="s">
        <v>75</v>
      </c>
      <c r="B68" t="s">
        <v>53</v>
      </c>
      <c r="C68">
        <v>16</v>
      </c>
      <c r="D68">
        <v>42.99</v>
      </c>
    </row>
    <row r="69" spans="1:4" x14ac:dyDescent="0.25">
      <c r="A69" t="s">
        <v>76</v>
      </c>
      <c r="B69" t="s">
        <v>53</v>
      </c>
      <c r="C69">
        <v>16</v>
      </c>
      <c r="D69" t="s">
        <v>43</v>
      </c>
    </row>
    <row r="70" spans="1:4" x14ac:dyDescent="0.25">
      <c r="A70" s="21" t="s">
        <v>77</v>
      </c>
      <c r="B70" s="21" t="s">
        <v>53</v>
      </c>
      <c r="C70" s="21">
        <v>17</v>
      </c>
      <c r="D70" s="21">
        <v>17.37</v>
      </c>
    </row>
    <row r="71" spans="1:4" x14ac:dyDescent="0.25">
      <c r="A71" s="21" t="s">
        <v>77</v>
      </c>
      <c r="B71" s="21" t="s">
        <v>27</v>
      </c>
      <c r="C71" s="21">
        <v>17</v>
      </c>
      <c r="D71" s="21">
        <v>16.3</v>
      </c>
    </row>
    <row r="72" spans="1:4" x14ac:dyDescent="0.25">
      <c r="A72" t="s">
        <v>78</v>
      </c>
      <c r="B72" t="s">
        <v>53</v>
      </c>
      <c r="C72">
        <v>17</v>
      </c>
      <c r="D72">
        <v>17.86</v>
      </c>
    </row>
    <row r="73" spans="1:4" x14ac:dyDescent="0.25">
      <c r="A73" t="s">
        <v>78</v>
      </c>
      <c r="B73" t="s">
        <v>27</v>
      </c>
      <c r="C73">
        <v>17</v>
      </c>
      <c r="D73">
        <v>17.440000000000001</v>
      </c>
    </row>
    <row r="74" spans="1:4" x14ac:dyDescent="0.25">
      <c r="A74" t="s">
        <v>79</v>
      </c>
      <c r="B74" t="s">
        <v>53</v>
      </c>
      <c r="C74">
        <v>17</v>
      </c>
      <c r="D74">
        <v>18.28</v>
      </c>
    </row>
    <row r="75" spans="1:4" x14ac:dyDescent="0.25">
      <c r="A75" t="s">
        <v>79</v>
      </c>
      <c r="B75" t="s">
        <v>27</v>
      </c>
      <c r="C75">
        <v>17</v>
      </c>
      <c r="D75">
        <v>17.77</v>
      </c>
    </row>
    <row r="76" spans="1:4" x14ac:dyDescent="0.25">
      <c r="A76" t="s">
        <v>80</v>
      </c>
      <c r="B76" t="s">
        <v>53</v>
      </c>
      <c r="C76">
        <v>18</v>
      </c>
      <c r="D76">
        <v>22.84</v>
      </c>
    </row>
    <row r="77" spans="1:4" x14ac:dyDescent="0.25">
      <c r="A77" t="s">
        <v>80</v>
      </c>
      <c r="B77" t="s">
        <v>27</v>
      </c>
      <c r="C77">
        <v>18</v>
      </c>
      <c r="D77">
        <v>24.11</v>
      </c>
    </row>
    <row r="78" spans="1:4" x14ac:dyDescent="0.25">
      <c r="A78" s="21" t="s">
        <v>81</v>
      </c>
      <c r="B78" s="21" t="s">
        <v>53</v>
      </c>
      <c r="C78" s="21">
        <v>18</v>
      </c>
      <c r="D78" s="21">
        <v>19.87</v>
      </c>
    </row>
    <row r="79" spans="1:4" x14ac:dyDescent="0.25">
      <c r="A79" s="21" t="s">
        <v>81</v>
      </c>
      <c r="B79" s="21" t="s">
        <v>27</v>
      </c>
      <c r="C79" s="21">
        <v>18</v>
      </c>
      <c r="D79" s="21">
        <v>20.9</v>
      </c>
    </row>
    <row r="80" spans="1:4" x14ac:dyDescent="0.25">
      <c r="A80" t="s">
        <v>82</v>
      </c>
      <c r="B80" t="s">
        <v>53</v>
      </c>
      <c r="C80">
        <v>18</v>
      </c>
      <c r="D80">
        <v>21</v>
      </c>
    </row>
    <row r="81" spans="1:4" x14ac:dyDescent="0.25">
      <c r="A81" t="s">
        <v>82</v>
      </c>
      <c r="B81" t="s">
        <v>27</v>
      </c>
      <c r="C81">
        <v>18</v>
      </c>
      <c r="D81">
        <v>20.97</v>
      </c>
    </row>
    <row r="82" spans="1:4" x14ac:dyDescent="0.25">
      <c r="A82" t="s">
        <v>83</v>
      </c>
      <c r="B82" t="s">
        <v>53</v>
      </c>
      <c r="C82">
        <v>19</v>
      </c>
      <c r="D82">
        <v>21.83</v>
      </c>
    </row>
    <row r="83" spans="1:4" x14ac:dyDescent="0.25">
      <c r="A83" t="s">
        <v>83</v>
      </c>
      <c r="B83" t="s">
        <v>27</v>
      </c>
      <c r="C83">
        <v>19</v>
      </c>
      <c r="D83">
        <v>21.59</v>
      </c>
    </row>
    <row r="84" spans="1:4" x14ac:dyDescent="0.25">
      <c r="A84" t="s">
        <v>84</v>
      </c>
      <c r="B84" t="s">
        <v>53</v>
      </c>
      <c r="C84">
        <v>19</v>
      </c>
      <c r="D84">
        <v>21.07</v>
      </c>
    </row>
    <row r="85" spans="1:4" x14ac:dyDescent="0.25">
      <c r="A85" t="s">
        <v>84</v>
      </c>
      <c r="B85" t="s">
        <v>27</v>
      </c>
      <c r="C85">
        <v>19</v>
      </c>
      <c r="D85">
        <v>20.12</v>
      </c>
    </row>
    <row r="86" spans="1:4" x14ac:dyDescent="0.25">
      <c r="A86" t="s">
        <v>85</v>
      </c>
      <c r="B86" t="s">
        <v>53</v>
      </c>
      <c r="C86">
        <v>19</v>
      </c>
      <c r="D86">
        <v>21.7</v>
      </c>
    </row>
    <row r="87" spans="1:4" x14ac:dyDescent="0.25">
      <c r="A87" t="s">
        <v>85</v>
      </c>
      <c r="B87" t="s">
        <v>27</v>
      </c>
      <c r="C87">
        <v>19</v>
      </c>
      <c r="D87">
        <v>21.54</v>
      </c>
    </row>
    <row r="88" spans="1:4" x14ac:dyDescent="0.25">
      <c r="A88" t="s">
        <v>86</v>
      </c>
      <c r="B88" t="s">
        <v>53</v>
      </c>
      <c r="C88">
        <v>20</v>
      </c>
      <c r="D88">
        <v>22.76</v>
      </c>
    </row>
    <row r="89" spans="1:4" x14ac:dyDescent="0.25">
      <c r="A89" t="s">
        <v>86</v>
      </c>
      <c r="B89" t="s">
        <v>27</v>
      </c>
      <c r="C89">
        <v>20</v>
      </c>
      <c r="D89">
        <v>22.36</v>
      </c>
    </row>
    <row r="90" spans="1:4" x14ac:dyDescent="0.25">
      <c r="A90" t="s">
        <v>87</v>
      </c>
      <c r="B90" t="s">
        <v>53</v>
      </c>
      <c r="C90">
        <v>20</v>
      </c>
      <c r="D90">
        <v>21.7</v>
      </c>
    </row>
    <row r="91" spans="1:4" x14ac:dyDescent="0.25">
      <c r="A91" t="s">
        <v>87</v>
      </c>
      <c r="B91" t="s">
        <v>27</v>
      </c>
      <c r="C91">
        <v>20</v>
      </c>
      <c r="D91">
        <v>21.13</v>
      </c>
    </row>
    <row r="92" spans="1:4" x14ac:dyDescent="0.25">
      <c r="A92" t="s">
        <v>88</v>
      </c>
      <c r="B92" t="s">
        <v>53</v>
      </c>
      <c r="C92">
        <v>20</v>
      </c>
      <c r="D92">
        <v>23.25</v>
      </c>
    </row>
    <row r="93" spans="1:4" x14ac:dyDescent="0.25">
      <c r="A93" t="s">
        <v>88</v>
      </c>
      <c r="B93" t="s">
        <v>27</v>
      </c>
      <c r="C93">
        <v>20</v>
      </c>
      <c r="D93">
        <v>22.79</v>
      </c>
    </row>
    <row r="94" spans="1:4" x14ac:dyDescent="0.25">
      <c r="A94" t="s">
        <v>89</v>
      </c>
      <c r="B94" t="s">
        <v>53</v>
      </c>
      <c r="C94">
        <v>21</v>
      </c>
      <c r="D94">
        <v>23.79</v>
      </c>
    </row>
    <row r="95" spans="1:4" x14ac:dyDescent="0.25">
      <c r="A95" t="s">
        <v>89</v>
      </c>
      <c r="B95" t="s">
        <v>27</v>
      </c>
      <c r="C95">
        <v>21</v>
      </c>
      <c r="D95">
        <v>23.45</v>
      </c>
    </row>
    <row r="96" spans="1:4" x14ac:dyDescent="0.25">
      <c r="A96" t="s">
        <v>90</v>
      </c>
      <c r="B96" t="s">
        <v>53</v>
      </c>
      <c r="C96">
        <v>21</v>
      </c>
      <c r="D96">
        <v>22.88</v>
      </c>
    </row>
    <row r="97" spans="1:4" x14ac:dyDescent="0.25">
      <c r="A97" t="s">
        <v>90</v>
      </c>
      <c r="B97" t="s">
        <v>27</v>
      </c>
      <c r="C97">
        <v>21</v>
      </c>
      <c r="D97">
        <v>22.11</v>
      </c>
    </row>
    <row r="98" spans="1:4" x14ac:dyDescent="0.25">
      <c r="A98" t="s">
        <v>91</v>
      </c>
      <c r="B98" t="s">
        <v>53</v>
      </c>
      <c r="C98">
        <v>21</v>
      </c>
      <c r="D98" t="s">
        <v>43</v>
      </c>
    </row>
    <row r="99" spans="1:4" x14ac:dyDescent="0.25">
      <c r="A99" t="s">
        <v>91</v>
      </c>
      <c r="B99" t="s">
        <v>27</v>
      </c>
      <c r="C99">
        <v>21</v>
      </c>
      <c r="D99" t="s">
        <v>43</v>
      </c>
    </row>
    <row r="100" spans="1:4" x14ac:dyDescent="0.25">
      <c r="A100" t="s">
        <v>92</v>
      </c>
      <c r="B100" t="s">
        <v>53</v>
      </c>
      <c r="C100">
        <v>22</v>
      </c>
      <c r="D100">
        <v>25.13</v>
      </c>
    </row>
    <row r="101" spans="1:4" x14ac:dyDescent="0.25">
      <c r="A101" t="s">
        <v>92</v>
      </c>
      <c r="B101" t="s">
        <v>27</v>
      </c>
      <c r="C101">
        <v>22</v>
      </c>
      <c r="D101">
        <v>24.66</v>
      </c>
    </row>
    <row r="102" spans="1:4" x14ac:dyDescent="0.25">
      <c r="A102" t="s">
        <v>93</v>
      </c>
      <c r="B102" t="s">
        <v>53</v>
      </c>
      <c r="C102">
        <v>22</v>
      </c>
      <c r="D102">
        <v>24.4</v>
      </c>
    </row>
    <row r="103" spans="1:4" x14ac:dyDescent="0.25">
      <c r="A103" t="s">
        <v>93</v>
      </c>
      <c r="B103" t="s">
        <v>27</v>
      </c>
      <c r="C103">
        <v>22</v>
      </c>
      <c r="D103">
        <v>24.37</v>
      </c>
    </row>
    <row r="104" spans="1:4" x14ac:dyDescent="0.25">
      <c r="A104" t="s">
        <v>94</v>
      </c>
      <c r="B104" t="s">
        <v>53</v>
      </c>
      <c r="C104">
        <v>22</v>
      </c>
      <c r="D104">
        <v>25.04</v>
      </c>
    </row>
    <row r="105" spans="1:4" x14ac:dyDescent="0.25">
      <c r="A105" t="s">
        <v>94</v>
      </c>
      <c r="B105" t="s">
        <v>27</v>
      </c>
      <c r="C105">
        <v>22</v>
      </c>
      <c r="D105">
        <v>24.98</v>
      </c>
    </row>
    <row r="106" spans="1:4" x14ac:dyDescent="0.25">
      <c r="A106" t="s">
        <v>95</v>
      </c>
      <c r="B106" t="s">
        <v>53</v>
      </c>
      <c r="C106">
        <v>23</v>
      </c>
      <c r="D106">
        <v>25.78</v>
      </c>
    </row>
    <row r="107" spans="1:4" x14ac:dyDescent="0.25">
      <c r="A107" t="s">
        <v>95</v>
      </c>
      <c r="B107" t="s">
        <v>27</v>
      </c>
      <c r="C107">
        <v>23</v>
      </c>
      <c r="D107">
        <v>25.5</v>
      </c>
    </row>
    <row r="108" spans="1:4" x14ac:dyDescent="0.25">
      <c r="A108" t="s">
        <v>96</v>
      </c>
      <c r="B108" t="s">
        <v>53</v>
      </c>
      <c r="C108">
        <v>23</v>
      </c>
      <c r="D108">
        <v>25.73</v>
      </c>
    </row>
    <row r="109" spans="1:4" x14ac:dyDescent="0.25">
      <c r="A109" t="s">
        <v>96</v>
      </c>
      <c r="B109" t="s">
        <v>27</v>
      </c>
      <c r="C109">
        <v>23</v>
      </c>
      <c r="D109">
        <v>25.12</v>
      </c>
    </row>
    <row r="110" spans="1:4" x14ac:dyDescent="0.25">
      <c r="A110" t="s">
        <v>97</v>
      </c>
      <c r="B110" t="s">
        <v>53</v>
      </c>
      <c r="C110">
        <v>23</v>
      </c>
      <c r="D110">
        <v>26.04</v>
      </c>
    </row>
    <row r="111" spans="1:4" x14ac:dyDescent="0.25">
      <c r="A111" t="s">
        <v>97</v>
      </c>
      <c r="B111" t="s">
        <v>27</v>
      </c>
      <c r="C111">
        <v>23</v>
      </c>
      <c r="D111">
        <v>24.87</v>
      </c>
    </row>
    <row r="112" spans="1:4" x14ac:dyDescent="0.25">
      <c r="A112" t="s">
        <v>98</v>
      </c>
      <c r="B112" t="s">
        <v>53</v>
      </c>
      <c r="C112">
        <v>24</v>
      </c>
      <c r="D112" t="s">
        <v>43</v>
      </c>
    </row>
    <row r="113" spans="1:4" x14ac:dyDescent="0.25">
      <c r="A113" t="s">
        <v>98</v>
      </c>
      <c r="B113" t="s">
        <v>27</v>
      </c>
      <c r="C113">
        <v>24</v>
      </c>
      <c r="D113">
        <v>39.49</v>
      </c>
    </row>
    <row r="114" spans="1:4" x14ac:dyDescent="0.25">
      <c r="A114" t="s">
        <v>99</v>
      </c>
      <c r="B114" t="s">
        <v>53</v>
      </c>
      <c r="C114">
        <v>24</v>
      </c>
      <c r="D114" t="s">
        <v>43</v>
      </c>
    </row>
    <row r="115" spans="1:4" x14ac:dyDescent="0.25">
      <c r="A115" t="s">
        <v>99</v>
      </c>
      <c r="B115" t="s">
        <v>27</v>
      </c>
      <c r="C115">
        <v>24</v>
      </c>
      <c r="D115">
        <v>41.59</v>
      </c>
    </row>
    <row r="116" spans="1:4" x14ac:dyDescent="0.25">
      <c r="A116" s="21" t="s">
        <v>100</v>
      </c>
      <c r="B116" s="21" t="s">
        <v>53</v>
      </c>
      <c r="C116" s="21">
        <v>24</v>
      </c>
      <c r="D116" s="21">
        <v>17.13</v>
      </c>
    </row>
    <row r="117" spans="1:4" x14ac:dyDescent="0.25">
      <c r="A117" s="21" t="s">
        <v>100</v>
      </c>
      <c r="B117" s="21" t="s">
        <v>27</v>
      </c>
      <c r="C117" s="21">
        <v>24</v>
      </c>
      <c r="D117" s="21">
        <v>43.74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zoomScale="85" zoomScaleNormal="85" zoomScalePageLayoutView="85" workbookViewId="0">
      <selection activeCell="D6" sqref="D6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118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3">
        <v>17.8</v>
      </c>
      <c r="D4" s="8" t="s">
        <v>43</v>
      </c>
      <c r="E4" s="3">
        <v>18</v>
      </c>
      <c r="F4" s="10">
        <f>AVERAGE(C4:E4)</f>
        <v>17.899999999999999</v>
      </c>
      <c r="G4" s="13">
        <f>SLOPE(F4:F10,B4:B10)</f>
        <v>-3.8389617856018914</v>
      </c>
      <c r="H4" s="17">
        <f>((10^(-1/G4))-1)*100</f>
        <v>82.174293579238906</v>
      </c>
      <c r="K4" s="3">
        <v>1</v>
      </c>
      <c r="L4" s="3">
        <f>LOG10(K4)</f>
        <v>0</v>
      </c>
      <c r="M4" s="23">
        <v>17.37</v>
      </c>
      <c r="N4" s="3">
        <v>17.86</v>
      </c>
      <c r="O4" s="3">
        <v>18.28</v>
      </c>
      <c r="P4" s="10">
        <f>AVERAGE(M4:O4)</f>
        <v>17.83666666666667</v>
      </c>
      <c r="Q4" s="13">
        <f>SLOPE(P4:P10,L4:L10)</f>
        <v>-3.6073171787679903</v>
      </c>
      <c r="R4" s="17">
        <f>((10^(-1/Q4))-1)*100</f>
        <v>89.327772752591827</v>
      </c>
    </row>
    <row r="5" spans="1:18" x14ac:dyDescent="0.25">
      <c r="A5" s="3">
        <v>0.2</v>
      </c>
      <c r="B5" s="3">
        <f t="shared" ref="B5:B11" si="0">LOG10(A5)</f>
        <v>-0.69897000433601875</v>
      </c>
      <c r="C5" s="3">
        <v>19.04</v>
      </c>
      <c r="D5" s="3">
        <v>20.96</v>
      </c>
      <c r="E5" s="8" t="s">
        <v>43</v>
      </c>
      <c r="F5" s="10">
        <f t="shared" ref="F5:F10" si="1">AVERAGE(C5:E5)</f>
        <v>20</v>
      </c>
      <c r="G5" s="14"/>
      <c r="H5" s="18"/>
      <c r="K5" s="3">
        <v>0.2</v>
      </c>
      <c r="L5" s="3">
        <f t="shared" ref="L5:L11" si="2">LOG10(K5)</f>
        <v>-0.69897000433601875</v>
      </c>
      <c r="M5" s="8">
        <v>22.84</v>
      </c>
      <c r="N5" s="23">
        <v>19.87</v>
      </c>
      <c r="O5" s="3">
        <v>21</v>
      </c>
      <c r="P5" s="10">
        <f>AVERAGE(N5:O5)</f>
        <v>20.435000000000002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3">
        <v>20.47</v>
      </c>
      <c r="D6" s="23">
        <v>21.1</v>
      </c>
      <c r="E6" s="8" t="s">
        <v>43</v>
      </c>
      <c r="F6" s="10">
        <f>AVERAGE(D6:E6)</f>
        <v>21.1</v>
      </c>
      <c r="G6" s="14"/>
      <c r="H6" s="18"/>
      <c r="K6" s="3">
        <v>0.1</v>
      </c>
      <c r="L6" s="3">
        <f t="shared" si="2"/>
        <v>-1</v>
      </c>
      <c r="M6" s="3">
        <v>21.83</v>
      </c>
      <c r="N6" s="3">
        <v>21.07</v>
      </c>
      <c r="O6" s="3">
        <v>21.7</v>
      </c>
      <c r="P6" s="10">
        <f t="shared" ref="P6" si="3">AVERAGE(M6:O6)</f>
        <v>21.533333333333331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8">
        <v>20.87</v>
      </c>
      <c r="D7" s="3">
        <v>23.01</v>
      </c>
      <c r="E7" s="3">
        <v>22.55</v>
      </c>
      <c r="F7" s="10">
        <f>AVERAGE(D7:E7)</f>
        <v>22.78</v>
      </c>
      <c r="G7" s="14"/>
      <c r="H7" s="18"/>
      <c r="K7" s="3">
        <v>0.05</v>
      </c>
      <c r="L7" s="3">
        <f t="shared" si="2"/>
        <v>-1.3010299956639813</v>
      </c>
      <c r="M7" s="3">
        <v>22.76</v>
      </c>
      <c r="N7" s="3">
        <v>21.7</v>
      </c>
      <c r="O7" s="3">
        <v>23.25</v>
      </c>
      <c r="P7" s="10">
        <f>AVERAGE(M7:O7)</f>
        <v>22.570000000000004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8">
        <v>21.66</v>
      </c>
      <c r="D8" s="3">
        <v>24.02</v>
      </c>
      <c r="E8" s="3">
        <v>23.11</v>
      </c>
      <c r="F8" s="10">
        <f>AVERAGE(D8:E8)</f>
        <v>23.564999999999998</v>
      </c>
      <c r="G8" s="14"/>
      <c r="H8" s="18"/>
      <c r="K8" s="3">
        <v>2.5000000000000001E-2</v>
      </c>
      <c r="L8" s="3">
        <f t="shared" si="2"/>
        <v>-1.6020599913279623</v>
      </c>
      <c r="M8" s="3">
        <v>23.79</v>
      </c>
      <c r="N8" s="3">
        <v>22.88</v>
      </c>
      <c r="O8" s="8" t="s">
        <v>43</v>
      </c>
      <c r="P8" s="10">
        <f t="shared" ref="P8:P10" si="4">AVERAGE(M8:O8)</f>
        <v>23.335000000000001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8">
        <v>27.25</v>
      </c>
      <c r="D9" s="3">
        <v>25.22</v>
      </c>
      <c r="E9" s="3">
        <v>25.46</v>
      </c>
      <c r="F9" s="10">
        <f>AVERAGE(D9:E9)</f>
        <v>25.34</v>
      </c>
      <c r="G9" s="14"/>
      <c r="H9" s="18"/>
      <c r="K9" s="3">
        <v>1.2500000000000001E-2</v>
      </c>
      <c r="L9" s="3">
        <f t="shared" si="2"/>
        <v>-1.9030899869919435</v>
      </c>
      <c r="M9" s="3">
        <v>25.13</v>
      </c>
      <c r="N9" s="3">
        <v>24.4</v>
      </c>
      <c r="O9" s="3">
        <v>25.04</v>
      </c>
      <c r="P9" s="10">
        <f t="shared" si="4"/>
        <v>24.856666666666666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>
        <v>25.67</v>
      </c>
      <c r="D10" s="3">
        <v>26.17</v>
      </c>
      <c r="E10" s="3">
        <v>26.05</v>
      </c>
      <c r="F10" s="10">
        <f t="shared" si="1"/>
        <v>25.963333333333335</v>
      </c>
      <c r="G10" s="14"/>
      <c r="H10" s="18"/>
      <c r="K10" s="3">
        <v>6.2500000000000003E-3</v>
      </c>
      <c r="L10" s="3">
        <f t="shared" si="2"/>
        <v>-2.2041199826559246</v>
      </c>
      <c r="M10" s="3">
        <v>25.78</v>
      </c>
      <c r="N10" s="3">
        <v>25.73</v>
      </c>
      <c r="O10" s="3">
        <v>26.04</v>
      </c>
      <c r="P10" s="10">
        <f t="shared" si="4"/>
        <v>25.850000000000005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 t="s">
        <v>43</v>
      </c>
      <c r="D11" s="3">
        <v>42.99</v>
      </c>
      <c r="E11" s="3" t="s">
        <v>43</v>
      </c>
      <c r="F11" s="11"/>
      <c r="G11" s="15"/>
      <c r="H11" s="19"/>
      <c r="K11" s="3">
        <v>0</v>
      </c>
      <c r="L11" s="3" t="e">
        <f t="shared" si="2"/>
        <v>#NUM!</v>
      </c>
      <c r="M11" s="3" t="s">
        <v>43</v>
      </c>
      <c r="N11" s="3" t="s">
        <v>43</v>
      </c>
      <c r="O11" s="23">
        <v>17.13</v>
      </c>
      <c r="P11" s="11"/>
      <c r="Q11" s="15"/>
      <c r="R11" s="19"/>
    </row>
    <row r="19" spans="1:4" x14ac:dyDescent="0.25">
      <c r="A19" s="7" t="s">
        <v>120</v>
      </c>
    </row>
    <row r="21" spans="1:4" x14ac:dyDescent="0.25">
      <c r="A21" t="s">
        <v>20</v>
      </c>
      <c r="B21" t="s">
        <v>21</v>
      </c>
      <c r="C21" t="s">
        <v>22</v>
      </c>
      <c r="D21" t="s">
        <v>23</v>
      </c>
    </row>
    <row r="22" spans="1:4" x14ac:dyDescent="0.25">
      <c r="A22" t="s">
        <v>26</v>
      </c>
      <c r="B22" t="s">
        <v>27</v>
      </c>
      <c r="C22">
        <v>1</v>
      </c>
      <c r="D22" t="s">
        <v>43</v>
      </c>
    </row>
    <row r="23" spans="1:4" x14ac:dyDescent="0.25">
      <c r="A23" t="s">
        <v>28</v>
      </c>
      <c r="B23" t="s">
        <v>27</v>
      </c>
      <c r="C23">
        <v>1</v>
      </c>
      <c r="D23">
        <v>16.98</v>
      </c>
    </row>
    <row r="24" spans="1:4" x14ac:dyDescent="0.25">
      <c r="A24" t="s">
        <v>29</v>
      </c>
      <c r="B24" t="s">
        <v>27</v>
      </c>
      <c r="C24">
        <v>1</v>
      </c>
      <c r="D24" t="s">
        <v>43</v>
      </c>
    </row>
    <row r="25" spans="1:4" x14ac:dyDescent="0.25">
      <c r="A25" t="s">
        <v>30</v>
      </c>
      <c r="B25" t="s">
        <v>27</v>
      </c>
      <c r="C25">
        <v>2</v>
      </c>
      <c r="D25">
        <v>21.08</v>
      </c>
    </row>
    <row r="26" spans="1:4" x14ac:dyDescent="0.25">
      <c r="A26" t="s">
        <v>31</v>
      </c>
      <c r="B26" t="s">
        <v>27</v>
      </c>
      <c r="C26">
        <v>2</v>
      </c>
      <c r="D26">
        <v>20.52</v>
      </c>
    </row>
    <row r="27" spans="1:4" x14ac:dyDescent="0.25">
      <c r="A27" t="s">
        <v>32</v>
      </c>
      <c r="B27" t="s">
        <v>27</v>
      </c>
      <c r="C27">
        <v>2</v>
      </c>
      <c r="D27">
        <v>17.71</v>
      </c>
    </row>
    <row r="28" spans="1:4" x14ac:dyDescent="0.25">
      <c r="A28" t="s">
        <v>33</v>
      </c>
      <c r="B28" t="s">
        <v>27</v>
      </c>
      <c r="C28">
        <v>3</v>
      </c>
      <c r="D28">
        <v>16.95</v>
      </c>
    </row>
    <row r="29" spans="1:4" x14ac:dyDescent="0.25">
      <c r="A29" t="s">
        <v>34</v>
      </c>
      <c r="B29" t="s">
        <v>27</v>
      </c>
      <c r="C29">
        <v>3</v>
      </c>
      <c r="D29">
        <v>20.72</v>
      </c>
    </row>
    <row r="30" spans="1:4" x14ac:dyDescent="0.25">
      <c r="A30" t="s">
        <v>35</v>
      </c>
      <c r="B30" t="s">
        <v>27</v>
      </c>
      <c r="C30">
        <v>3</v>
      </c>
      <c r="D30">
        <v>21.01</v>
      </c>
    </row>
    <row r="31" spans="1:4" x14ac:dyDescent="0.25">
      <c r="A31" t="s">
        <v>36</v>
      </c>
      <c r="B31" t="s">
        <v>27</v>
      </c>
      <c r="C31">
        <v>4</v>
      </c>
      <c r="D31">
        <v>32.26</v>
      </c>
    </row>
    <row r="32" spans="1:4" x14ac:dyDescent="0.25">
      <c r="A32" t="s">
        <v>37</v>
      </c>
      <c r="B32" t="s">
        <v>27</v>
      </c>
      <c r="C32">
        <v>4</v>
      </c>
      <c r="D32">
        <v>23.11</v>
      </c>
    </row>
    <row r="33" spans="1:4" x14ac:dyDescent="0.25">
      <c r="A33" t="s">
        <v>38</v>
      </c>
      <c r="B33" t="s">
        <v>27</v>
      </c>
      <c r="C33">
        <v>4</v>
      </c>
      <c r="D33">
        <v>23.22</v>
      </c>
    </row>
    <row r="34" spans="1:4" x14ac:dyDescent="0.25">
      <c r="A34" t="s">
        <v>39</v>
      </c>
      <c r="B34" t="s">
        <v>27</v>
      </c>
      <c r="C34">
        <v>5</v>
      </c>
      <c r="D34">
        <v>21.21</v>
      </c>
    </row>
    <row r="35" spans="1:4" x14ac:dyDescent="0.25">
      <c r="A35" t="s">
        <v>40</v>
      </c>
      <c r="B35" t="s">
        <v>27</v>
      </c>
      <c r="C35">
        <v>5</v>
      </c>
      <c r="D35">
        <v>22.44</v>
      </c>
    </row>
    <row r="36" spans="1:4" x14ac:dyDescent="0.25">
      <c r="A36" t="s">
        <v>41</v>
      </c>
      <c r="B36" t="s">
        <v>27</v>
      </c>
      <c r="C36">
        <v>5</v>
      </c>
      <c r="D36">
        <v>23.28</v>
      </c>
    </row>
    <row r="37" spans="1:4" x14ac:dyDescent="0.25">
      <c r="A37" t="s">
        <v>42</v>
      </c>
      <c r="B37" t="s">
        <v>27</v>
      </c>
      <c r="C37">
        <v>6</v>
      </c>
      <c r="D37">
        <v>24.93</v>
      </c>
    </row>
    <row r="38" spans="1:4" x14ac:dyDescent="0.25">
      <c r="A38" t="s">
        <v>44</v>
      </c>
      <c r="B38" t="s">
        <v>27</v>
      </c>
      <c r="C38">
        <v>6</v>
      </c>
      <c r="D38">
        <v>24.57</v>
      </c>
    </row>
    <row r="39" spans="1:4" x14ac:dyDescent="0.25">
      <c r="A39" t="s">
        <v>45</v>
      </c>
      <c r="B39" t="s">
        <v>27</v>
      </c>
      <c r="C39">
        <v>6</v>
      </c>
      <c r="D39">
        <v>23.61</v>
      </c>
    </row>
    <row r="40" spans="1:4" x14ac:dyDescent="0.25">
      <c r="A40" t="s">
        <v>46</v>
      </c>
      <c r="B40" t="s">
        <v>27</v>
      </c>
      <c r="C40">
        <v>7</v>
      </c>
      <c r="D40">
        <v>24.87</v>
      </c>
    </row>
    <row r="41" spans="1:4" x14ac:dyDescent="0.25">
      <c r="A41" t="s">
        <v>47</v>
      </c>
      <c r="B41" t="s">
        <v>27</v>
      </c>
      <c r="C41">
        <v>7</v>
      </c>
      <c r="D41">
        <v>25.26</v>
      </c>
    </row>
    <row r="42" spans="1:4" x14ac:dyDescent="0.25">
      <c r="A42" t="s">
        <v>48</v>
      </c>
      <c r="B42" t="s">
        <v>27</v>
      </c>
      <c r="C42">
        <v>7</v>
      </c>
      <c r="D42">
        <v>25.56</v>
      </c>
    </row>
    <row r="43" spans="1:4" x14ac:dyDescent="0.25">
      <c r="A43" t="s">
        <v>49</v>
      </c>
      <c r="B43" t="s">
        <v>27</v>
      </c>
      <c r="C43">
        <v>8</v>
      </c>
      <c r="D43" t="s">
        <v>43</v>
      </c>
    </row>
    <row r="44" spans="1:4" x14ac:dyDescent="0.25">
      <c r="A44" t="s">
        <v>50</v>
      </c>
      <c r="B44" t="s">
        <v>27</v>
      </c>
      <c r="C44">
        <v>8</v>
      </c>
      <c r="D44">
        <v>41.94</v>
      </c>
    </row>
    <row r="45" spans="1:4" x14ac:dyDescent="0.25">
      <c r="A45" t="s">
        <v>51</v>
      </c>
      <c r="B45" t="s">
        <v>27</v>
      </c>
      <c r="C45">
        <v>8</v>
      </c>
      <c r="D45" t="s">
        <v>43</v>
      </c>
    </row>
    <row r="46" spans="1:4" x14ac:dyDescent="0.25">
      <c r="A46" t="s">
        <v>52</v>
      </c>
      <c r="B46" t="s">
        <v>53</v>
      </c>
      <c r="C46">
        <v>9</v>
      </c>
      <c r="D46">
        <v>17.8</v>
      </c>
    </row>
    <row r="47" spans="1:4" x14ac:dyDescent="0.25">
      <c r="A47" t="s">
        <v>54</v>
      </c>
      <c r="B47" t="s">
        <v>53</v>
      </c>
      <c r="C47">
        <v>9</v>
      </c>
      <c r="D47" t="s">
        <v>43</v>
      </c>
    </row>
    <row r="48" spans="1:4" x14ac:dyDescent="0.25">
      <c r="A48" t="s">
        <v>55</v>
      </c>
      <c r="B48" t="s">
        <v>53</v>
      </c>
      <c r="C48">
        <v>9</v>
      </c>
      <c r="D48">
        <v>18</v>
      </c>
    </row>
    <row r="49" spans="1:4" x14ac:dyDescent="0.25">
      <c r="A49" t="s">
        <v>56</v>
      </c>
      <c r="B49" t="s">
        <v>53</v>
      </c>
      <c r="C49">
        <v>10</v>
      </c>
      <c r="D49">
        <v>19.04</v>
      </c>
    </row>
    <row r="50" spans="1:4" x14ac:dyDescent="0.25">
      <c r="A50" t="s">
        <v>57</v>
      </c>
      <c r="B50" t="s">
        <v>53</v>
      </c>
      <c r="C50">
        <v>10</v>
      </c>
      <c r="D50">
        <v>20.96</v>
      </c>
    </row>
    <row r="51" spans="1:4" x14ac:dyDescent="0.25">
      <c r="A51" t="s">
        <v>58</v>
      </c>
      <c r="B51" t="s">
        <v>53</v>
      </c>
      <c r="C51">
        <v>10</v>
      </c>
      <c r="D51" t="s">
        <v>43</v>
      </c>
    </row>
    <row r="52" spans="1:4" x14ac:dyDescent="0.25">
      <c r="A52" t="s">
        <v>59</v>
      </c>
      <c r="B52" t="s">
        <v>53</v>
      </c>
      <c r="C52">
        <v>11</v>
      </c>
      <c r="D52">
        <v>20.47</v>
      </c>
    </row>
    <row r="53" spans="1:4" x14ac:dyDescent="0.25">
      <c r="A53" s="21" t="s">
        <v>60</v>
      </c>
      <c r="B53" s="21" t="s">
        <v>53</v>
      </c>
      <c r="C53" s="21">
        <v>11</v>
      </c>
      <c r="D53" s="21">
        <v>21.1</v>
      </c>
    </row>
    <row r="54" spans="1:4" x14ac:dyDescent="0.25">
      <c r="A54" t="s">
        <v>61</v>
      </c>
      <c r="B54" t="s">
        <v>53</v>
      </c>
      <c r="C54">
        <v>11</v>
      </c>
      <c r="D54" t="s">
        <v>43</v>
      </c>
    </row>
    <row r="55" spans="1:4" x14ac:dyDescent="0.25">
      <c r="A55" t="s">
        <v>62</v>
      </c>
      <c r="B55" t="s">
        <v>53</v>
      </c>
      <c r="C55">
        <v>12</v>
      </c>
      <c r="D55">
        <v>20.87</v>
      </c>
    </row>
    <row r="56" spans="1:4" x14ac:dyDescent="0.25">
      <c r="A56" t="s">
        <v>63</v>
      </c>
      <c r="B56" t="s">
        <v>53</v>
      </c>
      <c r="C56">
        <v>12</v>
      </c>
      <c r="D56">
        <v>23.01</v>
      </c>
    </row>
    <row r="57" spans="1:4" x14ac:dyDescent="0.25">
      <c r="A57" t="s">
        <v>64</v>
      </c>
      <c r="B57" t="s">
        <v>53</v>
      </c>
      <c r="C57">
        <v>12</v>
      </c>
      <c r="D57">
        <v>22.55</v>
      </c>
    </row>
    <row r="58" spans="1:4" x14ac:dyDescent="0.25">
      <c r="A58" t="s">
        <v>65</v>
      </c>
      <c r="B58" t="s">
        <v>53</v>
      </c>
      <c r="C58">
        <v>13</v>
      </c>
      <c r="D58">
        <v>21.66</v>
      </c>
    </row>
    <row r="59" spans="1:4" x14ac:dyDescent="0.25">
      <c r="A59" t="s">
        <v>66</v>
      </c>
      <c r="B59" t="s">
        <v>53</v>
      </c>
      <c r="C59">
        <v>13</v>
      </c>
      <c r="D59">
        <v>24.02</v>
      </c>
    </row>
    <row r="60" spans="1:4" x14ac:dyDescent="0.25">
      <c r="A60" t="s">
        <v>67</v>
      </c>
      <c r="B60" t="s">
        <v>53</v>
      </c>
      <c r="C60">
        <v>13</v>
      </c>
      <c r="D60">
        <v>23.11</v>
      </c>
    </row>
    <row r="61" spans="1:4" x14ac:dyDescent="0.25">
      <c r="A61" t="s">
        <v>68</v>
      </c>
      <c r="B61" t="s">
        <v>53</v>
      </c>
      <c r="C61">
        <v>14</v>
      </c>
      <c r="D61">
        <v>27.25</v>
      </c>
    </row>
    <row r="62" spans="1:4" x14ac:dyDescent="0.25">
      <c r="A62" t="s">
        <v>69</v>
      </c>
      <c r="B62" t="s">
        <v>53</v>
      </c>
      <c r="C62">
        <v>14</v>
      </c>
      <c r="D62">
        <v>25.22</v>
      </c>
    </row>
    <row r="63" spans="1:4" x14ac:dyDescent="0.25">
      <c r="A63" t="s">
        <v>70</v>
      </c>
      <c r="B63" t="s">
        <v>53</v>
      </c>
      <c r="C63">
        <v>14</v>
      </c>
      <c r="D63">
        <v>25.46</v>
      </c>
    </row>
    <row r="64" spans="1:4" x14ac:dyDescent="0.25">
      <c r="A64" t="s">
        <v>71</v>
      </c>
      <c r="B64" t="s">
        <v>53</v>
      </c>
      <c r="C64">
        <v>15</v>
      </c>
      <c r="D64">
        <v>25.67</v>
      </c>
    </row>
    <row r="65" spans="1:4" x14ac:dyDescent="0.25">
      <c r="A65" t="s">
        <v>72</v>
      </c>
      <c r="B65" t="s">
        <v>53</v>
      </c>
      <c r="C65">
        <v>15</v>
      </c>
      <c r="D65">
        <v>26.17</v>
      </c>
    </row>
    <row r="66" spans="1:4" x14ac:dyDescent="0.25">
      <c r="A66" t="s">
        <v>73</v>
      </c>
      <c r="B66" t="s">
        <v>53</v>
      </c>
      <c r="C66">
        <v>15</v>
      </c>
      <c r="D66">
        <v>26.05</v>
      </c>
    </row>
    <row r="67" spans="1:4" x14ac:dyDescent="0.25">
      <c r="A67" t="s">
        <v>74</v>
      </c>
      <c r="B67" t="s">
        <v>53</v>
      </c>
      <c r="C67">
        <v>16</v>
      </c>
      <c r="D67" t="s">
        <v>43</v>
      </c>
    </row>
    <row r="68" spans="1:4" x14ac:dyDescent="0.25">
      <c r="A68" t="s">
        <v>75</v>
      </c>
      <c r="B68" t="s">
        <v>53</v>
      </c>
      <c r="C68">
        <v>16</v>
      </c>
      <c r="D68">
        <v>42.99</v>
      </c>
    </row>
    <row r="69" spans="1:4" x14ac:dyDescent="0.25">
      <c r="A69" t="s">
        <v>76</v>
      </c>
      <c r="B69" t="s">
        <v>53</v>
      </c>
      <c r="C69">
        <v>16</v>
      </c>
      <c r="D69" t="s">
        <v>43</v>
      </c>
    </row>
    <row r="70" spans="1:4" x14ac:dyDescent="0.25">
      <c r="A70" s="21" t="s">
        <v>77</v>
      </c>
      <c r="B70" s="21" t="s">
        <v>53</v>
      </c>
      <c r="C70" s="21">
        <v>17</v>
      </c>
      <c r="D70" s="21">
        <v>17.37</v>
      </c>
    </row>
    <row r="71" spans="1:4" x14ac:dyDescent="0.25">
      <c r="A71" s="21" t="s">
        <v>77</v>
      </c>
      <c r="B71" s="21" t="s">
        <v>27</v>
      </c>
      <c r="C71" s="21">
        <v>17</v>
      </c>
      <c r="D71" s="21">
        <v>16.3</v>
      </c>
    </row>
    <row r="72" spans="1:4" x14ac:dyDescent="0.25">
      <c r="A72" t="s">
        <v>78</v>
      </c>
      <c r="B72" t="s">
        <v>53</v>
      </c>
      <c r="C72">
        <v>17</v>
      </c>
      <c r="D72">
        <v>17.86</v>
      </c>
    </row>
    <row r="73" spans="1:4" x14ac:dyDescent="0.25">
      <c r="A73" t="s">
        <v>78</v>
      </c>
      <c r="B73" t="s">
        <v>27</v>
      </c>
      <c r="C73">
        <v>17</v>
      </c>
      <c r="D73">
        <v>17.440000000000001</v>
      </c>
    </row>
    <row r="74" spans="1:4" x14ac:dyDescent="0.25">
      <c r="A74" t="s">
        <v>79</v>
      </c>
      <c r="B74" t="s">
        <v>53</v>
      </c>
      <c r="C74">
        <v>17</v>
      </c>
      <c r="D74">
        <v>18.28</v>
      </c>
    </row>
    <row r="75" spans="1:4" x14ac:dyDescent="0.25">
      <c r="A75" t="s">
        <v>79</v>
      </c>
      <c r="B75" t="s">
        <v>27</v>
      </c>
      <c r="C75">
        <v>17</v>
      </c>
      <c r="D75">
        <v>17.77</v>
      </c>
    </row>
    <row r="76" spans="1:4" x14ac:dyDescent="0.25">
      <c r="A76" t="s">
        <v>80</v>
      </c>
      <c r="B76" t="s">
        <v>53</v>
      </c>
      <c r="C76">
        <v>18</v>
      </c>
      <c r="D76">
        <v>22.84</v>
      </c>
    </row>
    <row r="77" spans="1:4" x14ac:dyDescent="0.25">
      <c r="A77" t="s">
        <v>80</v>
      </c>
      <c r="B77" t="s">
        <v>27</v>
      </c>
      <c r="C77">
        <v>18</v>
      </c>
      <c r="D77">
        <v>24.11</v>
      </c>
    </row>
    <row r="78" spans="1:4" x14ac:dyDescent="0.25">
      <c r="A78" s="21" t="s">
        <v>81</v>
      </c>
      <c r="B78" s="21" t="s">
        <v>53</v>
      </c>
      <c r="C78" s="21">
        <v>18</v>
      </c>
      <c r="D78" s="21">
        <v>19.87</v>
      </c>
    </row>
    <row r="79" spans="1:4" x14ac:dyDescent="0.25">
      <c r="A79" s="21" t="s">
        <v>81</v>
      </c>
      <c r="B79" s="21" t="s">
        <v>27</v>
      </c>
      <c r="C79" s="21">
        <v>18</v>
      </c>
      <c r="D79" s="21">
        <v>20.9</v>
      </c>
    </row>
    <row r="80" spans="1:4" x14ac:dyDescent="0.25">
      <c r="A80" t="s">
        <v>82</v>
      </c>
      <c r="B80" t="s">
        <v>53</v>
      </c>
      <c r="C80">
        <v>18</v>
      </c>
      <c r="D80">
        <v>21</v>
      </c>
    </row>
    <row r="81" spans="1:4" x14ac:dyDescent="0.25">
      <c r="A81" t="s">
        <v>82</v>
      </c>
      <c r="B81" t="s">
        <v>27</v>
      </c>
      <c r="C81">
        <v>18</v>
      </c>
      <c r="D81">
        <v>20.97</v>
      </c>
    </row>
    <row r="82" spans="1:4" x14ac:dyDescent="0.25">
      <c r="A82" t="s">
        <v>83</v>
      </c>
      <c r="B82" t="s">
        <v>53</v>
      </c>
      <c r="C82">
        <v>19</v>
      </c>
      <c r="D82">
        <v>21.83</v>
      </c>
    </row>
    <row r="83" spans="1:4" x14ac:dyDescent="0.25">
      <c r="A83" t="s">
        <v>83</v>
      </c>
      <c r="B83" t="s">
        <v>27</v>
      </c>
      <c r="C83">
        <v>19</v>
      </c>
      <c r="D83">
        <v>21.59</v>
      </c>
    </row>
    <row r="84" spans="1:4" x14ac:dyDescent="0.25">
      <c r="A84" t="s">
        <v>84</v>
      </c>
      <c r="B84" t="s">
        <v>53</v>
      </c>
      <c r="C84">
        <v>19</v>
      </c>
      <c r="D84">
        <v>21.07</v>
      </c>
    </row>
    <row r="85" spans="1:4" x14ac:dyDescent="0.25">
      <c r="A85" t="s">
        <v>84</v>
      </c>
      <c r="B85" t="s">
        <v>27</v>
      </c>
      <c r="C85">
        <v>19</v>
      </c>
      <c r="D85">
        <v>20.12</v>
      </c>
    </row>
    <row r="86" spans="1:4" x14ac:dyDescent="0.25">
      <c r="A86" t="s">
        <v>85</v>
      </c>
      <c r="B86" t="s">
        <v>53</v>
      </c>
      <c r="C86">
        <v>19</v>
      </c>
      <c r="D86">
        <v>21.7</v>
      </c>
    </row>
    <row r="87" spans="1:4" x14ac:dyDescent="0.25">
      <c r="A87" t="s">
        <v>85</v>
      </c>
      <c r="B87" t="s">
        <v>27</v>
      </c>
      <c r="C87">
        <v>19</v>
      </c>
      <c r="D87">
        <v>21.54</v>
      </c>
    </row>
    <row r="88" spans="1:4" x14ac:dyDescent="0.25">
      <c r="A88" t="s">
        <v>86</v>
      </c>
      <c r="B88" t="s">
        <v>53</v>
      </c>
      <c r="C88">
        <v>20</v>
      </c>
      <c r="D88">
        <v>22.76</v>
      </c>
    </row>
    <row r="89" spans="1:4" x14ac:dyDescent="0.25">
      <c r="A89" t="s">
        <v>86</v>
      </c>
      <c r="B89" t="s">
        <v>27</v>
      </c>
      <c r="C89">
        <v>20</v>
      </c>
      <c r="D89">
        <v>22.36</v>
      </c>
    </row>
    <row r="90" spans="1:4" x14ac:dyDescent="0.25">
      <c r="A90" t="s">
        <v>87</v>
      </c>
      <c r="B90" t="s">
        <v>53</v>
      </c>
      <c r="C90">
        <v>20</v>
      </c>
      <c r="D90">
        <v>21.7</v>
      </c>
    </row>
    <row r="91" spans="1:4" x14ac:dyDescent="0.25">
      <c r="A91" t="s">
        <v>87</v>
      </c>
      <c r="B91" t="s">
        <v>27</v>
      </c>
      <c r="C91">
        <v>20</v>
      </c>
      <c r="D91">
        <v>21.13</v>
      </c>
    </row>
    <row r="92" spans="1:4" x14ac:dyDescent="0.25">
      <c r="A92" t="s">
        <v>88</v>
      </c>
      <c r="B92" t="s">
        <v>53</v>
      </c>
      <c r="C92">
        <v>20</v>
      </c>
      <c r="D92">
        <v>23.25</v>
      </c>
    </row>
    <row r="93" spans="1:4" x14ac:dyDescent="0.25">
      <c r="A93" t="s">
        <v>88</v>
      </c>
      <c r="B93" t="s">
        <v>27</v>
      </c>
      <c r="C93">
        <v>20</v>
      </c>
      <c r="D93">
        <v>22.79</v>
      </c>
    </row>
    <row r="94" spans="1:4" x14ac:dyDescent="0.25">
      <c r="A94" t="s">
        <v>89</v>
      </c>
      <c r="B94" t="s">
        <v>53</v>
      </c>
      <c r="C94">
        <v>21</v>
      </c>
      <c r="D94">
        <v>23.79</v>
      </c>
    </row>
    <row r="95" spans="1:4" x14ac:dyDescent="0.25">
      <c r="A95" t="s">
        <v>89</v>
      </c>
      <c r="B95" t="s">
        <v>27</v>
      </c>
      <c r="C95">
        <v>21</v>
      </c>
      <c r="D95">
        <v>23.45</v>
      </c>
    </row>
    <row r="96" spans="1:4" x14ac:dyDescent="0.25">
      <c r="A96" t="s">
        <v>90</v>
      </c>
      <c r="B96" t="s">
        <v>53</v>
      </c>
      <c r="C96">
        <v>21</v>
      </c>
      <c r="D96">
        <v>22.88</v>
      </c>
    </row>
    <row r="97" spans="1:4" x14ac:dyDescent="0.25">
      <c r="A97" t="s">
        <v>90</v>
      </c>
      <c r="B97" t="s">
        <v>27</v>
      </c>
      <c r="C97">
        <v>21</v>
      </c>
      <c r="D97">
        <v>22.11</v>
      </c>
    </row>
    <row r="98" spans="1:4" x14ac:dyDescent="0.25">
      <c r="A98" t="s">
        <v>91</v>
      </c>
      <c r="B98" t="s">
        <v>53</v>
      </c>
      <c r="C98">
        <v>21</v>
      </c>
      <c r="D98" t="s">
        <v>43</v>
      </c>
    </row>
    <row r="99" spans="1:4" x14ac:dyDescent="0.25">
      <c r="A99" t="s">
        <v>91</v>
      </c>
      <c r="B99" t="s">
        <v>27</v>
      </c>
      <c r="C99">
        <v>21</v>
      </c>
      <c r="D99" t="s">
        <v>43</v>
      </c>
    </row>
    <row r="100" spans="1:4" x14ac:dyDescent="0.25">
      <c r="A100" t="s">
        <v>92</v>
      </c>
      <c r="B100" t="s">
        <v>53</v>
      </c>
      <c r="C100">
        <v>22</v>
      </c>
      <c r="D100">
        <v>25.13</v>
      </c>
    </row>
    <row r="101" spans="1:4" x14ac:dyDescent="0.25">
      <c r="A101" t="s">
        <v>92</v>
      </c>
      <c r="B101" t="s">
        <v>27</v>
      </c>
      <c r="C101">
        <v>22</v>
      </c>
      <c r="D101">
        <v>24.66</v>
      </c>
    </row>
    <row r="102" spans="1:4" x14ac:dyDescent="0.25">
      <c r="A102" t="s">
        <v>93</v>
      </c>
      <c r="B102" t="s">
        <v>53</v>
      </c>
      <c r="C102">
        <v>22</v>
      </c>
      <c r="D102">
        <v>24.4</v>
      </c>
    </row>
    <row r="103" spans="1:4" x14ac:dyDescent="0.25">
      <c r="A103" t="s">
        <v>93</v>
      </c>
      <c r="B103" t="s">
        <v>27</v>
      </c>
      <c r="C103">
        <v>22</v>
      </c>
      <c r="D103">
        <v>24.37</v>
      </c>
    </row>
    <row r="104" spans="1:4" x14ac:dyDescent="0.25">
      <c r="A104" t="s">
        <v>94</v>
      </c>
      <c r="B104" t="s">
        <v>53</v>
      </c>
      <c r="C104">
        <v>22</v>
      </c>
      <c r="D104">
        <v>25.04</v>
      </c>
    </row>
    <row r="105" spans="1:4" x14ac:dyDescent="0.25">
      <c r="A105" t="s">
        <v>94</v>
      </c>
      <c r="B105" t="s">
        <v>27</v>
      </c>
      <c r="C105">
        <v>22</v>
      </c>
      <c r="D105">
        <v>24.98</v>
      </c>
    </row>
    <row r="106" spans="1:4" x14ac:dyDescent="0.25">
      <c r="A106" t="s">
        <v>95</v>
      </c>
      <c r="B106" t="s">
        <v>53</v>
      </c>
      <c r="C106">
        <v>23</v>
      </c>
      <c r="D106">
        <v>25.78</v>
      </c>
    </row>
    <row r="107" spans="1:4" x14ac:dyDescent="0.25">
      <c r="A107" t="s">
        <v>95</v>
      </c>
      <c r="B107" t="s">
        <v>27</v>
      </c>
      <c r="C107">
        <v>23</v>
      </c>
      <c r="D107">
        <v>25.5</v>
      </c>
    </row>
    <row r="108" spans="1:4" x14ac:dyDescent="0.25">
      <c r="A108" t="s">
        <v>96</v>
      </c>
      <c r="B108" t="s">
        <v>53</v>
      </c>
      <c r="C108">
        <v>23</v>
      </c>
      <c r="D108">
        <v>25.73</v>
      </c>
    </row>
    <row r="109" spans="1:4" x14ac:dyDescent="0.25">
      <c r="A109" t="s">
        <v>96</v>
      </c>
      <c r="B109" t="s">
        <v>27</v>
      </c>
      <c r="C109">
        <v>23</v>
      </c>
      <c r="D109">
        <v>25.12</v>
      </c>
    </row>
    <row r="110" spans="1:4" x14ac:dyDescent="0.25">
      <c r="A110" t="s">
        <v>97</v>
      </c>
      <c r="B110" t="s">
        <v>53</v>
      </c>
      <c r="C110">
        <v>23</v>
      </c>
      <c r="D110">
        <v>26.04</v>
      </c>
    </row>
    <row r="111" spans="1:4" x14ac:dyDescent="0.25">
      <c r="A111" t="s">
        <v>97</v>
      </c>
      <c r="B111" t="s">
        <v>27</v>
      </c>
      <c r="C111">
        <v>23</v>
      </c>
      <c r="D111">
        <v>24.87</v>
      </c>
    </row>
    <row r="112" spans="1:4" x14ac:dyDescent="0.25">
      <c r="A112" t="s">
        <v>98</v>
      </c>
      <c r="B112" t="s">
        <v>53</v>
      </c>
      <c r="C112">
        <v>24</v>
      </c>
      <c r="D112" t="s">
        <v>43</v>
      </c>
    </row>
    <row r="113" spans="1:4" x14ac:dyDescent="0.25">
      <c r="A113" t="s">
        <v>98</v>
      </c>
      <c r="B113" t="s">
        <v>27</v>
      </c>
      <c r="C113">
        <v>24</v>
      </c>
      <c r="D113">
        <v>39.49</v>
      </c>
    </row>
    <row r="114" spans="1:4" x14ac:dyDescent="0.25">
      <c r="A114" t="s">
        <v>99</v>
      </c>
      <c r="B114" t="s">
        <v>53</v>
      </c>
      <c r="C114">
        <v>24</v>
      </c>
      <c r="D114" t="s">
        <v>43</v>
      </c>
    </row>
    <row r="115" spans="1:4" x14ac:dyDescent="0.25">
      <c r="A115" t="s">
        <v>99</v>
      </c>
      <c r="B115" t="s">
        <v>27</v>
      </c>
      <c r="C115">
        <v>24</v>
      </c>
      <c r="D115">
        <v>41.59</v>
      </c>
    </row>
    <row r="116" spans="1:4" x14ac:dyDescent="0.25">
      <c r="A116" s="21" t="s">
        <v>100</v>
      </c>
      <c r="B116" s="21" t="s">
        <v>53</v>
      </c>
      <c r="C116" s="21">
        <v>24</v>
      </c>
      <c r="D116" s="21">
        <v>17.13</v>
      </c>
    </row>
    <row r="117" spans="1:4" x14ac:dyDescent="0.25">
      <c r="A117" s="21" t="s">
        <v>100</v>
      </c>
      <c r="B117" s="21" t="s">
        <v>27</v>
      </c>
      <c r="C117" s="21">
        <v>24</v>
      </c>
      <c r="D117" s="21">
        <v>43.74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17"/>
  <sheetViews>
    <sheetView workbookViewId="0">
      <selection activeCell="B19" sqref="B19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119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8"/>
      <c r="D4" s="3"/>
      <c r="E4" s="8"/>
      <c r="F4" s="10" t="e">
        <f>AVERAGE(C4:E4)</f>
        <v>#DIV/0!</v>
      </c>
      <c r="G4" s="13" t="e">
        <f>SLOPE(F4:F10,B4:B10)</f>
        <v>#DIV/0!</v>
      </c>
      <c r="H4" s="17" t="e">
        <f>((10^(-1/G4))-1)*100</f>
        <v>#DIV/0!</v>
      </c>
      <c r="K4" s="3">
        <v>1</v>
      </c>
      <c r="L4" s="3">
        <f>LOG10(K4)</f>
        <v>0</v>
      </c>
      <c r="M4" s="3"/>
      <c r="N4" s="3"/>
      <c r="O4" s="3"/>
      <c r="P4" s="10" t="e">
        <f>AVERAGE(M4:O4)</f>
        <v>#DIV/0!</v>
      </c>
      <c r="Q4" s="13" t="e">
        <f>SLOPE(P4:P10,L4:L10)</f>
        <v>#DIV/0!</v>
      </c>
      <c r="R4" s="17" t="e">
        <f>((10^(-1/Q4))-1)*100</f>
        <v>#DIV/0!</v>
      </c>
    </row>
    <row r="5" spans="1:18" x14ac:dyDescent="0.25">
      <c r="A5" s="3">
        <v>0.2</v>
      </c>
      <c r="B5" s="3">
        <f t="shared" ref="B5:B11" si="0">LOG10(A5)</f>
        <v>-0.69897000433601875</v>
      </c>
      <c r="C5" s="20"/>
      <c r="D5" s="3"/>
      <c r="E5" s="3"/>
      <c r="F5" s="10" t="e">
        <f t="shared" ref="F5:F10" si="1">AVERAGE(C5:E5)</f>
        <v>#DIV/0!</v>
      </c>
      <c r="G5" s="14"/>
      <c r="H5" s="18"/>
      <c r="K5" s="3">
        <v>0.2</v>
      </c>
      <c r="L5" s="3">
        <f t="shared" ref="L5:L11" si="2">LOG10(K5)</f>
        <v>-0.69897000433601875</v>
      </c>
      <c r="M5" s="8"/>
      <c r="N5" s="3"/>
      <c r="O5" s="3"/>
      <c r="P5" s="10" t="e">
        <f>AVERAGE(N5:O5)</f>
        <v>#DIV/0!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8"/>
      <c r="D6" s="3"/>
      <c r="E6" s="3"/>
      <c r="F6" s="10" t="e">
        <f>AVERAGE(D6:E6)</f>
        <v>#DIV/0!</v>
      </c>
      <c r="G6" s="14"/>
      <c r="H6" s="18"/>
      <c r="K6" s="3">
        <v>0.1</v>
      </c>
      <c r="L6" s="3">
        <f t="shared" si="2"/>
        <v>-1</v>
      </c>
      <c r="M6" s="3"/>
      <c r="N6" s="3"/>
      <c r="O6" s="3"/>
      <c r="P6" s="10" t="e">
        <f t="shared" ref="P6" si="3">AVERAGE(M6:O6)</f>
        <v>#DIV/0!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8"/>
      <c r="D7" s="3"/>
      <c r="E7" s="3"/>
      <c r="F7" s="10" t="e">
        <f>AVERAGE(D7:E7)</f>
        <v>#DIV/0!</v>
      </c>
      <c r="G7" s="14"/>
      <c r="H7" s="18"/>
      <c r="K7" s="3">
        <v>0.05</v>
      </c>
      <c r="L7" s="3">
        <f t="shared" si="2"/>
        <v>-1.3010299956639813</v>
      </c>
      <c r="M7" s="3"/>
      <c r="N7" s="3"/>
      <c r="O7" s="3"/>
      <c r="P7" s="10" t="e">
        <f>AVERAGE(M7:O7)</f>
        <v>#DIV/0!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3"/>
      <c r="D8" s="3"/>
      <c r="E8" s="3"/>
      <c r="F8" s="10" t="e">
        <f t="shared" si="1"/>
        <v>#DIV/0!</v>
      </c>
      <c r="G8" s="14"/>
      <c r="H8" s="18"/>
      <c r="K8" s="3">
        <v>2.5000000000000001E-2</v>
      </c>
      <c r="L8" s="3">
        <f t="shared" si="2"/>
        <v>-1.6020599913279623</v>
      </c>
      <c r="M8" s="3"/>
      <c r="N8" s="3"/>
      <c r="O8" s="8"/>
      <c r="P8" s="10" t="e">
        <f t="shared" ref="P8:P10" si="4">AVERAGE(M8:O8)</f>
        <v>#DIV/0!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3"/>
      <c r="D9" s="3"/>
      <c r="E9" s="3"/>
      <c r="F9" s="10" t="e">
        <f t="shared" si="1"/>
        <v>#DIV/0!</v>
      </c>
      <c r="G9" s="14"/>
      <c r="H9" s="18"/>
      <c r="K9" s="3">
        <v>1.2500000000000001E-2</v>
      </c>
      <c r="L9" s="3">
        <f t="shared" si="2"/>
        <v>-1.9030899869919435</v>
      </c>
      <c r="M9" s="3"/>
      <c r="N9" s="3"/>
      <c r="O9" s="3"/>
      <c r="P9" s="10" t="e">
        <f t="shared" si="4"/>
        <v>#DIV/0!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/>
      <c r="D10" s="3"/>
      <c r="E10" s="3"/>
      <c r="F10" s="10" t="e">
        <f t="shared" si="1"/>
        <v>#DIV/0!</v>
      </c>
      <c r="G10" s="14"/>
      <c r="H10" s="18"/>
      <c r="K10" s="3">
        <v>6.2500000000000003E-3</v>
      </c>
      <c r="L10" s="3">
        <f t="shared" si="2"/>
        <v>-2.2041199826559246</v>
      </c>
      <c r="M10" s="3"/>
      <c r="N10" s="3"/>
      <c r="O10" s="3"/>
      <c r="P10" s="10" t="e">
        <f t="shared" si="4"/>
        <v>#DIV/0!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/>
      <c r="D11" s="3"/>
      <c r="E11" s="3"/>
      <c r="F11" s="11"/>
      <c r="G11" s="15"/>
      <c r="H11" s="19"/>
      <c r="K11" s="3">
        <v>0</v>
      </c>
      <c r="L11" s="3" t="e">
        <f t="shared" si="2"/>
        <v>#NUM!</v>
      </c>
      <c r="M11" s="3"/>
      <c r="N11" s="3"/>
      <c r="O11" s="3"/>
      <c r="P11" s="11"/>
      <c r="Q11" s="15"/>
      <c r="R11" s="19"/>
    </row>
    <row r="19" spans="1:4" x14ac:dyDescent="0.25">
      <c r="A19" s="7" t="s">
        <v>121</v>
      </c>
    </row>
    <row r="21" spans="1:4" x14ac:dyDescent="0.25">
      <c r="A21" t="s">
        <v>122</v>
      </c>
      <c r="B21" t="s">
        <v>123</v>
      </c>
      <c r="C21" t="s">
        <v>124</v>
      </c>
      <c r="D21" t="s">
        <v>125</v>
      </c>
    </row>
    <row r="22" spans="1:4" x14ac:dyDescent="0.25">
      <c r="A22" t="s">
        <v>126</v>
      </c>
      <c r="B22" t="s">
        <v>127</v>
      </c>
      <c r="C22">
        <v>1</v>
      </c>
      <c r="D22" t="s">
        <v>128</v>
      </c>
    </row>
    <row r="23" spans="1:4" x14ac:dyDescent="0.25">
      <c r="A23" t="s">
        <v>129</v>
      </c>
      <c r="B23" t="s">
        <v>127</v>
      </c>
      <c r="C23">
        <v>1</v>
      </c>
      <c r="D23" t="s">
        <v>128</v>
      </c>
    </row>
    <row r="24" spans="1:4" x14ac:dyDescent="0.25">
      <c r="A24" t="s">
        <v>130</v>
      </c>
      <c r="B24" t="s">
        <v>127</v>
      </c>
      <c r="C24">
        <v>1</v>
      </c>
      <c r="D24" t="s">
        <v>128</v>
      </c>
    </row>
    <row r="25" spans="1:4" x14ac:dyDescent="0.25">
      <c r="A25" t="s">
        <v>131</v>
      </c>
      <c r="B25" t="s">
        <v>127</v>
      </c>
      <c r="C25">
        <v>2</v>
      </c>
      <c r="D25" t="s">
        <v>128</v>
      </c>
    </row>
    <row r="26" spans="1:4" x14ac:dyDescent="0.25">
      <c r="A26" t="s">
        <v>132</v>
      </c>
      <c r="B26" t="s">
        <v>127</v>
      </c>
      <c r="C26">
        <v>2</v>
      </c>
      <c r="D26" t="s">
        <v>128</v>
      </c>
    </row>
    <row r="27" spans="1:4" x14ac:dyDescent="0.25">
      <c r="A27" t="s">
        <v>133</v>
      </c>
      <c r="B27" t="s">
        <v>127</v>
      </c>
      <c r="C27">
        <v>2</v>
      </c>
      <c r="D27" t="s">
        <v>128</v>
      </c>
    </row>
    <row r="28" spans="1:4" x14ac:dyDescent="0.25">
      <c r="A28" s="21" t="s">
        <v>134</v>
      </c>
      <c r="B28" s="21" t="s">
        <v>127</v>
      </c>
      <c r="C28" s="21">
        <v>3</v>
      </c>
      <c r="D28" s="21">
        <v>39.49</v>
      </c>
    </row>
    <row r="29" spans="1:4" x14ac:dyDescent="0.25">
      <c r="A29" t="s">
        <v>135</v>
      </c>
      <c r="B29" t="s">
        <v>127</v>
      </c>
      <c r="C29">
        <v>3</v>
      </c>
      <c r="D29" t="s">
        <v>128</v>
      </c>
    </row>
    <row r="30" spans="1:4" x14ac:dyDescent="0.25">
      <c r="A30" t="s">
        <v>136</v>
      </c>
      <c r="B30" t="s">
        <v>127</v>
      </c>
      <c r="C30">
        <v>3</v>
      </c>
      <c r="D30" t="s">
        <v>128</v>
      </c>
    </row>
    <row r="31" spans="1:4" x14ac:dyDescent="0.25">
      <c r="A31" s="21" t="s">
        <v>137</v>
      </c>
      <c r="B31" s="21" t="s">
        <v>127</v>
      </c>
      <c r="C31" s="21">
        <v>4</v>
      </c>
      <c r="D31" s="21">
        <v>23.02</v>
      </c>
    </row>
    <row r="32" spans="1:4" x14ac:dyDescent="0.25">
      <c r="A32" t="s">
        <v>138</v>
      </c>
      <c r="B32" t="s">
        <v>127</v>
      </c>
      <c r="C32">
        <v>4</v>
      </c>
      <c r="D32" t="s">
        <v>128</v>
      </c>
    </row>
    <row r="33" spans="1:4" x14ac:dyDescent="0.25">
      <c r="A33" t="s">
        <v>139</v>
      </c>
      <c r="B33" t="s">
        <v>127</v>
      </c>
      <c r="C33">
        <v>4</v>
      </c>
      <c r="D33" t="s">
        <v>128</v>
      </c>
    </row>
    <row r="34" spans="1:4" x14ac:dyDescent="0.25">
      <c r="A34" t="s">
        <v>140</v>
      </c>
      <c r="B34" t="s">
        <v>127</v>
      </c>
      <c r="C34">
        <v>5</v>
      </c>
      <c r="D34" t="s">
        <v>128</v>
      </c>
    </row>
    <row r="35" spans="1:4" x14ac:dyDescent="0.25">
      <c r="A35" t="s">
        <v>141</v>
      </c>
      <c r="B35" t="s">
        <v>127</v>
      </c>
      <c r="C35">
        <v>5</v>
      </c>
      <c r="D35" t="s">
        <v>128</v>
      </c>
    </row>
    <row r="36" spans="1:4" x14ac:dyDescent="0.25">
      <c r="A36" t="s">
        <v>142</v>
      </c>
      <c r="B36" t="s">
        <v>127</v>
      </c>
      <c r="C36">
        <v>5</v>
      </c>
      <c r="D36" t="s">
        <v>128</v>
      </c>
    </row>
    <row r="37" spans="1:4" x14ac:dyDescent="0.25">
      <c r="A37" t="s">
        <v>143</v>
      </c>
      <c r="B37" t="s">
        <v>127</v>
      </c>
      <c r="C37">
        <v>6</v>
      </c>
      <c r="D37" t="s">
        <v>128</v>
      </c>
    </row>
    <row r="38" spans="1:4" x14ac:dyDescent="0.25">
      <c r="A38" t="s">
        <v>144</v>
      </c>
      <c r="B38" t="s">
        <v>127</v>
      </c>
      <c r="C38">
        <v>6</v>
      </c>
      <c r="D38" t="s">
        <v>128</v>
      </c>
    </row>
    <row r="39" spans="1:4" x14ac:dyDescent="0.25">
      <c r="A39" t="s">
        <v>145</v>
      </c>
      <c r="B39" t="s">
        <v>127</v>
      </c>
      <c r="C39">
        <v>6</v>
      </c>
      <c r="D39" t="s">
        <v>128</v>
      </c>
    </row>
    <row r="40" spans="1:4" x14ac:dyDescent="0.25">
      <c r="A40" t="s">
        <v>146</v>
      </c>
      <c r="B40" t="s">
        <v>127</v>
      </c>
      <c r="C40">
        <v>7</v>
      </c>
      <c r="D40" t="s">
        <v>128</v>
      </c>
    </row>
    <row r="41" spans="1:4" x14ac:dyDescent="0.25">
      <c r="A41" t="s">
        <v>147</v>
      </c>
      <c r="B41" t="s">
        <v>127</v>
      </c>
      <c r="C41">
        <v>7</v>
      </c>
      <c r="D41" t="s">
        <v>128</v>
      </c>
    </row>
    <row r="42" spans="1:4" x14ac:dyDescent="0.25">
      <c r="A42" t="s">
        <v>148</v>
      </c>
      <c r="B42" t="s">
        <v>127</v>
      </c>
      <c r="C42">
        <v>7</v>
      </c>
      <c r="D42" t="s">
        <v>128</v>
      </c>
    </row>
    <row r="43" spans="1:4" x14ac:dyDescent="0.25">
      <c r="A43" t="s">
        <v>149</v>
      </c>
      <c r="B43" t="s">
        <v>127</v>
      </c>
      <c r="C43">
        <v>8</v>
      </c>
      <c r="D43" t="s">
        <v>128</v>
      </c>
    </row>
    <row r="44" spans="1:4" x14ac:dyDescent="0.25">
      <c r="A44" s="21" t="s">
        <v>150</v>
      </c>
      <c r="B44" s="21" t="s">
        <v>127</v>
      </c>
      <c r="C44" s="21">
        <v>8</v>
      </c>
      <c r="D44" s="21" t="s">
        <v>128</v>
      </c>
    </row>
    <row r="45" spans="1:4" x14ac:dyDescent="0.25">
      <c r="A45" t="s">
        <v>151</v>
      </c>
      <c r="B45" t="s">
        <v>127</v>
      </c>
      <c r="C45">
        <v>8</v>
      </c>
      <c r="D45" t="s">
        <v>128</v>
      </c>
    </row>
    <row r="46" spans="1:4" x14ac:dyDescent="0.25">
      <c r="A46" t="s">
        <v>152</v>
      </c>
      <c r="B46" t="s">
        <v>153</v>
      </c>
      <c r="C46">
        <v>9</v>
      </c>
      <c r="D46">
        <v>25.73</v>
      </c>
    </row>
    <row r="47" spans="1:4" x14ac:dyDescent="0.25">
      <c r="A47" t="s">
        <v>154</v>
      </c>
      <c r="B47" t="s">
        <v>153</v>
      </c>
      <c r="C47">
        <v>9</v>
      </c>
      <c r="D47">
        <v>25.71</v>
      </c>
    </row>
    <row r="48" spans="1:4" x14ac:dyDescent="0.25">
      <c r="A48" t="s">
        <v>155</v>
      </c>
      <c r="B48" t="s">
        <v>153</v>
      </c>
      <c r="C48">
        <v>9</v>
      </c>
      <c r="D48">
        <v>25.65</v>
      </c>
    </row>
    <row r="49" spans="1:4" x14ac:dyDescent="0.25">
      <c r="A49" t="s">
        <v>156</v>
      </c>
      <c r="B49" t="s">
        <v>153</v>
      </c>
      <c r="C49">
        <v>10</v>
      </c>
      <c r="D49">
        <v>28.4</v>
      </c>
    </row>
    <row r="50" spans="1:4" x14ac:dyDescent="0.25">
      <c r="A50" t="s">
        <v>157</v>
      </c>
      <c r="B50" t="s">
        <v>153</v>
      </c>
      <c r="C50">
        <v>10</v>
      </c>
      <c r="D50">
        <v>28.48</v>
      </c>
    </row>
    <row r="51" spans="1:4" x14ac:dyDescent="0.25">
      <c r="A51" t="s">
        <v>158</v>
      </c>
      <c r="B51" t="s">
        <v>153</v>
      </c>
      <c r="C51">
        <v>10</v>
      </c>
      <c r="D51">
        <v>28.48</v>
      </c>
    </row>
    <row r="52" spans="1:4" x14ac:dyDescent="0.25">
      <c r="A52" t="s">
        <v>159</v>
      </c>
      <c r="B52" t="s">
        <v>153</v>
      </c>
      <c r="C52">
        <v>11</v>
      </c>
      <c r="D52">
        <v>29.43</v>
      </c>
    </row>
    <row r="53" spans="1:4" x14ac:dyDescent="0.25">
      <c r="A53" t="s">
        <v>160</v>
      </c>
      <c r="B53" t="s">
        <v>153</v>
      </c>
      <c r="C53">
        <v>11</v>
      </c>
      <c r="D53">
        <v>29.09</v>
      </c>
    </row>
    <row r="54" spans="1:4" x14ac:dyDescent="0.25">
      <c r="A54" t="s">
        <v>161</v>
      </c>
      <c r="B54" t="s">
        <v>153</v>
      </c>
      <c r="C54">
        <v>11</v>
      </c>
      <c r="D54">
        <v>29.26</v>
      </c>
    </row>
    <row r="55" spans="1:4" x14ac:dyDescent="0.25">
      <c r="A55" s="21" t="s">
        <v>162</v>
      </c>
      <c r="B55" s="21" t="s">
        <v>153</v>
      </c>
      <c r="C55" s="21">
        <v>12</v>
      </c>
      <c r="D55" s="21">
        <v>29.81</v>
      </c>
    </row>
    <row r="56" spans="1:4" x14ac:dyDescent="0.25">
      <c r="A56" t="s">
        <v>163</v>
      </c>
      <c r="B56" t="s">
        <v>153</v>
      </c>
      <c r="C56">
        <v>12</v>
      </c>
      <c r="D56">
        <v>30.45</v>
      </c>
    </row>
    <row r="57" spans="1:4" x14ac:dyDescent="0.25">
      <c r="A57" t="s">
        <v>164</v>
      </c>
      <c r="B57" t="s">
        <v>153</v>
      </c>
      <c r="C57">
        <v>12</v>
      </c>
      <c r="D57">
        <v>30.33</v>
      </c>
    </row>
    <row r="58" spans="1:4" x14ac:dyDescent="0.25">
      <c r="A58" t="s">
        <v>165</v>
      </c>
      <c r="B58" t="s">
        <v>153</v>
      </c>
      <c r="C58">
        <v>13</v>
      </c>
      <c r="D58">
        <v>31.56</v>
      </c>
    </row>
    <row r="59" spans="1:4" x14ac:dyDescent="0.25">
      <c r="A59" t="s">
        <v>166</v>
      </c>
      <c r="B59" t="s">
        <v>153</v>
      </c>
      <c r="C59">
        <v>13</v>
      </c>
      <c r="D59">
        <v>31.54</v>
      </c>
    </row>
    <row r="60" spans="1:4" x14ac:dyDescent="0.25">
      <c r="A60" t="s">
        <v>167</v>
      </c>
      <c r="B60" t="s">
        <v>153</v>
      </c>
      <c r="C60">
        <v>13</v>
      </c>
      <c r="D60">
        <v>32</v>
      </c>
    </row>
    <row r="61" spans="1:4" x14ac:dyDescent="0.25">
      <c r="A61" t="s">
        <v>168</v>
      </c>
      <c r="B61" t="s">
        <v>153</v>
      </c>
      <c r="C61">
        <v>14</v>
      </c>
      <c r="D61">
        <v>32.58</v>
      </c>
    </row>
    <row r="62" spans="1:4" x14ac:dyDescent="0.25">
      <c r="A62" t="s">
        <v>169</v>
      </c>
      <c r="B62" t="s">
        <v>153</v>
      </c>
      <c r="C62">
        <v>14</v>
      </c>
      <c r="D62">
        <v>32.4</v>
      </c>
    </row>
    <row r="63" spans="1:4" x14ac:dyDescent="0.25">
      <c r="A63" t="s">
        <v>170</v>
      </c>
      <c r="B63" t="s">
        <v>153</v>
      </c>
      <c r="C63">
        <v>14</v>
      </c>
      <c r="D63">
        <v>32.17</v>
      </c>
    </row>
    <row r="64" spans="1:4" x14ac:dyDescent="0.25">
      <c r="A64" t="s">
        <v>171</v>
      </c>
      <c r="B64" t="s">
        <v>153</v>
      </c>
      <c r="C64">
        <v>15</v>
      </c>
      <c r="D64">
        <v>33.57</v>
      </c>
    </row>
    <row r="65" spans="1:4" x14ac:dyDescent="0.25">
      <c r="A65" t="s">
        <v>172</v>
      </c>
      <c r="B65" t="s">
        <v>153</v>
      </c>
      <c r="C65">
        <v>15</v>
      </c>
      <c r="D65">
        <v>33.43</v>
      </c>
    </row>
    <row r="66" spans="1:4" x14ac:dyDescent="0.25">
      <c r="A66" t="s">
        <v>173</v>
      </c>
      <c r="B66" t="s">
        <v>153</v>
      </c>
      <c r="C66">
        <v>15</v>
      </c>
      <c r="D66">
        <v>33.42</v>
      </c>
    </row>
    <row r="67" spans="1:4" x14ac:dyDescent="0.25">
      <c r="A67" t="s">
        <v>174</v>
      </c>
      <c r="B67" t="s">
        <v>153</v>
      </c>
      <c r="C67">
        <v>16</v>
      </c>
      <c r="D67" t="s">
        <v>128</v>
      </c>
    </row>
    <row r="68" spans="1:4" x14ac:dyDescent="0.25">
      <c r="A68" t="s">
        <v>175</v>
      </c>
      <c r="B68" t="s">
        <v>153</v>
      </c>
      <c r="C68">
        <v>16</v>
      </c>
      <c r="D68" t="s">
        <v>128</v>
      </c>
    </row>
    <row r="69" spans="1:4" x14ac:dyDescent="0.25">
      <c r="A69" t="s">
        <v>176</v>
      </c>
      <c r="B69" t="s">
        <v>153</v>
      </c>
      <c r="C69">
        <v>16</v>
      </c>
      <c r="D69" t="s">
        <v>128</v>
      </c>
    </row>
    <row r="70" spans="1:4" x14ac:dyDescent="0.25">
      <c r="A70" s="21" t="s">
        <v>177</v>
      </c>
      <c r="B70" s="21" t="s">
        <v>153</v>
      </c>
      <c r="C70" s="21">
        <v>17</v>
      </c>
      <c r="D70" s="21">
        <v>24.61</v>
      </c>
    </row>
    <row r="71" spans="1:4" x14ac:dyDescent="0.25">
      <c r="A71" s="21" t="s">
        <v>177</v>
      </c>
      <c r="B71" s="21" t="s">
        <v>127</v>
      </c>
      <c r="C71" s="21">
        <v>17</v>
      </c>
      <c r="D71" s="21">
        <v>30.69</v>
      </c>
    </row>
    <row r="72" spans="1:4" x14ac:dyDescent="0.25">
      <c r="A72" t="s">
        <v>178</v>
      </c>
      <c r="B72" t="s">
        <v>153</v>
      </c>
      <c r="C72">
        <v>17</v>
      </c>
      <c r="D72">
        <v>25.48</v>
      </c>
    </row>
    <row r="73" spans="1:4" x14ac:dyDescent="0.25">
      <c r="A73" t="s">
        <v>178</v>
      </c>
      <c r="B73" t="s">
        <v>127</v>
      </c>
      <c r="C73">
        <v>17</v>
      </c>
      <c r="D73" t="s">
        <v>128</v>
      </c>
    </row>
    <row r="74" spans="1:4" x14ac:dyDescent="0.25">
      <c r="A74" t="s">
        <v>179</v>
      </c>
      <c r="B74" t="s">
        <v>153</v>
      </c>
      <c r="C74">
        <v>17</v>
      </c>
      <c r="D74">
        <v>25.58</v>
      </c>
    </row>
    <row r="75" spans="1:4" x14ac:dyDescent="0.25">
      <c r="A75" t="s">
        <v>179</v>
      </c>
      <c r="B75" t="s">
        <v>127</v>
      </c>
      <c r="C75">
        <v>17</v>
      </c>
      <c r="D75" t="s">
        <v>128</v>
      </c>
    </row>
    <row r="76" spans="1:4" x14ac:dyDescent="0.25">
      <c r="A76" t="s">
        <v>180</v>
      </c>
      <c r="B76" t="s">
        <v>153</v>
      </c>
      <c r="C76">
        <v>18</v>
      </c>
      <c r="D76">
        <v>27.57</v>
      </c>
    </row>
    <row r="77" spans="1:4" x14ac:dyDescent="0.25">
      <c r="A77" t="s">
        <v>180</v>
      </c>
      <c r="B77" t="s">
        <v>127</v>
      </c>
      <c r="C77">
        <v>18</v>
      </c>
      <c r="D77" t="s">
        <v>128</v>
      </c>
    </row>
    <row r="78" spans="1:4" x14ac:dyDescent="0.25">
      <c r="A78" t="s">
        <v>181</v>
      </c>
      <c r="B78" t="s">
        <v>153</v>
      </c>
      <c r="C78">
        <v>18</v>
      </c>
      <c r="D78">
        <v>27.09</v>
      </c>
    </row>
    <row r="79" spans="1:4" x14ac:dyDescent="0.25">
      <c r="A79" t="s">
        <v>181</v>
      </c>
      <c r="B79" t="s">
        <v>127</v>
      </c>
      <c r="C79">
        <v>18</v>
      </c>
      <c r="D79">
        <v>39.17</v>
      </c>
    </row>
    <row r="80" spans="1:4" x14ac:dyDescent="0.25">
      <c r="A80" t="s">
        <v>182</v>
      </c>
      <c r="B80" t="s">
        <v>153</v>
      </c>
      <c r="C80">
        <v>18</v>
      </c>
      <c r="D80">
        <v>29.83</v>
      </c>
    </row>
    <row r="81" spans="1:4" x14ac:dyDescent="0.25">
      <c r="A81" t="s">
        <v>182</v>
      </c>
      <c r="B81" t="s">
        <v>127</v>
      </c>
      <c r="C81">
        <v>18</v>
      </c>
      <c r="D81" t="s">
        <v>128</v>
      </c>
    </row>
    <row r="82" spans="1:4" x14ac:dyDescent="0.25">
      <c r="A82" t="s">
        <v>183</v>
      </c>
      <c r="B82" t="s">
        <v>153</v>
      </c>
      <c r="C82">
        <v>19</v>
      </c>
      <c r="D82">
        <v>28.8</v>
      </c>
    </row>
    <row r="83" spans="1:4" x14ac:dyDescent="0.25">
      <c r="A83" t="s">
        <v>183</v>
      </c>
      <c r="B83" t="s">
        <v>127</v>
      </c>
      <c r="C83">
        <v>19</v>
      </c>
      <c r="D83" t="s">
        <v>128</v>
      </c>
    </row>
    <row r="84" spans="1:4" x14ac:dyDescent="0.25">
      <c r="A84" t="s">
        <v>184</v>
      </c>
      <c r="B84" t="s">
        <v>153</v>
      </c>
      <c r="C84">
        <v>19</v>
      </c>
      <c r="D84">
        <v>29.06</v>
      </c>
    </row>
    <row r="85" spans="1:4" x14ac:dyDescent="0.25">
      <c r="A85" t="s">
        <v>184</v>
      </c>
      <c r="B85" t="s">
        <v>127</v>
      </c>
      <c r="C85">
        <v>19</v>
      </c>
      <c r="D85" t="s">
        <v>128</v>
      </c>
    </row>
    <row r="86" spans="1:4" x14ac:dyDescent="0.25">
      <c r="A86" t="s">
        <v>185</v>
      </c>
      <c r="B86" t="s">
        <v>153</v>
      </c>
      <c r="C86">
        <v>19</v>
      </c>
      <c r="D86">
        <v>27.49</v>
      </c>
    </row>
    <row r="87" spans="1:4" x14ac:dyDescent="0.25">
      <c r="A87" t="s">
        <v>185</v>
      </c>
      <c r="B87" t="s">
        <v>127</v>
      </c>
      <c r="C87">
        <v>19</v>
      </c>
      <c r="D87" t="s">
        <v>128</v>
      </c>
    </row>
    <row r="88" spans="1:4" x14ac:dyDescent="0.25">
      <c r="A88" t="s">
        <v>186</v>
      </c>
      <c r="B88" t="s">
        <v>153</v>
      </c>
      <c r="C88">
        <v>20</v>
      </c>
      <c r="D88">
        <v>29.72</v>
      </c>
    </row>
    <row r="89" spans="1:4" x14ac:dyDescent="0.25">
      <c r="A89" t="s">
        <v>186</v>
      </c>
      <c r="B89" t="s">
        <v>127</v>
      </c>
      <c r="C89">
        <v>20</v>
      </c>
      <c r="D89" t="s">
        <v>128</v>
      </c>
    </row>
    <row r="90" spans="1:4" x14ac:dyDescent="0.25">
      <c r="A90" t="s">
        <v>187</v>
      </c>
      <c r="B90" t="s">
        <v>153</v>
      </c>
      <c r="C90">
        <v>20</v>
      </c>
      <c r="D90">
        <v>30.05</v>
      </c>
    </row>
    <row r="91" spans="1:4" x14ac:dyDescent="0.25">
      <c r="A91" t="s">
        <v>187</v>
      </c>
      <c r="B91" t="s">
        <v>127</v>
      </c>
      <c r="C91">
        <v>20</v>
      </c>
      <c r="D91" t="s">
        <v>128</v>
      </c>
    </row>
    <row r="92" spans="1:4" x14ac:dyDescent="0.25">
      <c r="A92" t="s">
        <v>188</v>
      </c>
      <c r="B92" t="s">
        <v>153</v>
      </c>
      <c r="C92">
        <v>20</v>
      </c>
      <c r="D92">
        <v>29.48</v>
      </c>
    </row>
    <row r="93" spans="1:4" x14ac:dyDescent="0.25">
      <c r="A93" t="s">
        <v>188</v>
      </c>
      <c r="B93" t="s">
        <v>127</v>
      </c>
      <c r="C93">
        <v>20</v>
      </c>
      <c r="D93" t="s">
        <v>128</v>
      </c>
    </row>
    <row r="94" spans="1:4" x14ac:dyDescent="0.25">
      <c r="A94" t="s">
        <v>189</v>
      </c>
      <c r="B94" t="s">
        <v>153</v>
      </c>
      <c r="C94">
        <v>21</v>
      </c>
      <c r="D94">
        <v>31.1</v>
      </c>
    </row>
    <row r="95" spans="1:4" x14ac:dyDescent="0.25">
      <c r="A95" t="s">
        <v>189</v>
      </c>
      <c r="B95" t="s">
        <v>127</v>
      </c>
      <c r="C95">
        <v>21</v>
      </c>
      <c r="D95" t="s">
        <v>128</v>
      </c>
    </row>
    <row r="96" spans="1:4" x14ac:dyDescent="0.25">
      <c r="A96" t="s">
        <v>190</v>
      </c>
      <c r="B96" t="s">
        <v>153</v>
      </c>
      <c r="C96">
        <v>21</v>
      </c>
      <c r="D96">
        <v>31.11</v>
      </c>
    </row>
    <row r="97" spans="1:4" x14ac:dyDescent="0.25">
      <c r="A97" t="s">
        <v>190</v>
      </c>
      <c r="B97" t="s">
        <v>127</v>
      </c>
      <c r="C97">
        <v>21</v>
      </c>
      <c r="D97" t="s">
        <v>128</v>
      </c>
    </row>
    <row r="98" spans="1:4" x14ac:dyDescent="0.25">
      <c r="A98" t="s">
        <v>191</v>
      </c>
      <c r="B98" t="s">
        <v>153</v>
      </c>
      <c r="C98">
        <v>21</v>
      </c>
      <c r="D98">
        <v>30.48</v>
      </c>
    </row>
    <row r="99" spans="1:4" x14ac:dyDescent="0.25">
      <c r="A99" t="s">
        <v>191</v>
      </c>
      <c r="B99" t="s">
        <v>127</v>
      </c>
      <c r="C99">
        <v>21</v>
      </c>
      <c r="D99">
        <v>44.98</v>
      </c>
    </row>
    <row r="100" spans="1:4" x14ac:dyDescent="0.25">
      <c r="A100" t="s">
        <v>192</v>
      </c>
      <c r="B100" t="s">
        <v>153</v>
      </c>
      <c r="C100">
        <v>22</v>
      </c>
      <c r="D100">
        <v>31.88</v>
      </c>
    </row>
    <row r="101" spans="1:4" x14ac:dyDescent="0.25">
      <c r="A101" t="s">
        <v>192</v>
      </c>
      <c r="B101" t="s">
        <v>127</v>
      </c>
      <c r="C101">
        <v>22</v>
      </c>
      <c r="D101" t="s">
        <v>128</v>
      </c>
    </row>
    <row r="102" spans="1:4" x14ac:dyDescent="0.25">
      <c r="A102" t="s">
        <v>193</v>
      </c>
      <c r="B102" t="s">
        <v>153</v>
      </c>
      <c r="C102">
        <v>22</v>
      </c>
      <c r="D102">
        <v>31.88</v>
      </c>
    </row>
    <row r="103" spans="1:4" x14ac:dyDescent="0.25">
      <c r="A103" t="s">
        <v>193</v>
      </c>
      <c r="B103" t="s">
        <v>127</v>
      </c>
      <c r="C103">
        <v>22</v>
      </c>
      <c r="D103" t="s">
        <v>128</v>
      </c>
    </row>
    <row r="104" spans="1:4" x14ac:dyDescent="0.25">
      <c r="A104" t="s">
        <v>194</v>
      </c>
      <c r="B104" t="s">
        <v>153</v>
      </c>
      <c r="C104">
        <v>22</v>
      </c>
      <c r="D104">
        <v>31.24</v>
      </c>
    </row>
    <row r="105" spans="1:4" x14ac:dyDescent="0.25">
      <c r="A105" t="s">
        <v>194</v>
      </c>
      <c r="B105" t="s">
        <v>127</v>
      </c>
      <c r="C105">
        <v>22</v>
      </c>
      <c r="D105" t="s">
        <v>128</v>
      </c>
    </row>
    <row r="106" spans="1:4" x14ac:dyDescent="0.25">
      <c r="A106" t="s">
        <v>195</v>
      </c>
      <c r="B106" t="s">
        <v>153</v>
      </c>
      <c r="C106">
        <v>23</v>
      </c>
      <c r="D106">
        <v>33</v>
      </c>
    </row>
    <row r="107" spans="1:4" x14ac:dyDescent="0.25">
      <c r="A107" t="s">
        <v>195</v>
      </c>
      <c r="B107" t="s">
        <v>127</v>
      </c>
      <c r="C107">
        <v>23</v>
      </c>
      <c r="D107" t="s">
        <v>128</v>
      </c>
    </row>
    <row r="108" spans="1:4" x14ac:dyDescent="0.25">
      <c r="A108" t="s">
        <v>196</v>
      </c>
      <c r="B108" t="s">
        <v>153</v>
      </c>
      <c r="C108">
        <v>23</v>
      </c>
      <c r="D108">
        <v>33.29</v>
      </c>
    </row>
    <row r="109" spans="1:4" x14ac:dyDescent="0.25">
      <c r="A109" t="s">
        <v>196</v>
      </c>
      <c r="B109" t="s">
        <v>127</v>
      </c>
      <c r="C109">
        <v>23</v>
      </c>
      <c r="D109" t="s">
        <v>128</v>
      </c>
    </row>
    <row r="110" spans="1:4" x14ac:dyDescent="0.25">
      <c r="A110" t="s">
        <v>197</v>
      </c>
      <c r="B110" t="s">
        <v>153</v>
      </c>
      <c r="C110">
        <v>23</v>
      </c>
      <c r="D110">
        <v>33.56</v>
      </c>
    </row>
    <row r="111" spans="1:4" x14ac:dyDescent="0.25">
      <c r="A111" t="s">
        <v>197</v>
      </c>
      <c r="B111" t="s">
        <v>127</v>
      </c>
      <c r="C111">
        <v>23</v>
      </c>
      <c r="D111" t="s">
        <v>128</v>
      </c>
    </row>
    <row r="112" spans="1:4" x14ac:dyDescent="0.25">
      <c r="A112" t="s">
        <v>198</v>
      </c>
      <c r="B112" t="s">
        <v>153</v>
      </c>
      <c r="C112">
        <v>24</v>
      </c>
      <c r="D112">
        <v>26.89</v>
      </c>
    </row>
    <row r="113" spans="1:4" x14ac:dyDescent="0.25">
      <c r="A113" t="s">
        <v>198</v>
      </c>
      <c r="B113" t="s">
        <v>127</v>
      </c>
      <c r="C113">
        <v>24</v>
      </c>
      <c r="D113">
        <v>26.94</v>
      </c>
    </row>
    <row r="114" spans="1:4" x14ac:dyDescent="0.25">
      <c r="A114" t="s">
        <v>199</v>
      </c>
      <c r="B114" t="s">
        <v>153</v>
      </c>
      <c r="C114">
        <v>24</v>
      </c>
      <c r="D114" t="s">
        <v>128</v>
      </c>
    </row>
    <row r="115" spans="1:4" x14ac:dyDescent="0.25">
      <c r="A115" t="s">
        <v>199</v>
      </c>
      <c r="B115" t="s">
        <v>127</v>
      </c>
      <c r="C115">
        <v>24</v>
      </c>
      <c r="D115" t="s">
        <v>128</v>
      </c>
    </row>
    <row r="116" spans="1:4" x14ac:dyDescent="0.25">
      <c r="A116" s="21" t="s">
        <v>200</v>
      </c>
      <c r="B116" s="21" t="s">
        <v>153</v>
      </c>
      <c r="C116" s="21">
        <v>24</v>
      </c>
      <c r="D116" s="21">
        <v>41.97</v>
      </c>
    </row>
    <row r="117" spans="1:4" x14ac:dyDescent="0.25">
      <c r="A117" s="21" t="s">
        <v>200</v>
      </c>
      <c r="B117" s="21" t="s">
        <v>127</v>
      </c>
      <c r="C117" s="21">
        <v>24</v>
      </c>
      <c r="D117" s="21">
        <v>19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K2" sqref="K2:R11"/>
    </sheetView>
  </sheetViews>
  <sheetFormatPr defaultColWidth="8.875" defaultRowHeight="15.75" x14ac:dyDescent="0.25"/>
  <cols>
    <col min="1" max="1" width="15.875" customWidth="1"/>
    <col min="2" max="2" width="15" customWidth="1"/>
    <col min="6" max="6" width="11.875" customWidth="1"/>
    <col min="11" max="11" width="14.875" customWidth="1"/>
    <col min="12" max="12" width="17.125" customWidth="1"/>
    <col min="16" max="16" width="11.375" customWidth="1"/>
  </cols>
  <sheetData>
    <row r="1" spans="1:18" x14ac:dyDescent="0.25">
      <c r="A1" s="7" t="s">
        <v>201</v>
      </c>
    </row>
    <row r="2" spans="1:18" x14ac:dyDescent="0.25">
      <c r="A2" s="7" t="s">
        <v>111</v>
      </c>
      <c r="K2" s="7" t="s">
        <v>112</v>
      </c>
    </row>
    <row r="3" spans="1:18" x14ac:dyDescent="0.25">
      <c r="A3" s="9" t="s">
        <v>101</v>
      </c>
      <c r="B3" s="9" t="s">
        <v>102</v>
      </c>
      <c r="C3" s="9" t="s">
        <v>103</v>
      </c>
      <c r="D3" s="9" t="s">
        <v>104</v>
      </c>
      <c r="E3" s="9" t="s">
        <v>105</v>
      </c>
      <c r="F3" s="9" t="s">
        <v>106</v>
      </c>
      <c r="G3" s="16" t="s">
        <v>107</v>
      </c>
      <c r="H3" s="12" t="s">
        <v>108</v>
      </c>
      <c r="K3" s="9" t="s">
        <v>101</v>
      </c>
      <c r="L3" s="9" t="s">
        <v>102</v>
      </c>
      <c r="M3" s="9" t="s">
        <v>103</v>
      </c>
      <c r="N3" s="9" t="s">
        <v>104</v>
      </c>
      <c r="O3" s="9" t="s">
        <v>105</v>
      </c>
      <c r="P3" s="9" t="s">
        <v>106</v>
      </c>
      <c r="Q3" s="12" t="s">
        <v>107</v>
      </c>
      <c r="R3" s="12" t="s">
        <v>108</v>
      </c>
    </row>
    <row r="4" spans="1:18" x14ac:dyDescent="0.25">
      <c r="A4" s="3">
        <v>1</v>
      </c>
      <c r="B4" s="3">
        <f>LOG10(A4)</f>
        <v>0</v>
      </c>
      <c r="C4" s="3">
        <v>25.73</v>
      </c>
      <c r="D4" s="3">
        <v>25.71</v>
      </c>
      <c r="E4" s="3">
        <v>25.65</v>
      </c>
      <c r="F4" s="10">
        <f>AVERAGE(C4:E4)</f>
        <v>25.696666666666669</v>
      </c>
      <c r="G4" s="13">
        <f>SLOPE(F4:F10,B4:B10)</f>
        <v>-3.5091028367194559</v>
      </c>
      <c r="H4" s="17">
        <f>((10^(-1/G4))-1)*100</f>
        <v>92.740563615678568</v>
      </c>
      <c r="K4" s="3">
        <v>1</v>
      </c>
      <c r="L4" s="3">
        <f>LOG10(K4)</f>
        <v>0</v>
      </c>
      <c r="M4" s="23">
        <v>24.61</v>
      </c>
      <c r="N4" s="3">
        <v>25.48</v>
      </c>
      <c r="O4" s="3">
        <v>25.58</v>
      </c>
      <c r="P4" s="10">
        <f>AVERAGE(M4:O4)</f>
        <v>25.223333333333333</v>
      </c>
      <c r="Q4" s="13">
        <f>SLOPE(P4:P10,L4:L10)</f>
        <v>-3.6363677048756755</v>
      </c>
      <c r="R4" s="17">
        <f>((10^(-1/Q4))-1)*100</f>
        <v>88.364775499759347</v>
      </c>
    </row>
    <row r="5" spans="1:18" x14ac:dyDescent="0.25">
      <c r="A5" s="3">
        <v>0.2</v>
      </c>
      <c r="B5" s="3">
        <f t="shared" ref="B5:B11" si="0">LOG10(A5)</f>
        <v>-0.69897000433601875</v>
      </c>
      <c r="C5" s="3">
        <v>28.4</v>
      </c>
      <c r="D5" s="3">
        <v>28.48</v>
      </c>
      <c r="E5" s="3">
        <v>28.48</v>
      </c>
      <c r="F5" s="10">
        <f t="shared" ref="F5:F10" si="1">AVERAGE(C5:E5)</f>
        <v>28.453333333333333</v>
      </c>
      <c r="G5" s="14"/>
      <c r="H5" s="18"/>
      <c r="K5" s="3">
        <v>0.2</v>
      </c>
      <c r="L5" s="3">
        <f t="shared" ref="L5:L11" si="2">LOG10(K5)</f>
        <v>-0.69897000433601875</v>
      </c>
      <c r="M5" s="3">
        <v>27.57</v>
      </c>
      <c r="N5" s="3">
        <v>27.09</v>
      </c>
      <c r="O5" s="8">
        <v>29.83</v>
      </c>
      <c r="P5" s="10">
        <f>AVERAGE(M5:N5)</f>
        <v>27.33</v>
      </c>
      <c r="Q5" s="14"/>
      <c r="R5" s="18"/>
    </row>
    <row r="6" spans="1:18" x14ac:dyDescent="0.25">
      <c r="A6" s="3">
        <v>0.1</v>
      </c>
      <c r="B6" s="3">
        <f t="shared" si="0"/>
        <v>-1</v>
      </c>
      <c r="C6" s="3">
        <v>29.43</v>
      </c>
      <c r="D6" s="3">
        <v>29.09</v>
      </c>
      <c r="E6" s="3">
        <v>29.26</v>
      </c>
      <c r="F6" s="10">
        <f>AVERAGE(C6:E6)</f>
        <v>29.26</v>
      </c>
      <c r="G6" s="14"/>
      <c r="H6" s="18"/>
      <c r="K6" s="3">
        <v>0.1</v>
      </c>
      <c r="L6" s="3">
        <f t="shared" si="2"/>
        <v>-1</v>
      </c>
      <c r="M6" s="3">
        <v>28.8</v>
      </c>
      <c r="N6" s="3">
        <v>29.06</v>
      </c>
      <c r="O6" s="3">
        <v>27.49</v>
      </c>
      <c r="P6" s="10">
        <f t="shared" ref="P6" si="3">AVERAGE(M6:O6)</f>
        <v>28.45</v>
      </c>
      <c r="Q6" s="14"/>
      <c r="R6" s="18"/>
    </row>
    <row r="7" spans="1:18" x14ac:dyDescent="0.25">
      <c r="A7" s="3">
        <v>0.05</v>
      </c>
      <c r="B7" s="3">
        <f t="shared" si="0"/>
        <v>-1.3010299956639813</v>
      </c>
      <c r="C7" s="23">
        <v>29.81</v>
      </c>
      <c r="D7" s="3">
        <v>30.45</v>
      </c>
      <c r="E7" s="3">
        <v>30.33</v>
      </c>
      <c r="F7" s="10">
        <f>AVERAGE(C7:E7)</f>
        <v>30.196666666666669</v>
      </c>
      <c r="G7" s="14"/>
      <c r="H7" s="18"/>
      <c r="K7" s="3">
        <v>0.05</v>
      </c>
      <c r="L7" s="3">
        <f t="shared" si="2"/>
        <v>-1.3010299956639813</v>
      </c>
      <c r="M7" s="3">
        <v>29.72</v>
      </c>
      <c r="N7" s="3">
        <v>30.05</v>
      </c>
      <c r="O7" s="3">
        <v>29.48</v>
      </c>
      <c r="P7" s="10">
        <f>AVERAGE(M7:O7)</f>
        <v>29.75</v>
      </c>
      <c r="Q7" s="14"/>
      <c r="R7" s="18"/>
    </row>
    <row r="8" spans="1:18" x14ac:dyDescent="0.25">
      <c r="A8" s="3">
        <v>2.5000000000000001E-2</v>
      </c>
      <c r="B8" s="3">
        <f t="shared" si="0"/>
        <v>-1.6020599913279623</v>
      </c>
      <c r="C8" s="3">
        <v>31.56</v>
      </c>
      <c r="D8" s="3">
        <v>31.54</v>
      </c>
      <c r="E8" s="3">
        <v>32</v>
      </c>
      <c r="F8" s="10">
        <f t="shared" si="1"/>
        <v>31.7</v>
      </c>
      <c r="G8" s="14"/>
      <c r="H8" s="18"/>
      <c r="K8" s="3">
        <v>2.5000000000000001E-2</v>
      </c>
      <c r="L8" s="3">
        <f t="shared" si="2"/>
        <v>-1.6020599913279623</v>
      </c>
      <c r="M8" s="3">
        <v>31.1</v>
      </c>
      <c r="N8" s="3">
        <v>31.11</v>
      </c>
      <c r="O8" s="3">
        <v>30.48</v>
      </c>
      <c r="P8" s="10">
        <f t="shared" ref="P8:P10" si="4">AVERAGE(M8:O8)</f>
        <v>30.896666666666665</v>
      </c>
      <c r="Q8" s="14"/>
      <c r="R8" s="18"/>
    </row>
    <row r="9" spans="1:18" x14ac:dyDescent="0.25">
      <c r="A9" s="3">
        <v>1.2500000000000001E-2</v>
      </c>
      <c r="B9" s="3">
        <f t="shared" si="0"/>
        <v>-1.9030899869919435</v>
      </c>
      <c r="C9" s="3">
        <v>32.58</v>
      </c>
      <c r="D9" s="3">
        <v>32.4</v>
      </c>
      <c r="E9" s="3">
        <v>32.17</v>
      </c>
      <c r="F9" s="10">
        <f t="shared" si="1"/>
        <v>32.383333333333333</v>
      </c>
      <c r="G9" s="14"/>
      <c r="H9" s="18"/>
      <c r="K9" s="3">
        <v>1.2500000000000001E-2</v>
      </c>
      <c r="L9" s="3">
        <f t="shared" si="2"/>
        <v>-1.9030899869919435</v>
      </c>
      <c r="M9" s="3">
        <v>31.88</v>
      </c>
      <c r="N9" s="3">
        <v>31.88</v>
      </c>
      <c r="O9" s="3">
        <v>31.24</v>
      </c>
      <c r="P9" s="10">
        <f t="shared" si="4"/>
        <v>31.666666666666668</v>
      </c>
      <c r="Q9" s="14"/>
      <c r="R9" s="18"/>
    </row>
    <row r="10" spans="1:18" x14ac:dyDescent="0.25">
      <c r="A10" s="3">
        <v>6.2500000000000003E-3</v>
      </c>
      <c r="B10" s="3">
        <f t="shared" si="0"/>
        <v>-2.2041199826559246</v>
      </c>
      <c r="C10" s="3">
        <v>33.57</v>
      </c>
      <c r="D10" s="3">
        <v>33.43</v>
      </c>
      <c r="E10" s="3">
        <v>33.42</v>
      </c>
      <c r="F10" s="10">
        <f t="shared" si="1"/>
        <v>33.473333333333336</v>
      </c>
      <c r="G10" s="14"/>
      <c r="H10" s="18"/>
      <c r="K10" s="3">
        <v>6.2500000000000003E-3</v>
      </c>
      <c r="L10" s="3">
        <f t="shared" si="2"/>
        <v>-2.2041199826559246</v>
      </c>
      <c r="M10" s="3">
        <v>33</v>
      </c>
      <c r="N10" s="3">
        <v>33.29</v>
      </c>
      <c r="O10" s="3">
        <v>33.56</v>
      </c>
      <c r="P10" s="10">
        <f t="shared" si="4"/>
        <v>33.283333333333331</v>
      </c>
      <c r="Q10" s="14"/>
      <c r="R10" s="18"/>
    </row>
    <row r="11" spans="1:18" x14ac:dyDescent="0.25">
      <c r="A11" s="3">
        <v>0</v>
      </c>
      <c r="B11" s="3" t="e">
        <f t="shared" si="0"/>
        <v>#NUM!</v>
      </c>
      <c r="C11" s="3" t="s">
        <v>128</v>
      </c>
      <c r="D11" s="3" t="s">
        <v>128</v>
      </c>
      <c r="E11" s="3" t="s">
        <v>128</v>
      </c>
      <c r="F11" s="11"/>
      <c r="G11" s="15"/>
      <c r="H11" s="19"/>
      <c r="K11" s="3">
        <v>0</v>
      </c>
      <c r="L11" s="3" t="e">
        <f t="shared" si="2"/>
        <v>#NUM!</v>
      </c>
      <c r="M11" s="8">
        <v>26.89</v>
      </c>
      <c r="N11" s="3" t="s">
        <v>128</v>
      </c>
      <c r="O11" s="23">
        <v>41.97</v>
      </c>
      <c r="P11" s="11"/>
      <c r="Q11" s="15"/>
      <c r="R11" s="19"/>
    </row>
    <row r="19" spans="1:4" x14ac:dyDescent="0.25">
      <c r="A19" s="7" t="s">
        <v>121</v>
      </c>
    </row>
    <row r="21" spans="1:4" x14ac:dyDescent="0.25">
      <c r="A21" t="s">
        <v>122</v>
      </c>
      <c r="B21" t="s">
        <v>123</v>
      </c>
      <c r="C21" t="s">
        <v>124</v>
      </c>
      <c r="D21" t="s">
        <v>125</v>
      </c>
    </row>
    <row r="22" spans="1:4" x14ac:dyDescent="0.25">
      <c r="A22" t="s">
        <v>126</v>
      </c>
      <c r="B22" t="s">
        <v>127</v>
      </c>
      <c r="C22">
        <v>1</v>
      </c>
      <c r="D22" t="s">
        <v>128</v>
      </c>
    </row>
    <row r="23" spans="1:4" x14ac:dyDescent="0.25">
      <c r="A23" t="s">
        <v>129</v>
      </c>
      <c r="B23" t="s">
        <v>127</v>
      </c>
      <c r="C23">
        <v>1</v>
      </c>
      <c r="D23" t="s">
        <v>128</v>
      </c>
    </row>
    <row r="24" spans="1:4" x14ac:dyDescent="0.25">
      <c r="A24" t="s">
        <v>130</v>
      </c>
      <c r="B24" t="s">
        <v>127</v>
      </c>
      <c r="C24">
        <v>1</v>
      </c>
      <c r="D24" t="s">
        <v>128</v>
      </c>
    </row>
    <row r="25" spans="1:4" x14ac:dyDescent="0.25">
      <c r="A25" t="s">
        <v>131</v>
      </c>
      <c r="B25" t="s">
        <v>127</v>
      </c>
      <c r="C25">
        <v>2</v>
      </c>
      <c r="D25" t="s">
        <v>128</v>
      </c>
    </row>
    <row r="26" spans="1:4" x14ac:dyDescent="0.25">
      <c r="A26" t="s">
        <v>132</v>
      </c>
      <c r="B26" t="s">
        <v>127</v>
      </c>
      <c r="C26">
        <v>2</v>
      </c>
      <c r="D26" t="s">
        <v>128</v>
      </c>
    </row>
    <row r="27" spans="1:4" x14ac:dyDescent="0.25">
      <c r="A27" t="s">
        <v>133</v>
      </c>
      <c r="B27" t="s">
        <v>127</v>
      </c>
      <c r="C27">
        <v>2</v>
      </c>
      <c r="D27" t="s">
        <v>128</v>
      </c>
    </row>
    <row r="28" spans="1:4" x14ac:dyDescent="0.25">
      <c r="A28" s="21" t="s">
        <v>134</v>
      </c>
      <c r="B28" s="21" t="s">
        <v>127</v>
      </c>
      <c r="C28" s="21">
        <v>3</v>
      </c>
      <c r="D28" s="21">
        <v>39.49</v>
      </c>
    </row>
    <row r="29" spans="1:4" x14ac:dyDescent="0.25">
      <c r="A29" t="s">
        <v>135</v>
      </c>
      <c r="B29" t="s">
        <v>127</v>
      </c>
      <c r="C29">
        <v>3</v>
      </c>
      <c r="D29" t="s">
        <v>128</v>
      </c>
    </row>
    <row r="30" spans="1:4" x14ac:dyDescent="0.25">
      <c r="A30" t="s">
        <v>136</v>
      </c>
      <c r="B30" t="s">
        <v>127</v>
      </c>
      <c r="C30">
        <v>3</v>
      </c>
      <c r="D30" t="s">
        <v>128</v>
      </c>
    </row>
    <row r="31" spans="1:4" x14ac:dyDescent="0.25">
      <c r="A31" s="21" t="s">
        <v>137</v>
      </c>
      <c r="B31" s="21" t="s">
        <v>127</v>
      </c>
      <c r="C31" s="21">
        <v>4</v>
      </c>
      <c r="D31" s="21">
        <v>23.02</v>
      </c>
    </row>
    <row r="32" spans="1:4" x14ac:dyDescent="0.25">
      <c r="A32" t="s">
        <v>138</v>
      </c>
      <c r="B32" t="s">
        <v>127</v>
      </c>
      <c r="C32">
        <v>4</v>
      </c>
      <c r="D32" t="s">
        <v>128</v>
      </c>
    </row>
    <row r="33" spans="1:4" x14ac:dyDescent="0.25">
      <c r="A33" t="s">
        <v>139</v>
      </c>
      <c r="B33" t="s">
        <v>127</v>
      </c>
      <c r="C33">
        <v>4</v>
      </c>
      <c r="D33" t="s">
        <v>128</v>
      </c>
    </row>
    <row r="34" spans="1:4" x14ac:dyDescent="0.25">
      <c r="A34" t="s">
        <v>140</v>
      </c>
      <c r="B34" t="s">
        <v>127</v>
      </c>
      <c r="C34">
        <v>5</v>
      </c>
      <c r="D34" t="s">
        <v>128</v>
      </c>
    </row>
    <row r="35" spans="1:4" x14ac:dyDescent="0.25">
      <c r="A35" t="s">
        <v>141</v>
      </c>
      <c r="B35" t="s">
        <v>127</v>
      </c>
      <c r="C35">
        <v>5</v>
      </c>
      <c r="D35" t="s">
        <v>128</v>
      </c>
    </row>
    <row r="36" spans="1:4" x14ac:dyDescent="0.25">
      <c r="A36" t="s">
        <v>142</v>
      </c>
      <c r="B36" t="s">
        <v>127</v>
      </c>
      <c r="C36">
        <v>5</v>
      </c>
      <c r="D36" t="s">
        <v>128</v>
      </c>
    </row>
    <row r="37" spans="1:4" x14ac:dyDescent="0.25">
      <c r="A37" t="s">
        <v>143</v>
      </c>
      <c r="B37" t="s">
        <v>127</v>
      </c>
      <c r="C37">
        <v>6</v>
      </c>
      <c r="D37" t="s">
        <v>128</v>
      </c>
    </row>
    <row r="38" spans="1:4" x14ac:dyDescent="0.25">
      <c r="A38" t="s">
        <v>144</v>
      </c>
      <c r="B38" t="s">
        <v>127</v>
      </c>
      <c r="C38">
        <v>6</v>
      </c>
      <c r="D38" t="s">
        <v>128</v>
      </c>
    </row>
    <row r="39" spans="1:4" x14ac:dyDescent="0.25">
      <c r="A39" t="s">
        <v>145</v>
      </c>
      <c r="B39" t="s">
        <v>127</v>
      </c>
      <c r="C39">
        <v>6</v>
      </c>
      <c r="D39" t="s">
        <v>128</v>
      </c>
    </row>
    <row r="40" spans="1:4" x14ac:dyDescent="0.25">
      <c r="A40" t="s">
        <v>146</v>
      </c>
      <c r="B40" t="s">
        <v>127</v>
      </c>
      <c r="C40">
        <v>7</v>
      </c>
      <c r="D40" t="s">
        <v>128</v>
      </c>
    </row>
    <row r="41" spans="1:4" x14ac:dyDescent="0.25">
      <c r="A41" t="s">
        <v>147</v>
      </c>
      <c r="B41" t="s">
        <v>127</v>
      </c>
      <c r="C41">
        <v>7</v>
      </c>
      <c r="D41" t="s">
        <v>128</v>
      </c>
    </row>
    <row r="42" spans="1:4" x14ac:dyDescent="0.25">
      <c r="A42" t="s">
        <v>148</v>
      </c>
      <c r="B42" t="s">
        <v>127</v>
      </c>
      <c r="C42">
        <v>7</v>
      </c>
      <c r="D42" t="s">
        <v>128</v>
      </c>
    </row>
    <row r="43" spans="1:4" x14ac:dyDescent="0.25">
      <c r="A43" t="s">
        <v>149</v>
      </c>
      <c r="B43" t="s">
        <v>127</v>
      </c>
      <c r="C43">
        <v>8</v>
      </c>
      <c r="D43" t="s">
        <v>128</v>
      </c>
    </row>
    <row r="44" spans="1:4" x14ac:dyDescent="0.25">
      <c r="A44" s="21" t="s">
        <v>150</v>
      </c>
      <c r="B44" s="21" t="s">
        <v>127</v>
      </c>
      <c r="C44" s="21">
        <v>8</v>
      </c>
      <c r="D44" s="21" t="s">
        <v>128</v>
      </c>
    </row>
    <row r="45" spans="1:4" x14ac:dyDescent="0.25">
      <c r="A45" t="s">
        <v>151</v>
      </c>
      <c r="B45" t="s">
        <v>127</v>
      </c>
      <c r="C45">
        <v>8</v>
      </c>
      <c r="D45" t="s">
        <v>128</v>
      </c>
    </row>
    <row r="46" spans="1:4" x14ac:dyDescent="0.25">
      <c r="A46" t="s">
        <v>152</v>
      </c>
      <c r="B46" t="s">
        <v>153</v>
      </c>
      <c r="C46">
        <v>9</v>
      </c>
      <c r="D46">
        <v>25.73</v>
      </c>
    </row>
    <row r="47" spans="1:4" x14ac:dyDescent="0.25">
      <c r="A47" t="s">
        <v>154</v>
      </c>
      <c r="B47" t="s">
        <v>153</v>
      </c>
      <c r="C47">
        <v>9</v>
      </c>
      <c r="D47">
        <v>25.71</v>
      </c>
    </row>
    <row r="48" spans="1:4" x14ac:dyDescent="0.25">
      <c r="A48" t="s">
        <v>155</v>
      </c>
      <c r="B48" t="s">
        <v>153</v>
      </c>
      <c r="C48">
        <v>9</v>
      </c>
      <c r="D48">
        <v>25.65</v>
      </c>
    </row>
    <row r="49" spans="1:4" x14ac:dyDescent="0.25">
      <c r="A49" t="s">
        <v>156</v>
      </c>
      <c r="B49" t="s">
        <v>153</v>
      </c>
      <c r="C49">
        <v>10</v>
      </c>
      <c r="D49">
        <v>28.4</v>
      </c>
    </row>
    <row r="50" spans="1:4" x14ac:dyDescent="0.25">
      <c r="A50" t="s">
        <v>157</v>
      </c>
      <c r="B50" t="s">
        <v>153</v>
      </c>
      <c r="C50">
        <v>10</v>
      </c>
      <c r="D50">
        <v>28.48</v>
      </c>
    </row>
    <row r="51" spans="1:4" x14ac:dyDescent="0.25">
      <c r="A51" t="s">
        <v>158</v>
      </c>
      <c r="B51" t="s">
        <v>153</v>
      </c>
      <c r="C51">
        <v>10</v>
      </c>
      <c r="D51">
        <v>28.48</v>
      </c>
    </row>
    <row r="52" spans="1:4" x14ac:dyDescent="0.25">
      <c r="A52" t="s">
        <v>159</v>
      </c>
      <c r="B52" t="s">
        <v>153</v>
      </c>
      <c r="C52">
        <v>11</v>
      </c>
      <c r="D52">
        <v>29.43</v>
      </c>
    </row>
    <row r="53" spans="1:4" x14ac:dyDescent="0.25">
      <c r="A53" t="s">
        <v>160</v>
      </c>
      <c r="B53" t="s">
        <v>153</v>
      </c>
      <c r="C53">
        <v>11</v>
      </c>
      <c r="D53">
        <v>29.09</v>
      </c>
    </row>
    <row r="54" spans="1:4" x14ac:dyDescent="0.25">
      <c r="A54" t="s">
        <v>161</v>
      </c>
      <c r="B54" t="s">
        <v>153</v>
      </c>
      <c r="C54">
        <v>11</v>
      </c>
      <c r="D54">
        <v>29.26</v>
      </c>
    </row>
    <row r="55" spans="1:4" x14ac:dyDescent="0.25">
      <c r="A55" s="21" t="s">
        <v>162</v>
      </c>
      <c r="B55" s="21" t="s">
        <v>153</v>
      </c>
      <c r="C55" s="21">
        <v>12</v>
      </c>
      <c r="D55" s="21">
        <v>29.81</v>
      </c>
    </row>
    <row r="56" spans="1:4" x14ac:dyDescent="0.25">
      <c r="A56" t="s">
        <v>163</v>
      </c>
      <c r="B56" t="s">
        <v>153</v>
      </c>
      <c r="C56">
        <v>12</v>
      </c>
      <c r="D56">
        <v>30.45</v>
      </c>
    </row>
    <row r="57" spans="1:4" x14ac:dyDescent="0.25">
      <c r="A57" t="s">
        <v>164</v>
      </c>
      <c r="B57" t="s">
        <v>153</v>
      </c>
      <c r="C57">
        <v>12</v>
      </c>
      <c r="D57">
        <v>30.33</v>
      </c>
    </row>
    <row r="58" spans="1:4" x14ac:dyDescent="0.25">
      <c r="A58" t="s">
        <v>165</v>
      </c>
      <c r="B58" t="s">
        <v>153</v>
      </c>
      <c r="C58">
        <v>13</v>
      </c>
      <c r="D58">
        <v>31.56</v>
      </c>
    </row>
    <row r="59" spans="1:4" x14ac:dyDescent="0.25">
      <c r="A59" t="s">
        <v>166</v>
      </c>
      <c r="B59" t="s">
        <v>153</v>
      </c>
      <c r="C59">
        <v>13</v>
      </c>
      <c r="D59">
        <v>31.54</v>
      </c>
    </row>
    <row r="60" spans="1:4" x14ac:dyDescent="0.25">
      <c r="A60" t="s">
        <v>167</v>
      </c>
      <c r="B60" t="s">
        <v>153</v>
      </c>
      <c r="C60">
        <v>13</v>
      </c>
      <c r="D60">
        <v>32</v>
      </c>
    </row>
    <row r="61" spans="1:4" x14ac:dyDescent="0.25">
      <c r="A61" t="s">
        <v>168</v>
      </c>
      <c r="B61" t="s">
        <v>153</v>
      </c>
      <c r="C61">
        <v>14</v>
      </c>
      <c r="D61">
        <v>32.58</v>
      </c>
    </row>
    <row r="62" spans="1:4" x14ac:dyDescent="0.25">
      <c r="A62" t="s">
        <v>169</v>
      </c>
      <c r="B62" t="s">
        <v>153</v>
      </c>
      <c r="C62">
        <v>14</v>
      </c>
      <c r="D62">
        <v>32.4</v>
      </c>
    </row>
    <row r="63" spans="1:4" x14ac:dyDescent="0.25">
      <c r="A63" t="s">
        <v>170</v>
      </c>
      <c r="B63" t="s">
        <v>153</v>
      </c>
      <c r="C63">
        <v>14</v>
      </c>
      <c r="D63">
        <v>32.17</v>
      </c>
    </row>
    <row r="64" spans="1:4" x14ac:dyDescent="0.25">
      <c r="A64" t="s">
        <v>171</v>
      </c>
      <c r="B64" t="s">
        <v>153</v>
      </c>
      <c r="C64">
        <v>15</v>
      </c>
      <c r="D64">
        <v>33.57</v>
      </c>
    </row>
    <row r="65" spans="1:4" x14ac:dyDescent="0.25">
      <c r="A65" t="s">
        <v>172</v>
      </c>
      <c r="B65" t="s">
        <v>153</v>
      </c>
      <c r="C65">
        <v>15</v>
      </c>
      <c r="D65">
        <v>33.43</v>
      </c>
    </row>
    <row r="66" spans="1:4" x14ac:dyDescent="0.25">
      <c r="A66" t="s">
        <v>173</v>
      </c>
      <c r="B66" t="s">
        <v>153</v>
      </c>
      <c r="C66">
        <v>15</v>
      </c>
      <c r="D66">
        <v>33.42</v>
      </c>
    </row>
    <row r="67" spans="1:4" x14ac:dyDescent="0.25">
      <c r="A67" t="s">
        <v>174</v>
      </c>
      <c r="B67" t="s">
        <v>153</v>
      </c>
      <c r="C67">
        <v>16</v>
      </c>
      <c r="D67" t="s">
        <v>128</v>
      </c>
    </row>
    <row r="68" spans="1:4" x14ac:dyDescent="0.25">
      <c r="A68" t="s">
        <v>175</v>
      </c>
      <c r="B68" t="s">
        <v>153</v>
      </c>
      <c r="C68">
        <v>16</v>
      </c>
      <c r="D68" t="s">
        <v>128</v>
      </c>
    </row>
    <row r="69" spans="1:4" x14ac:dyDescent="0.25">
      <c r="A69" t="s">
        <v>176</v>
      </c>
      <c r="B69" t="s">
        <v>153</v>
      </c>
      <c r="C69">
        <v>16</v>
      </c>
      <c r="D69" t="s">
        <v>128</v>
      </c>
    </row>
    <row r="70" spans="1:4" x14ac:dyDescent="0.25">
      <c r="A70" s="21" t="s">
        <v>177</v>
      </c>
      <c r="B70" s="21" t="s">
        <v>153</v>
      </c>
      <c r="C70" s="21">
        <v>17</v>
      </c>
      <c r="D70" s="21">
        <v>24.61</v>
      </c>
    </row>
    <row r="71" spans="1:4" x14ac:dyDescent="0.25">
      <c r="A71" s="21" t="s">
        <v>177</v>
      </c>
      <c r="B71" s="21" t="s">
        <v>127</v>
      </c>
      <c r="C71" s="21">
        <v>17</v>
      </c>
      <c r="D71" s="21">
        <v>30.69</v>
      </c>
    </row>
    <row r="72" spans="1:4" x14ac:dyDescent="0.25">
      <c r="A72" t="s">
        <v>178</v>
      </c>
      <c r="B72" t="s">
        <v>153</v>
      </c>
      <c r="C72">
        <v>17</v>
      </c>
      <c r="D72">
        <v>25.48</v>
      </c>
    </row>
    <row r="73" spans="1:4" x14ac:dyDescent="0.25">
      <c r="A73" t="s">
        <v>178</v>
      </c>
      <c r="B73" t="s">
        <v>127</v>
      </c>
      <c r="C73">
        <v>17</v>
      </c>
      <c r="D73" t="s">
        <v>128</v>
      </c>
    </row>
    <row r="74" spans="1:4" x14ac:dyDescent="0.25">
      <c r="A74" t="s">
        <v>179</v>
      </c>
      <c r="B74" t="s">
        <v>153</v>
      </c>
      <c r="C74">
        <v>17</v>
      </c>
      <c r="D74">
        <v>25.58</v>
      </c>
    </row>
    <row r="75" spans="1:4" x14ac:dyDescent="0.25">
      <c r="A75" t="s">
        <v>179</v>
      </c>
      <c r="B75" t="s">
        <v>127</v>
      </c>
      <c r="C75">
        <v>17</v>
      </c>
      <c r="D75" t="s">
        <v>128</v>
      </c>
    </row>
    <row r="76" spans="1:4" x14ac:dyDescent="0.25">
      <c r="A76" t="s">
        <v>180</v>
      </c>
      <c r="B76" t="s">
        <v>153</v>
      </c>
      <c r="C76">
        <v>18</v>
      </c>
      <c r="D76">
        <v>27.57</v>
      </c>
    </row>
    <row r="77" spans="1:4" x14ac:dyDescent="0.25">
      <c r="A77" t="s">
        <v>180</v>
      </c>
      <c r="B77" t="s">
        <v>127</v>
      </c>
      <c r="C77">
        <v>18</v>
      </c>
      <c r="D77" t="s">
        <v>128</v>
      </c>
    </row>
    <row r="78" spans="1:4" x14ac:dyDescent="0.25">
      <c r="A78" t="s">
        <v>181</v>
      </c>
      <c r="B78" t="s">
        <v>153</v>
      </c>
      <c r="C78">
        <v>18</v>
      </c>
      <c r="D78">
        <v>27.09</v>
      </c>
    </row>
    <row r="79" spans="1:4" x14ac:dyDescent="0.25">
      <c r="A79" t="s">
        <v>181</v>
      </c>
      <c r="B79" t="s">
        <v>127</v>
      </c>
      <c r="C79">
        <v>18</v>
      </c>
      <c r="D79">
        <v>39.17</v>
      </c>
    </row>
    <row r="80" spans="1:4" x14ac:dyDescent="0.25">
      <c r="A80" t="s">
        <v>182</v>
      </c>
      <c r="B80" t="s">
        <v>153</v>
      </c>
      <c r="C80">
        <v>18</v>
      </c>
      <c r="D80">
        <v>29.83</v>
      </c>
    </row>
    <row r="81" spans="1:4" x14ac:dyDescent="0.25">
      <c r="A81" t="s">
        <v>182</v>
      </c>
      <c r="B81" t="s">
        <v>127</v>
      </c>
      <c r="C81">
        <v>18</v>
      </c>
      <c r="D81" t="s">
        <v>128</v>
      </c>
    </row>
    <row r="82" spans="1:4" x14ac:dyDescent="0.25">
      <c r="A82" t="s">
        <v>183</v>
      </c>
      <c r="B82" t="s">
        <v>153</v>
      </c>
      <c r="C82">
        <v>19</v>
      </c>
      <c r="D82">
        <v>28.8</v>
      </c>
    </row>
    <row r="83" spans="1:4" x14ac:dyDescent="0.25">
      <c r="A83" t="s">
        <v>183</v>
      </c>
      <c r="B83" t="s">
        <v>127</v>
      </c>
      <c r="C83">
        <v>19</v>
      </c>
      <c r="D83" t="s">
        <v>128</v>
      </c>
    </row>
    <row r="84" spans="1:4" x14ac:dyDescent="0.25">
      <c r="A84" t="s">
        <v>184</v>
      </c>
      <c r="B84" t="s">
        <v>153</v>
      </c>
      <c r="C84">
        <v>19</v>
      </c>
      <c r="D84">
        <v>29.06</v>
      </c>
    </row>
    <row r="85" spans="1:4" x14ac:dyDescent="0.25">
      <c r="A85" t="s">
        <v>184</v>
      </c>
      <c r="B85" t="s">
        <v>127</v>
      </c>
      <c r="C85">
        <v>19</v>
      </c>
      <c r="D85" t="s">
        <v>128</v>
      </c>
    </row>
    <row r="86" spans="1:4" x14ac:dyDescent="0.25">
      <c r="A86" t="s">
        <v>185</v>
      </c>
      <c r="B86" t="s">
        <v>153</v>
      </c>
      <c r="C86">
        <v>19</v>
      </c>
      <c r="D86">
        <v>27.49</v>
      </c>
    </row>
    <row r="87" spans="1:4" x14ac:dyDescent="0.25">
      <c r="A87" t="s">
        <v>185</v>
      </c>
      <c r="B87" t="s">
        <v>127</v>
      </c>
      <c r="C87">
        <v>19</v>
      </c>
      <c r="D87" t="s">
        <v>128</v>
      </c>
    </row>
    <row r="88" spans="1:4" x14ac:dyDescent="0.25">
      <c r="A88" t="s">
        <v>186</v>
      </c>
      <c r="B88" t="s">
        <v>153</v>
      </c>
      <c r="C88">
        <v>20</v>
      </c>
      <c r="D88">
        <v>29.72</v>
      </c>
    </row>
    <row r="89" spans="1:4" x14ac:dyDescent="0.25">
      <c r="A89" t="s">
        <v>186</v>
      </c>
      <c r="B89" t="s">
        <v>127</v>
      </c>
      <c r="C89">
        <v>20</v>
      </c>
      <c r="D89" t="s">
        <v>128</v>
      </c>
    </row>
    <row r="90" spans="1:4" x14ac:dyDescent="0.25">
      <c r="A90" t="s">
        <v>187</v>
      </c>
      <c r="B90" t="s">
        <v>153</v>
      </c>
      <c r="C90">
        <v>20</v>
      </c>
      <c r="D90">
        <v>30.05</v>
      </c>
    </row>
    <row r="91" spans="1:4" x14ac:dyDescent="0.25">
      <c r="A91" t="s">
        <v>187</v>
      </c>
      <c r="B91" t="s">
        <v>127</v>
      </c>
      <c r="C91">
        <v>20</v>
      </c>
      <c r="D91" t="s">
        <v>128</v>
      </c>
    </row>
    <row r="92" spans="1:4" x14ac:dyDescent="0.25">
      <c r="A92" t="s">
        <v>188</v>
      </c>
      <c r="B92" t="s">
        <v>153</v>
      </c>
      <c r="C92">
        <v>20</v>
      </c>
      <c r="D92">
        <v>29.48</v>
      </c>
    </row>
    <row r="93" spans="1:4" x14ac:dyDescent="0.25">
      <c r="A93" t="s">
        <v>188</v>
      </c>
      <c r="B93" t="s">
        <v>127</v>
      </c>
      <c r="C93">
        <v>20</v>
      </c>
      <c r="D93" t="s">
        <v>128</v>
      </c>
    </row>
    <row r="94" spans="1:4" x14ac:dyDescent="0.25">
      <c r="A94" t="s">
        <v>189</v>
      </c>
      <c r="B94" t="s">
        <v>153</v>
      </c>
      <c r="C94">
        <v>21</v>
      </c>
      <c r="D94">
        <v>31.1</v>
      </c>
    </row>
    <row r="95" spans="1:4" x14ac:dyDescent="0.25">
      <c r="A95" t="s">
        <v>189</v>
      </c>
      <c r="B95" t="s">
        <v>127</v>
      </c>
      <c r="C95">
        <v>21</v>
      </c>
      <c r="D95" t="s">
        <v>128</v>
      </c>
    </row>
    <row r="96" spans="1:4" x14ac:dyDescent="0.25">
      <c r="A96" t="s">
        <v>190</v>
      </c>
      <c r="B96" t="s">
        <v>153</v>
      </c>
      <c r="C96">
        <v>21</v>
      </c>
      <c r="D96">
        <v>31.11</v>
      </c>
    </row>
    <row r="97" spans="1:4" x14ac:dyDescent="0.25">
      <c r="A97" t="s">
        <v>190</v>
      </c>
      <c r="B97" t="s">
        <v>127</v>
      </c>
      <c r="C97">
        <v>21</v>
      </c>
      <c r="D97" t="s">
        <v>128</v>
      </c>
    </row>
    <row r="98" spans="1:4" x14ac:dyDescent="0.25">
      <c r="A98" t="s">
        <v>191</v>
      </c>
      <c r="B98" t="s">
        <v>153</v>
      </c>
      <c r="C98">
        <v>21</v>
      </c>
      <c r="D98">
        <v>30.48</v>
      </c>
    </row>
    <row r="99" spans="1:4" x14ac:dyDescent="0.25">
      <c r="A99" t="s">
        <v>191</v>
      </c>
      <c r="B99" t="s">
        <v>127</v>
      </c>
      <c r="C99">
        <v>21</v>
      </c>
      <c r="D99">
        <v>44.98</v>
      </c>
    </row>
    <row r="100" spans="1:4" x14ac:dyDescent="0.25">
      <c r="A100" t="s">
        <v>192</v>
      </c>
      <c r="B100" t="s">
        <v>153</v>
      </c>
      <c r="C100">
        <v>22</v>
      </c>
      <c r="D100">
        <v>31.88</v>
      </c>
    </row>
    <row r="101" spans="1:4" x14ac:dyDescent="0.25">
      <c r="A101" t="s">
        <v>192</v>
      </c>
      <c r="B101" t="s">
        <v>127</v>
      </c>
      <c r="C101">
        <v>22</v>
      </c>
      <c r="D101" t="s">
        <v>128</v>
      </c>
    </row>
    <row r="102" spans="1:4" x14ac:dyDescent="0.25">
      <c r="A102" t="s">
        <v>193</v>
      </c>
      <c r="B102" t="s">
        <v>153</v>
      </c>
      <c r="C102">
        <v>22</v>
      </c>
      <c r="D102">
        <v>31.88</v>
      </c>
    </row>
    <row r="103" spans="1:4" x14ac:dyDescent="0.25">
      <c r="A103" t="s">
        <v>193</v>
      </c>
      <c r="B103" t="s">
        <v>127</v>
      </c>
      <c r="C103">
        <v>22</v>
      </c>
      <c r="D103" t="s">
        <v>128</v>
      </c>
    </row>
    <row r="104" spans="1:4" x14ac:dyDescent="0.25">
      <c r="A104" t="s">
        <v>194</v>
      </c>
      <c r="B104" t="s">
        <v>153</v>
      </c>
      <c r="C104">
        <v>22</v>
      </c>
      <c r="D104">
        <v>31.24</v>
      </c>
    </row>
    <row r="105" spans="1:4" x14ac:dyDescent="0.25">
      <c r="A105" t="s">
        <v>194</v>
      </c>
      <c r="B105" t="s">
        <v>127</v>
      </c>
      <c r="C105">
        <v>22</v>
      </c>
      <c r="D105" t="s">
        <v>128</v>
      </c>
    </row>
    <row r="106" spans="1:4" x14ac:dyDescent="0.25">
      <c r="A106" t="s">
        <v>195</v>
      </c>
      <c r="B106" t="s">
        <v>153</v>
      </c>
      <c r="C106">
        <v>23</v>
      </c>
      <c r="D106">
        <v>33</v>
      </c>
    </row>
    <row r="107" spans="1:4" x14ac:dyDescent="0.25">
      <c r="A107" t="s">
        <v>195</v>
      </c>
      <c r="B107" t="s">
        <v>127</v>
      </c>
      <c r="C107">
        <v>23</v>
      </c>
      <c r="D107" t="s">
        <v>128</v>
      </c>
    </row>
    <row r="108" spans="1:4" x14ac:dyDescent="0.25">
      <c r="A108" t="s">
        <v>196</v>
      </c>
      <c r="B108" t="s">
        <v>153</v>
      </c>
      <c r="C108">
        <v>23</v>
      </c>
      <c r="D108">
        <v>33.29</v>
      </c>
    </row>
    <row r="109" spans="1:4" x14ac:dyDescent="0.25">
      <c r="A109" t="s">
        <v>196</v>
      </c>
      <c r="B109" t="s">
        <v>127</v>
      </c>
      <c r="C109">
        <v>23</v>
      </c>
      <c r="D109" t="s">
        <v>128</v>
      </c>
    </row>
    <row r="110" spans="1:4" x14ac:dyDescent="0.25">
      <c r="A110" t="s">
        <v>197</v>
      </c>
      <c r="B110" t="s">
        <v>153</v>
      </c>
      <c r="C110">
        <v>23</v>
      </c>
      <c r="D110">
        <v>33.56</v>
      </c>
    </row>
    <row r="111" spans="1:4" x14ac:dyDescent="0.25">
      <c r="A111" t="s">
        <v>197</v>
      </c>
      <c r="B111" t="s">
        <v>127</v>
      </c>
      <c r="C111">
        <v>23</v>
      </c>
      <c r="D111" t="s">
        <v>128</v>
      </c>
    </row>
    <row r="112" spans="1:4" x14ac:dyDescent="0.25">
      <c r="A112" t="s">
        <v>198</v>
      </c>
      <c r="B112" t="s">
        <v>153</v>
      </c>
      <c r="C112">
        <v>24</v>
      </c>
      <c r="D112">
        <v>26.89</v>
      </c>
    </row>
    <row r="113" spans="1:4" x14ac:dyDescent="0.25">
      <c r="A113" t="s">
        <v>198</v>
      </c>
      <c r="B113" t="s">
        <v>127</v>
      </c>
      <c r="C113">
        <v>24</v>
      </c>
      <c r="D113">
        <v>26.94</v>
      </c>
    </row>
    <row r="114" spans="1:4" x14ac:dyDescent="0.25">
      <c r="A114" t="s">
        <v>199</v>
      </c>
      <c r="B114" t="s">
        <v>153</v>
      </c>
      <c r="C114">
        <v>24</v>
      </c>
      <c r="D114" t="s">
        <v>128</v>
      </c>
    </row>
    <row r="115" spans="1:4" x14ac:dyDescent="0.25">
      <c r="A115" t="s">
        <v>199</v>
      </c>
      <c r="B115" t="s">
        <v>127</v>
      </c>
      <c r="C115">
        <v>24</v>
      </c>
      <c r="D115" t="s">
        <v>128</v>
      </c>
    </row>
    <row r="116" spans="1:4" x14ac:dyDescent="0.25">
      <c r="A116" s="21" t="s">
        <v>200</v>
      </c>
      <c r="B116" s="21" t="s">
        <v>153</v>
      </c>
      <c r="C116" s="21">
        <v>24</v>
      </c>
      <c r="D116" s="21">
        <v>41.97</v>
      </c>
    </row>
    <row r="117" spans="1:4" x14ac:dyDescent="0.25">
      <c r="A117" s="21" t="s">
        <v>200</v>
      </c>
      <c r="B117" s="21" t="s">
        <v>127</v>
      </c>
      <c r="C117" s="21">
        <v>24</v>
      </c>
      <c r="D117" s="21">
        <v>19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Calculation Example</vt:lpstr>
      <vt:lpstr>CANX</vt:lpstr>
      <vt:lpstr>TUBB2B</vt:lpstr>
      <vt:lpstr>HPRT1</vt:lpstr>
      <vt:lpstr>UBC</vt:lpstr>
      <vt:lpstr>PGK1</vt:lpstr>
      <vt:lpstr>PPIA</vt:lpstr>
      <vt:lpstr>TBP</vt:lpstr>
      <vt:lpstr>GUSB</vt:lpstr>
      <vt:lpstr>YWHAZ</vt:lpstr>
      <vt:lpstr>GAPDH</vt:lpstr>
      <vt:lpstr>ATP5B</vt:lpstr>
      <vt:lpstr>TUB1A</vt:lpstr>
      <vt:lpstr>SDHA</vt:lpstr>
      <vt:lpstr>ACTB</vt:lpstr>
      <vt:lpstr>c-MYC</vt:lpstr>
      <vt:lpstr>GAPDH+ACTB combined</vt:lpstr>
      <vt:lpstr>GUSB+SDHA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de Klerk</dc:creator>
  <cp:lastModifiedBy>Cecilia Drakskog</cp:lastModifiedBy>
  <dcterms:created xsi:type="dcterms:W3CDTF">2017-04-27T08:45:30Z</dcterms:created>
  <dcterms:modified xsi:type="dcterms:W3CDTF">2017-07-27T12:47:46Z</dcterms:modified>
</cp:coreProperties>
</file>