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<sst xmlns="http://schemas.openxmlformats.org/spreadsheetml/2006/main" count="57" uniqueCount="36">
  <si>
    <t>Источники выбросов ЗВ</t>
  </si>
  <si>
    <t>Объем сожженного газа (тыс*м3)</t>
  </si>
  <si>
    <t>Тип топлива</t>
  </si>
  <si>
    <t>Плотность газа (кг/м3)</t>
  </si>
  <si>
    <t>Доля N в газе   (% масс)</t>
  </si>
  <si>
    <t>Доля S в газе   (% масс)</t>
  </si>
  <si>
    <t>Доля C в газе   (% масс)</t>
  </si>
  <si>
    <t>Выбросы NO2 (тонн)</t>
  </si>
  <si>
    <t>Выбросы NO (тонн)</t>
  </si>
  <si>
    <t>Выбросы SO2 (тонн)</t>
  </si>
  <si>
    <t>Выбросы CO (тонн)</t>
  </si>
  <si>
    <t>Всего выбросов ЗВ (тонн)</t>
  </si>
  <si>
    <t>ГТЭС</t>
  </si>
  <si>
    <t>очищенный газ</t>
  </si>
  <si>
    <t>Турбины по закачке газа</t>
  </si>
  <si>
    <t>Котлы высокого давления</t>
  </si>
  <si>
    <t>Расчет выбросов ЗВ</t>
  </si>
  <si>
    <t>Источники выбросов ПГ</t>
  </si>
  <si>
    <t>Низшая теплота сгорания Q (ГДж/т)</t>
  </si>
  <si>
    <t>Фактор эмиссии CO2 (тCO2/TДж)</t>
  </si>
  <si>
    <t>Удельный коэффициент CH4</t>
  </si>
  <si>
    <t>Удельный коэффициент N2O</t>
  </si>
  <si>
    <t>Выбросы CO2 (тонн)</t>
  </si>
  <si>
    <t>Выбросы CH4 (тонн)</t>
  </si>
  <si>
    <t>Выбросы N2O (тонн)</t>
  </si>
  <si>
    <t>Всего выбросов ПГ (тонн)</t>
  </si>
  <si>
    <t>Расчет выбросов ПГ</t>
  </si>
  <si>
    <t>Источник потребления энергии</t>
  </si>
  <si>
    <t>Время работы (часы)</t>
  </si>
  <si>
    <t>Выработанная электроэнергия (МВт*ч)</t>
  </si>
  <si>
    <t>Показатель энергоэффективности (м3 ТГ/МВт)</t>
  </si>
  <si>
    <t>Объем закаченного газа (тыс*м3)</t>
  </si>
  <si>
    <t>Показатель энергоэффективности (м3 ТГ/м3 СГ)</t>
  </si>
  <si>
    <t>Объем пара (тонн)</t>
  </si>
  <si>
    <t>Показатель энергоэффективности (м3 ТГ/м3 тонна пара)</t>
  </si>
  <si>
    <t>Расчет энергоэффективности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</si>
</sst>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FC1E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4EED1"/>
        <bgColor indexed="64"/>
      </patternFill>
    </fill>
    <fill>
      <patternFill patternType="solid">
        <fgColor rgb="FFE4B3B3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DDDE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/>
  </sheetViews>
  <sheetFormatPr defaultRowHeight="15"/>
  <cols>
    <col min="1" max="8" width="15.7109375" customWidth="1"/>
    <col min="3" max="14" width="15.7109375" customWidth="1"/>
    <col min="8" max="17" width="12.7109375" customWidth="1"/>
    <col min="11" max="15" width="12.7109375" customWidth="1"/>
    <col min="18" max="19" width="18" customWidth="1"/>
  </cols>
  <sheetData>
    <row r="1" spans="3:14">
      <c r="H1" s="1" t="s">
        <v>16</v>
      </c>
    </row>
    <row r="3" spans="3:14" ht="47" customHeight="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3:14">
      <c r="C4" s="3" t="s">
        <v>12</v>
      </c>
      <c r="D4" s="3">
        <v>645</v>
      </c>
      <c r="E4" s="3" t="s">
        <v>13</v>
      </c>
      <c r="F4" s="3">
        <v>0.766</v>
      </c>
      <c r="G4" s="3">
        <v>32</v>
      </c>
      <c r="H4" s="3">
        <v>53.4</v>
      </c>
      <c r="I4" s="3">
        <v>0.34</v>
      </c>
      <c r="J4" s="4">
        <f>ROUND(1.0*D4*F4*G4, 2)</f>
        <v>0</v>
      </c>
      <c r="K4" s="4">
        <f>ROUND(1.0*D4*F4*G4, 2)</f>
        <v>0</v>
      </c>
      <c r="L4" s="4">
        <f>ROUND(0.02*D4*F4*H4, 2)</f>
        <v>0</v>
      </c>
      <c r="M4" s="4">
        <f>ROUND(1.0*D4*F4*I4, 2)</f>
        <v>0</v>
      </c>
      <c r="N4" s="5">
        <f>SUM(J4:M4)</f>
        <v>0</v>
      </c>
    </row>
    <row r="5" spans="3:14">
      <c r="C5" s="3" t="s">
        <v>14</v>
      </c>
      <c r="D5" s="3">
        <v>131</v>
      </c>
      <c r="E5" s="3" t="s">
        <v>13</v>
      </c>
      <c r="F5" s="3">
        <v>0.766</v>
      </c>
      <c r="G5" s="3">
        <v>32</v>
      </c>
      <c r="H5" s="3">
        <v>53.4</v>
      </c>
      <c r="I5" s="3">
        <v>0.34</v>
      </c>
      <c r="J5" s="4">
        <f>ROUND(1.0*D5*F5*G5, 2)</f>
        <v>0</v>
      </c>
      <c r="K5" s="4">
        <f>ROUND(1.0*D5*F5*G5, 2)</f>
        <v>0</v>
      </c>
      <c r="L5" s="4">
        <f>ROUND(0.02*D5*F5*H5, 2)</f>
        <v>0</v>
      </c>
      <c r="M5" s="4">
        <f>ROUND(1.0*D5*F5*I5, 2)</f>
        <v>0</v>
      </c>
      <c r="N5" s="5">
        <f>SUM(J5:M5)</f>
        <v>0</v>
      </c>
    </row>
    <row r="6" spans="3:14">
      <c r="C6" s="3" t="s">
        <v>15</v>
      </c>
      <c r="D6" s="3">
        <v>312</v>
      </c>
      <c r="E6" s="3" t="s">
        <v>13</v>
      </c>
      <c r="F6" s="3">
        <v>0.766</v>
      </c>
      <c r="G6" s="3">
        <v>32</v>
      </c>
      <c r="H6" s="3">
        <v>53.4</v>
      </c>
      <c r="I6" s="3">
        <v>0.34</v>
      </c>
      <c r="J6" s="4">
        <f>ROUND(1.0*D6*F6*G6, 2)</f>
        <v>0</v>
      </c>
      <c r="K6" s="4">
        <f>ROUND(1.0*D6*F6*G6, 2)</f>
        <v>0</v>
      </c>
      <c r="L6" s="4">
        <f>ROUND(0.02*D6*F6*H6, 2)</f>
        <v>0</v>
      </c>
      <c r="M6" s="4">
        <f>ROUND(1.0*D6*F6*I6, 2)</f>
        <v>0</v>
      </c>
      <c r="N6" s="5">
        <f>SUM(J6:M6)</f>
        <v>0</v>
      </c>
    </row>
    <row r="9" spans="3:14">
      <c r="H9" s="1" t="s">
        <v>26</v>
      </c>
    </row>
    <row r="11" spans="3:14">
      <c r="C11" s="6" t="s">
        <v>17</v>
      </c>
      <c r="D11" s="6" t="s">
        <v>1</v>
      </c>
      <c r="E11" s="6" t="s">
        <v>2</v>
      </c>
      <c r="F11" s="6" t="s">
        <v>3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3:14">
      <c r="C12" s="3" t="s">
        <v>12</v>
      </c>
      <c r="D12" s="3">
        <v>645</v>
      </c>
      <c r="E12" s="3" t="s">
        <v>13</v>
      </c>
      <c r="F12" s="3">
        <v>0.766</v>
      </c>
      <c r="G12" s="3">
        <v>312</v>
      </c>
      <c r="H12" s="3">
        <v>321</v>
      </c>
      <c r="I12" s="3">
        <v>321</v>
      </c>
      <c r="J12" s="3">
        <v>312</v>
      </c>
      <c r="K12" s="7">
        <f>ROUND(1.0*D12*F12*G12*H12, 2)</f>
        <v>0</v>
      </c>
      <c r="L12" s="7">
        <f>ROUND(1.0*D12*F12*G12*I12, 2)</f>
        <v>0</v>
      </c>
      <c r="M12" s="7">
        <f>ROUND(1.0*D12*F12*G12*J12, 2)</f>
        <v>0</v>
      </c>
      <c r="N12" s="5">
        <f>SUM(K12:M12)</f>
        <v>0</v>
      </c>
    </row>
    <row r="13" spans="3:14">
      <c r="C13" s="3" t="s">
        <v>14</v>
      </c>
      <c r="D13" s="3">
        <v>131</v>
      </c>
      <c r="E13" s="3" t="s">
        <v>13</v>
      </c>
      <c r="F13" s="3">
        <v>0.766</v>
      </c>
      <c r="G13" s="3">
        <v>312</v>
      </c>
      <c r="H13" s="3">
        <v>321</v>
      </c>
      <c r="I13" s="3">
        <v>321</v>
      </c>
      <c r="J13" s="3">
        <v>312</v>
      </c>
      <c r="K13" s="7">
        <f>ROUND(1.0*D13*F13*G13*H13, 2)</f>
        <v>0</v>
      </c>
      <c r="L13" s="7">
        <f>ROUND(1.0*D13*F13*G13*I13, 2)</f>
        <v>0</v>
      </c>
      <c r="M13" s="7">
        <f>ROUND(1.0*D13*F13*G13*J13, 2)</f>
        <v>0</v>
      </c>
      <c r="N13" s="5">
        <f>SUM(K13:M13)</f>
        <v>0</v>
      </c>
    </row>
    <row r="14" spans="3:14">
      <c r="C14" s="3" t="s">
        <v>15</v>
      </c>
      <c r="D14" s="3">
        <v>312</v>
      </c>
      <c r="E14" s="3" t="s">
        <v>13</v>
      </c>
      <c r="F14" s="3">
        <v>0.766</v>
      </c>
      <c r="G14" s="3">
        <v>312</v>
      </c>
      <c r="H14" s="3">
        <v>321</v>
      </c>
      <c r="I14" s="3">
        <v>321</v>
      </c>
      <c r="J14" s="3">
        <v>312</v>
      </c>
      <c r="K14" s="7">
        <f>ROUND(1.0*D14*F14*G14*H14, 2)</f>
        <v>0</v>
      </c>
      <c r="L14" s="7">
        <f>ROUND(1.0*D14*F14*G14*I14, 2)</f>
        <v>0</v>
      </c>
      <c r="M14" s="7">
        <f>ROUND(1.0*D14*F14*G14*J14, 2)</f>
        <v>0</v>
      </c>
      <c r="N14" s="5">
        <f>SUM(K14:M14)</f>
        <v>0</v>
      </c>
    </row>
    <row r="17" spans="2:18">
      <c r="H17" s="1" t="s">
        <v>35</v>
      </c>
    </row>
    <row r="19" spans="2:18">
      <c r="B19" s="8" t="s">
        <v>27</v>
      </c>
      <c r="C19" s="8" t="s">
        <v>28</v>
      </c>
      <c r="D19" s="8" t="s">
        <v>1</v>
      </c>
      <c r="E19" s="8" t="s">
        <v>29</v>
      </c>
      <c r="F19" s="8" t="s">
        <v>30</v>
      </c>
      <c r="H19" s="8" t="s">
        <v>27</v>
      </c>
      <c r="I19" s="8" t="s">
        <v>28</v>
      </c>
      <c r="J19" s="8" t="s">
        <v>1</v>
      </c>
      <c r="K19" s="8" t="s">
        <v>31</v>
      </c>
      <c r="L19" s="8" t="s">
        <v>32</v>
      </c>
      <c r="N19" s="8" t="s">
        <v>27</v>
      </c>
      <c r="O19" s="8" t="s">
        <v>28</v>
      </c>
      <c r="P19" s="8" t="s">
        <v>1</v>
      </c>
      <c r="Q19" s="8" t="s">
        <v>33</v>
      </c>
      <c r="R19" s="8" t="s">
        <v>34</v>
      </c>
    </row>
    <row r="20" spans="2:18">
      <c r="B20" s="3" t="s">
        <v>12</v>
      </c>
      <c r="C20" s="3">
        <v>645</v>
      </c>
      <c r="D20" s="3">
        <v>645</v>
      </c>
      <c r="E20" s="3">
        <v>645</v>
      </c>
      <c r="F20" s="5">
        <f>ROUND(D20*C20/E20, 2)</f>
        <v>0</v>
      </c>
      <c r="H20" s="3" t="s">
        <v>14</v>
      </c>
      <c r="I20" s="3">
        <v>231</v>
      </c>
      <c r="J20" s="3">
        <v>131</v>
      </c>
      <c r="K20" s="3">
        <v>321</v>
      </c>
      <c r="L20" s="5">
        <f>ROUND(J20/K20, 2)</f>
        <v>0</v>
      </c>
      <c r="N20" s="3" t="s">
        <v>15</v>
      </c>
      <c r="O20" s="3">
        <v>64</v>
      </c>
      <c r="P20" s="3">
        <v>312</v>
      </c>
      <c r="Q20" s="3">
        <v>45</v>
      </c>
      <c r="R20" s="5">
        <f>ROUND(P20/Q20,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2021-07-27T12:20:57Z</dcterms:created>
  <dcterms:modified xsi:type="dcterms:W3CDTF">2021-07-27T12:20:57Z</dcterms:modified>
</cp:coreProperties>
</file>