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5229ea5dc7911b/Projects/SystemSimulator/data/"/>
    </mc:Choice>
  </mc:AlternateContent>
  <bookViews>
    <workbookView xWindow="240" yWindow="390" windowWidth="28515" windowHeight="12300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L23" i="1" l="1"/>
  <c r="L22" i="1"/>
  <c r="L21" i="1"/>
  <c r="L20" i="1"/>
  <c r="L17" i="1"/>
  <c r="L16" i="1"/>
  <c r="L15" i="1"/>
  <c r="L14" i="1"/>
  <c r="L13" i="1"/>
  <c r="F24" i="1" l="1"/>
  <c r="F23" i="1"/>
  <c r="F22" i="1"/>
  <c r="F21" i="1"/>
  <c r="F20" i="1"/>
  <c r="F19" i="1"/>
  <c r="F18" i="1"/>
  <c r="F17" i="1"/>
  <c r="F16" i="1"/>
  <c r="F15" i="1"/>
  <c r="F14" i="1"/>
  <c r="F13" i="1"/>
  <c r="J14" i="1"/>
  <c r="J15" i="1"/>
  <c r="J16" i="1"/>
  <c r="J17" i="1"/>
  <c r="J18" i="1"/>
  <c r="J19" i="1"/>
  <c r="J20" i="1"/>
  <c r="J21" i="1"/>
  <c r="J22" i="1"/>
  <c r="J23" i="1"/>
  <c r="J24" i="1"/>
  <c r="J13" i="1"/>
</calcChain>
</file>

<file path=xl/sharedStrings.xml><?xml version="1.0" encoding="utf-8"?>
<sst xmlns="http://schemas.openxmlformats.org/spreadsheetml/2006/main" count="158" uniqueCount="99">
  <si>
    <t>1 day = 24 hours</t>
  </si>
  <si>
    <t>1 week = 7 days</t>
  </si>
  <si>
    <t>1 month = 4 weeks = 28 days</t>
  </si>
  <si>
    <t>1 year = 12 months = 336 days</t>
  </si>
  <si>
    <t>Standard timescale:</t>
  </si>
  <si>
    <t>Planet 1</t>
  </si>
  <si>
    <t>Name</t>
  </si>
  <si>
    <t>Planet 2</t>
  </si>
  <si>
    <t>Planet 3</t>
  </si>
  <si>
    <t>Planet 4</t>
  </si>
  <si>
    <t>Planet 5</t>
  </si>
  <si>
    <t>Planet 6</t>
  </si>
  <si>
    <t>Planet 7</t>
  </si>
  <si>
    <t>Planet 8</t>
  </si>
  <si>
    <t>Cavernus</t>
  </si>
  <si>
    <t>Styx</t>
  </si>
  <si>
    <t>Zyraak</t>
  </si>
  <si>
    <t>Tareen</t>
  </si>
  <si>
    <t>Unknown?</t>
  </si>
  <si>
    <t>Tempesta</t>
  </si>
  <si>
    <t>Helia</t>
  </si>
  <si>
    <t>Celestia</t>
  </si>
  <si>
    <t>Iscarda</t>
  </si>
  <si>
    <t>Planet 9</t>
  </si>
  <si>
    <t>Planet 10</t>
  </si>
  <si>
    <t>Planet 11</t>
  </si>
  <si>
    <t>Planet 12</t>
  </si>
  <si>
    <t>Orbit</t>
  </si>
  <si>
    <t>Asteroid belt</t>
  </si>
  <si>
    <t>Neophytos</t>
  </si>
  <si>
    <t>Unknown? Empty?</t>
  </si>
  <si>
    <t>Orbital radius</t>
  </si>
  <si>
    <t>Unit</t>
  </si>
  <si>
    <t>AU</t>
  </si>
  <si>
    <t>Orbital Period</t>
  </si>
  <si>
    <t>Days</t>
  </si>
  <si>
    <t>years to days</t>
  </si>
  <si>
    <t>Years</t>
  </si>
  <si>
    <t>Constants</t>
  </si>
  <si>
    <t>Conversions</t>
  </si>
  <si>
    <t xml:space="preserve">Solar gravitational parameter </t>
  </si>
  <si>
    <r>
      <t>Orbital angle at year 0, month 1, day 1 (= start angle A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)</t>
    </r>
  </si>
  <si>
    <t>°</t>
  </si>
  <si>
    <t>°/day</t>
  </si>
  <si>
    <t>Current angle:</t>
  </si>
  <si>
    <t>Visualisation planets</t>
  </si>
  <si>
    <t>= Start angle + Orbital speed * Days since year 0, month, 1 day 1</t>
  </si>
  <si>
    <t>Orbital speed V</t>
  </si>
  <si>
    <t>Hohmann transfer orbits</t>
  </si>
  <si>
    <t>m</t>
  </si>
  <si>
    <t>AU to m</t>
  </si>
  <si>
    <t>α [°]</t>
  </si>
  <si>
    <r>
      <t>= α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 xml:space="preserve"> [°] + V [°/day] * t [day]</t>
    </r>
  </si>
  <si>
    <t>μ</t>
  </si>
  <si>
    <t>DeltaV costs in m/s</t>
  </si>
  <si>
    <t>Travel time in days</t>
  </si>
  <si>
    <t>TBD</t>
  </si>
  <si>
    <r>
      <t>smAxis = (OrbitRadius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+ 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) / 2</t>
    </r>
  </si>
  <si>
    <r>
      <t>OrbitVelocity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sqrt[μ / 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]</t>
    </r>
  </si>
  <si>
    <r>
      <t>Velocity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sqrt[μ * ((2 / 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) - (1 / smAxis))]</t>
    </r>
  </si>
  <si>
    <r>
      <t>DeltaV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Velocity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- OrbitVelocity</t>
    </r>
    <r>
      <rPr>
        <vertAlign val="subscript"/>
        <sz val="10"/>
        <color theme="1"/>
        <rFont val="Arial"/>
        <family val="2"/>
      </rPr>
      <t>s</t>
    </r>
  </si>
  <si>
    <r>
      <t>OrbitVelocity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sqrt[μ / 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]</t>
    </r>
  </si>
  <si>
    <r>
      <t>Velocity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sqrt[μ * ((2 / 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) - (1 / smAxis))]</t>
    </r>
  </si>
  <si>
    <r>
      <t>DeltaV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Velocity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- OrbitVelocity</t>
    </r>
    <r>
      <rPr>
        <vertAlign val="subscript"/>
        <sz val="10"/>
        <color theme="1"/>
        <rFont val="Arial"/>
        <family val="2"/>
      </rPr>
      <t>d</t>
    </r>
  </si>
  <si>
    <t>with:</t>
  </si>
  <si>
    <r>
      <t>OrbitVelocity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velocity of the starting planet (m/s), </t>
    </r>
    <r>
      <rPr>
        <i/>
        <sz val="10"/>
        <color theme="1"/>
        <rFont val="Arial"/>
        <family val="2"/>
      </rPr>
      <t>i.e.,</t>
    </r>
    <r>
      <rPr>
        <sz val="10"/>
        <color theme="1"/>
        <rFont val="Arial"/>
        <family val="2"/>
      </rPr>
      <t xml:space="preserve"> free delta V</t>
    </r>
  </si>
  <si>
    <r>
      <t>Velocity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velocity needed for Insertion Burn (m/s)</t>
    </r>
  </si>
  <si>
    <r>
      <t>OrbitVelocity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orbital velocity of the destination planet (m/s), </t>
    </r>
    <r>
      <rPr>
        <i/>
        <sz val="10"/>
        <color theme="1"/>
        <rFont val="Arial"/>
        <family val="2"/>
      </rPr>
      <t>i.e.,</t>
    </r>
    <r>
      <rPr>
        <sz val="10"/>
        <color theme="1"/>
        <rFont val="Arial"/>
        <family val="2"/>
      </rPr>
      <t xml:space="preserve"> free delta V</t>
    </r>
  </si>
  <si>
    <r>
      <t>Velocity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velocity needed for Arrival Burn (m/s)</t>
    </r>
  </si>
  <si>
    <r>
      <rPr>
        <b/>
        <sz val="10"/>
        <color theme="1"/>
        <rFont val="Arial"/>
        <family val="2"/>
      </rPr>
      <t>DeltaV</t>
    </r>
    <r>
      <rPr>
        <sz val="10"/>
        <color theme="1"/>
        <rFont val="Arial"/>
        <family val="2"/>
      </rPr>
      <t xml:space="preserve"> = actual total delta V needed for the entire Hohmann transfer, which is what you were doing all these calculations for in the first place</t>
    </r>
  </si>
  <si>
    <r>
      <rPr>
        <b/>
        <sz val="10"/>
        <color theme="1"/>
        <rFont val="Arial"/>
        <family val="2"/>
      </rPr>
      <t>DeltaV</t>
    </r>
    <r>
      <rPr>
        <sz val="10"/>
        <color theme="1"/>
        <rFont val="Arial"/>
        <family val="2"/>
      </rPr>
      <t xml:space="preserve"> = abs[DeltaV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] + abs[DeltaV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>]</t>
    </r>
  </si>
  <si>
    <r>
      <t>DeltaV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actual delta V needed for Arrival Burn (m/s) after taking advantage of the free delta v</t>
    </r>
  </si>
  <si>
    <r>
      <t>DeltaV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actual delta V needed for Insertion Burn (m/s) after taking advantage of the free delta v</t>
    </r>
  </si>
  <si>
    <t>1 - Delta V:</t>
  </si>
  <si>
    <t>2 - Transit time:</t>
  </si>
  <si>
    <r>
      <t>T</t>
    </r>
    <r>
      <rPr>
        <vertAlign val="subscript"/>
        <sz val="10"/>
        <color theme="1"/>
        <rFont val="Arial"/>
        <family val="2"/>
      </rPr>
      <t>h</t>
    </r>
    <r>
      <rPr>
        <sz val="10"/>
        <color theme="1"/>
        <rFont val="Arial"/>
        <family val="2"/>
      </rPr>
      <t xml:space="preserve"> = 0.5 * sqrt[(4 * π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* smAxis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 / μ]</t>
    </r>
  </si>
  <si>
    <r>
      <t>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radius of starting planet (m)</t>
    </r>
  </si>
  <si>
    <r>
      <rPr>
        <sz val="10"/>
        <color theme="1"/>
        <rFont val="Arial"/>
        <family val="2"/>
      </rPr>
      <t>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) = orbital radius of destination planet (m)</t>
    </r>
  </si>
  <si>
    <t>μ = solar gravitational constant (see above)</t>
  </si>
  <si>
    <t>smAxis = Semi-major axis of Hohmann Transfer orbit (meters)</t>
  </si>
  <si>
    <t>smAxis = see above</t>
  </si>
  <si>
    <t xml:space="preserve">transit time is in seconds! </t>
  </si>
  <si>
    <t>1 day = 24 * 3600 = 86400 secs</t>
  </si>
  <si>
    <t>3 - Hohmann Launch Windows</t>
  </si>
  <si>
    <r>
      <t>OrbitPeriod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2 * π * sqrt[OrbitRadius</t>
    </r>
    <r>
      <rPr>
        <vertAlign val="subscript"/>
        <sz val="10"/>
        <color theme="1"/>
        <rFont val="Arial"/>
        <family val="2"/>
      </rPr>
      <t>i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/ μ]</t>
    </r>
  </si>
  <si>
    <r>
      <t>OrbitPeriod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2 * π * sqrt[OrbitRadius</t>
    </r>
    <r>
      <rPr>
        <vertAlign val="subscript"/>
        <sz val="10"/>
        <color theme="1"/>
        <rFont val="Arial"/>
        <family val="2"/>
      </rPr>
      <t>s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/ μ]</t>
    </r>
  </si>
  <si>
    <r>
      <t>SynodicPeriod = 1 / ( (1/OrbitPeriod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) - (1/OrbitPeriod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))</t>
    </r>
  </si>
  <si>
    <t>SynodicPeriod = time delay between Hohmann launch windows (seconds)</t>
  </si>
  <si>
    <r>
      <t>OrbitRadius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orbital radius of planet closer to central object (meters)</t>
    </r>
  </si>
  <si>
    <r>
      <t>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radius of planet further away from central object (meters)</t>
    </r>
  </si>
  <si>
    <r>
      <t>OrbitPeriod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one planetary year for the inferior planet (seconds)</t>
    </r>
  </si>
  <si>
    <r>
      <t>OrbitPeriod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one planetary year for the superior planet (seconds)</t>
    </r>
  </si>
  <si>
    <t>Convert radians into decimal degrees by muliplying by (180/π), which is approximately 57.29578...</t>
  </si>
  <si>
    <t>4 - Calculate launch timing</t>
  </si>
  <si>
    <r>
      <t xml:space="preserve">α = π * (1 - ( </t>
    </r>
    <r>
      <rPr>
        <i/>
        <sz val="10"/>
        <color theme="1"/>
        <rFont val="Arial"/>
        <family val="2"/>
      </rPr>
      <t>0.35355</t>
    </r>
    <r>
      <rPr>
        <sz val="10"/>
        <color theme="1"/>
        <rFont val="Arial"/>
        <family val="2"/>
      </rPr>
      <t xml:space="preserve"> * sqrt[(OrbitRadius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/OrbitRadius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+ 1)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]))</t>
    </r>
  </si>
  <si>
    <r>
      <t xml:space="preserve">α = Phase Angle, or </t>
    </r>
    <r>
      <rPr>
        <i/>
        <sz val="10"/>
        <color theme="1"/>
        <rFont val="Arial"/>
        <family val="2"/>
      </rPr>
      <t>angle StartPlanet-CenterObject-DestPlanet</t>
    </r>
    <r>
      <rPr>
        <sz val="10"/>
        <color theme="1"/>
        <rFont val="Arial"/>
        <family val="2"/>
      </rPr>
      <t xml:space="preserve"> (radians). If negative, DestPlanet is behind StarPlanet, otherwise it is ahead.</t>
    </r>
  </si>
  <si>
    <r>
      <t>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radius of start planet (meters)</t>
    </r>
  </si>
  <si>
    <r>
      <t>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orbital radius of destination planet (meters)</t>
    </r>
  </si>
  <si>
    <t>radius (in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</si>
</sst>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Up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/>
    <xf numFmtId="2" fontId="0" fillId="3" borderId="0" xfId="0" applyNumberFormat="1" applyFill="1" applyBorder="1"/>
    <xf numFmtId="2" fontId="0" fillId="3" borderId="6" xfId="0" applyNumberFormat="1" applyFill="1" applyBorder="1"/>
    <xf numFmtId="0" fontId="0" fillId="0" borderId="7" xfId="0" applyBorder="1"/>
    <xf numFmtId="2" fontId="0" fillId="0" borderId="10" xfId="0" applyNumberFormat="1" applyBorder="1"/>
    <xf numFmtId="2" fontId="0" fillId="0" borderId="8" xfId="0" applyNumberFormat="1" applyBorder="1"/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1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7"/>
  <sheetViews>
    <sheetView tabSelected="1" topLeftCell="A29" workbookViewId="0">
      <selection activeCell="H29" sqref="H29"/>
    </sheetView>
  </sheetViews>
  <sheetFormatPr defaultRowHeight="12.75" x14ac:dyDescent="0.2"/>
  <cols>
    <col min="3" max="3" width="19.42578125" bestFit="1" customWidth="1"/>
    <col min="4" max="4" width="26.28515625" customWidth="1"/>
    <col min="5" max="5" width="11.5703125" bestFit="1" customWidth="1"/>
    <col min="6" max="6" width="13.7109375" customWidth="1"/>
    <col min="7" max="7" width="12.5703125" customWidth="1"/>
    <col min="8" max="8" width="11.5703125" bestFit="1" customWidth="1"/>
    <col min="9" max="9" width="28.140625" customWidth="1"/>
    <col min="10" max="10" width="14.42578125" customWidth="1"/>
    <col min="11" max="14" width="10.5703125" bestFit="1" customWidth="1"/>
  </cols>
  <sheetData>
    <row r="2" spans="2:12" x14ac:dyDescent="0.2">
      <c r="C2" s="1" t="s">
        <v>4</v>
      </c>
      <c r="D2" t="s">
        <v>0</v>
      </c>
      <c r="I2" s="1" t="s">
        <v>39</v>
      </c>
    </row>
    <row r="3" spans="2:12" ht="13.5" thickBot="1" x14ac:dyDescent="0.25">
      <c r="D3" t="s">
        <v>1</v>
      </c>
    </row>
    <row r="4" spans="2:12" x14ac:dyDescent="0.2">
      <c r="D4" t="s">
        <v>2</v>
      </c>
      <c r="I4" s="5" t="s">
        <v>36</v>
      </c>
      <c r="J4" s="5" t="s">
        <v>50</v>
      </c>
    </row>
    <row r="5" spans="2:12" ht="13.5" thickBot="1" x14ac:dyDescent="0.25">
      <c r="D5" t="s">
        <v>3</v>
      </c>
      <c r="I5" s="6">
        <v>336</v>
      </c>
      <c r="J5" s="6">
        <v>149597870700</v>
      </c>
    </row>
    <row r="6" spans="2:12" x14ac:dyDescent="0.2">
      <c r="J6" s="34">
        <v>149600000</v>
      </c>
    </row>
    <row r="7" spans="2:12" x14ac:dyDescent="0.2">
      <c r="C7" s="1" t="s">
        <v>38</v>
      </c>
      <c r="D7" t="s">
        <v>40</v>
      </c>
      <c r="E7" t="s">
        <v>53</v>
      </c>
      <c r="F7">
        <v>1.167988536E+20</v>
      </c>
    </row>
    <row r="9" spans="2:12" s="2" customFormat="1" x14ac:dyDescent="0.2"/>
    <row r="10" spans="2:12" s="2" customFormat="1" ht="13.5" thickBot="1" x14ac:dyDescent="0.25"/>
    <row r="11" spans="2:12" s="3" customFormat="1" ht="28.5" customHeight="1" x14ac:dyDescent="0.25">
      <c r="C11" s="3" t="s">
        <v>27</v>
      </c>
      <c r="D11" s="3" t="s">
        <v>6</v>
      </c>
      <c r="E11" s="32" t="s">
        <v>31</v>
      </c>
      <c r="F11" s="33"/>
      <c r="G11" s="32" t="s">
        <v>34</v>
      </c>
      <c r="H11" s="33"/>
      <c r="I11" s="8" t="s">
        <v>41</v>
      </c>
      <c r="J11" s="3" t="s">
        <v>47</v>
      </c>
      <c r="K11" s="3" t="s">
        <v>98</v>
      </c>
    </row>
    <row r="12" spans="2:12" s="2" customFormat="1" x14ac:dyDescent="0.2">
      <c r="B12" s="2" t="s">
        <v>32</v>
      </c>
      <c r="E12" s="9" t="s">
        <v>33</v>
      </c>
      <c r="F12" s="10" t="s">
        <v>49</v>
      </c>
      <c r="G12" s="9" t="s">
        <v>37</v>
      </c>
      <c r="H12" s="10" t="s">
        <v>35</v>
      </c>
      <c r="I12" s="2" t="s">
        <v>42</v>
      </c>
      <c r="J12" s="2" t="s">
        <v>43</v>
      </c>
    </row>
    <row r="13" spans="2:12" s="2" customFormat="1" x14ac:dyDescent="0.2">
      <c r="C13" s="2" t="s">
        <v>5</v>
      </c>
      <c r="D13" s="3" t="s">
        <v>14</v>
      </c>
      <c r="E13" s="11">
        <v>0.23251746988779373</v>
      </c>
      <c r="F13" s="17">
        <f>E13*$J$5</f>
        <v>34784118395.765312</v>
      </c>
      <c r="G13" s="11">
        <v>0.12992863748714564</v>
      </c>
      <c r="H13" s="14">
        <v>43.656022195680933</v>
      </c>
      <c r="I13" s="2" t="s">
        <v>56</v>
      </c>
      <c r="J13" s="4">
        <f>360/H13</f>
        <v>8.2462849772789486</v>
      </c>
      <c r="K13" s="2">
        <v>6371</v>
      </c>
      <c r="L13" s="35">
        <f>K13/J6</f>
        <v>4.2586898395721926E-5</v>
      </c>
    </row>
    <row r="14" spans="2:12" s="2" customFormat="1" x14ac:dyDescent="0.2">
      <c r="C14" s="2" t="s">
        <v>7</v>
      </c>
      <c r="D14" s="3" t="s">
        <v>15</v>
      </c>
      <c r="E14" s="11">
        <v>0.33604356038869626</v>
      </c>
      <c r="F14" s="17">
        <f t="shared" ref="F14:F24" si="0">E14*$J$5</f>
        <v>50271401096.595825</v>
      </c>
      <c r="G14" s="11">
        <v>0.22574329896550044</v>
      </c>
      <c r="H14" s="14">
        <v>75.84974845240815</v>
      </c>
      <c r="I14" s="2" t="s">
        <v>56</v>
      </c>
      <c r="J14" s="4">
        <f t="shared" ref="J14:J24" si="1">360/H14</f>
        <v>4.746225364555845</v>
      </c>
      <c r="K14" s="2">
        <v>10011</v>
      </c>
      <c r="L14" s="35">
        <f>K14/J6</f>
        <v>6.6918449197860967E-5</v>
      </c>
    </row>
    <row r="15" spans="2:12" s="2" customFormat="1" x14ac:dyDescent="0.2">
      <c r="C15" s="2" t="s">
        <v>8</v>
      </c>
      <c r="D15" s="3" t="s">
        <v>16</v>
      </c>
      <c r="E15" s="11">
        <v>0.6280829815123512</v>
      </c>
      <c r="F15" s="17">
        <f t="shared" si="0"/>
        <v>93959876657.155212</v>
      </c>
      <c r="G15" s="11">
        <v>0.57682893875397534</v>
      </c>
      <c r="H15" s="14">
        <v>193.81452342133571</v>
      </c>
      <c r="I15" s="2" t="s">
        <v>56</v>
      </c>
      <c r="J15" s="4">
        <f t="shared" si="1"/>
        <v>1.8574459418471529</v>
      </c>
      <c r="K15" s="2">
        <v>8919</v>
      </c>
      <c r="L15" s="35">
        <f>K15/J6</f>
        <v>5.9618983957219248E-5</v>
      </c>
    </row>
    <row r="16" spans="2:12" s="2" customFormat="1" x14ac:dyDescent="0.2">
      <c r="C16" s="2" t="s">
        <v>9</v>
      </c>
      <c r="D16" s="3" t="s">
        <v>17</v>
      </c>
      <c r="E16" s="11">
        <v>0.90639858170801513</v>
      </c>
      <c r="F16" s="17">
        <f t="shared" si="0"/>
        <v>135595297829.01903</v>
      </c>
      <c r="G16" s="11">
        <v>1.000000753522293</v>
      </c>
      <c r="H16" s="14">
        <v>336.00025318349043</v>
      </c>
      <c r="I16" s="2" t="s">
        <v>56</v>
      </c>
      <c r="J16" s="4">
        <f t="shared" si="1"/>
        <v>1.0714277640838659</v>
      </c>
      <c r="K16" s="2">
        <v>12104</v>
      </c>
      <c r="L16" s="35">
        <f>K16/J6</f>
        <v>8.0909090909090904E-5</v>
      </c>
    </row>
    <row r="17" spans="3:12" s="2" customFormat="1" x14ac:dyDescent="0.2">
      <c r="C17" s="2" t="s">
        <v>10</v>
      </c>
      <c r="D17" s="3" t="s">
        <v>29</v>
      </c>
      <c r="E17" s="11">
        <v>1.2994615241087974</v>
      </c>
      <c r="F17" s="17">
        <f t="shared" si="0"/>
        <v>194396677063.25281</v>
      </c>
      <c r="G17" s="11">
        <v>1.7165902392762415</v>
      </c>
      <c r="H17" s="14">
        <v>576.77432039681719</v>
      </c>
      <c r="I17" s="2" t="s">
        <v>56</v>
      </c>
      <c r="J17" s="4">
        <f t="shared" si="1"/>
        <v>0.62416093655543159</v>
      </c>
      <c r="K17" s="2">
        <v>11831</v>
      </c>
      <c r="L17" s="35">
        <f>K17/J6</f>
        <v>7.9084224598930481E-5</v>
      </c>
    </row>
    <row r="18" spans="3:12" s="2" customFormat="1" x14ac:dyDescent="0.2">
      <c r="C18" s="2" t="s">
        <v>11</v>
      </c>
      <c r="D18" s="3" t="s">
        <v>28</v>
      </c>
      <c r="E18" s="11">
        <v>1.9</v>
      </c>
      <c r="F18" s="17">
        <f t="shared" si="0"/>
        <v>284235954330</v>
      </c>
      <c r="G18" s="11">
        <v>3.034952530855116</v>
      </c>
      <c r="H18" s="14">
        <v>1019.744050367319</v>
      </c>
      <c r="I18" s="2" t="s">
        <v>56</v>
      </c>
      <c r="J18" s="4">
        <f t="shared" si="1"/>
        <v>0.35302976258633278</v>
      </c>
      <c r="L18" s="35"/>
    </row>
    <row r="19" spans="3:12" s="2" customFormat="1" x14ac:dyDescent="0.2">
      <c r="C19" s="2" t="s">
        <v>12</v>
      </c>
      <c r="D19" s="7" t="s">
        <v>18</v>
      </c>
      <c r="E19" s="11">
        <v>2.91</v>
      </c>
      <c r="F19" s="17">
        <f t="shared" si="0"/>
        <v>435329803737</v>
      </c>
      <c r="G19" s="11">
        <v>5.7525577174423317</v>
      </c>
      <c r="H19" s="14">
        <v>1932.8593930606235</v>
      </c>
      <c r="I19" s="2" t="s">
        <v>56</v>
      </c>
      <c r="J19" s="4">
        <f t="shared" si="1"/>
        <v>0.18625255478617669</v>
      </c>
      <c r="L19" s="35"/>
    </row>
    <row r="20" spans="3:12" s="2" customFormat="1" x14ac:dyDescent="0.2">
      <c r="C20" s="2" t="s">
        <v>13</v>
      </c>
      <c r="D20" s="3" t="s">
        <v>19</v>
      </c>
      <c r="E20" s="11">
        <v>4.1500000000000004</v>
      </c>
      <c r="F20" s="17">
        <f t="shared" si="0"/>
        <v>620831163405</v>
      </c>
      <c r="G20" s="11">
        <v>9.797012143947839</v>
      </c>
      <c r="H20" s="14">
        <v>3291.7960803664737</v>
      </c>
      <c r="I20" s="2" t="s">
        <v>56</v>
      </c>
      <c r="J20" s="4">
        <f t="shared" si="1"/>
        <v>0.10936278894891976</v>
      </c>
      <c r="K20" s="2">
        <v>138846</v>
      </c>
      <c r="L20" s="35">
        <f>K20/J6</f>
        <v>9.2811497326203212E-4</v>
      </c>
    </row>
    <row r="21" spans="3:12" s="2" customFormat="1" x14ac:dyDescent="0.2">
      <c r="C21" s="2" t="s">
        <v>23</v>
      </c>
      <c r="D21" s="3" t="s">
        <v>20</v>
      </c>
      <c r="E21" s="11">
        <v>7.65</v>
      </c>
      <c r="F21" s="17">
        <f t="shared" si="0"/>
        <v>1144423710855</v>
      </c>
      <c r="G21" s="11">
        <v>24.519615412830596</v>
      </c>
      <c r="H21" s="14">
        <v>8238.5907787110809</v>
      </c>
      <c r="I21" s="2" t="s">
        <v>56</v>
      </c>
      <c r="J21" s="4">
        <f t="shared" si="1"/>
        <v>4.3696793501415011E-2</v>
      </c>
      <c r="K21" s="2">
        <v>149731</v>
      </c>
      <c r="L21" s="35">
        <f>K21/J6</f>
        <v>1.0008756684491979E-3</v>
      </c>
    </row>
    <row r="22" spans="3:12" s="2" customFormat="1" x14ac:dyDescent="0.2">
      <c r="C22" s="2" t="s">
        <v>24</v>
      </c>
      <c r="D22" s="3" t="s">
        <v>21</v>
      </c>
      <c r="E22" s="11">
        <v>11.5</v>
      </c>
      <c r="F22" s="17">
        <f t="shared" si="0"/>
        <v>1720375513050</v>
      </c>
      <c r="G22" s="11">
        <v>45.192697208866292</v>
      </c>
      <c r="H22" s="14">
        <v>15184.746262179075</v>
      </c>
      <c r="I22" s="2" t="s">
        <v>56</v>
      </c>
      <c r="J22" s="4">
        <f t="shared" si="1"/>
        <v>2.3708002345528723E-2</v>
      </c>
      <c r="K22" s="2">
        <v>52721</v>
      </c>
      <c r="L22" s="35">
        <f>K22/J6</f>
        <v>3.5241310160427809E-4</v>
      </c>
    </row>
    <row r="23" spans="3:12" s="2" customFormat="1" x14ac:dyDescent="0.2">
      <c r="C23" s="2" t="s">
        <v>25</v>
      </c>
      <c r="D23" s="3" t="s">
        <v>22</v>
      </c>
      <c r="E23" s="11">
        <v>18.05</v>
      </c>
      <c r="F23" s="17">
        <f t="shared" si="0"/>
        <v>2700241566135</v>
      </c>
      <c r="G23" s="11">
        <v>88.866343427859718</v>
      </c>
      <c r="H23" s="14">
        <v>29859.091391760867</v>
      </c>
      <c r="I23" s="2" t="s">
        <v>56</v>
      </c>
      <c r="J23" s="4">
        <f t="shared" si="1"/>
        <v>1.2056629429096967E-2</v>
      </c>
      <c r="K23" s="2">
        <v>36657</v>
      </c>
      <c r="L23" s="35">
        <f>K23/J6</f>
        <v>2.4503342245989305E-4</v>
      </c>
    </row>
    <row r="24" spans="3:12" s="2" customFormat="1" x14ac:dyDescent="0.2">
      <c r="C24" s="2" t="s">
        <v>26</v>
      </c>
      <c r="D24" s="7" t="s">
        <v>30</v>
      </c>
      <c r="E24" s="11">
        <v>27</v>
      </c>
      <c r="F24" s="17">
        <f t="shared" si="0"/>
        <v>4039142508900</v>
      </c>
      <c r="G24" s="11">
        <v>162.5800106073213</v>
      </c>
      <c r="H24" s="14">
        <v>54626.883564059957</v>
      </c>
      <c r="I24" s="2" t="s">
        <v>56</v>
      </c>
      <c r="J24" s="4">
        <f t="shared" si="1"/>
        <v>6.5901617758925331E-3</v>
      </c>
      <c r="L24" s="35"/>
    </row>
    <row r="25" spans="3:12" s="2" customFormat="1" x14ac:dyDescent="0.2">
      <c r="E25" s="9"/>
      <c r="F25" s="10"/>
      <c r="G25" s="9"/>
      <c r="H25" s="10"/>
    </row>
    <row r="26" spans="3:12" s="2" customFormat="1" ht="13.5" thickBot="1" x14ac:dyDescent="0.25">
      <c r="E26" s="12"/>
      <c r="F26" s="13"/>
      <c r="G26" s="12"/>
      <c r="H26" s="13"/>
    </row>
    <row r="27" spans="3:12" s="2" customFormat="1" x14ac:dyDescent="0.2"/>
    <row r="28" spans="3:12" s="2" customFormat="1" x14ac:dyDescent="0.2"/>
    <row r="29" spans="3:12" s="2" customFormat="1" x14ac:dyDescent="0.2">
      <c r="C29" s="18" t="s">
        <v>45</v>
      </c>
    </row>
    <row r="30" spans="3:12" s="2" customFormat="1" x14ac:dyDescent="0.2">
      <c r="C30" s="2" t="s">
        <v>44</v>
      </c>
      <c r="D30" s="15" t="s">
        <v>46</v>
      </c>
    </row>
    <row r="31" spans="3:12" s="2" customFormat="1" ht="14.25" x14ac:dyDescent="0.2">
      <c r="C31" s="3" t="s">
        <v>51</v>
      </c>
      <c r="D31" s="16" t="s">
        <v>52</v>
      </c>
    </row>
    <row r="32" spans="3:12" s="2" customFormat="1" x14ac:dyDescent="0.2"/>
    <row r="33" spans="3:7" x14ac:dyDescent="0.2">
      <c r="C33" s="18" t="s">
        <v>48</v>
      </c>
    </row>
    <row r="34" spans="3:7" x14ac:dyDescent="0.2">
      <c r="C34" s="1" t="s">
        <v>73</v>
      </c>
    </row>
    <row r="35" spans="3:7" ht="15.75" x14ac:dyDescent="0.2">
      <c r="C35" s="18"/>
      <c r="D35" s="31" t="s">
        <v>57</v>
      </c>
      <c r="E35" s="30"/>
      <c r="F35" s="30"/>
      <c r="G35" s="30"/>
    </row>
    <row r="36" spans="3:7" ht="15.75" x14ac:dyDescent="0.2">
      <c r="C36" s="18"/>
      <c r="D36" s="31" t="s">
        <v>58</v>
      </c>
      <c r="E36" s="30"/>
      <c r="F36" s="30"/>
      <c r="G36" s="30"/>
    </row>
    <row r="37" spans="3:7" ht="15.75" x14ac:dyDescent="0.2">
      <c r="C37" s="18"/>
      <c r="D37" s="31" t="s">
        <v>59</v>
      </c>
      <c r="E37" s="30"/>
      <c r="F37" s="30"/>
      <c r="G37" s="30"/>
    </row>
    <row r="38" spans="3:7" ht="15.75" x14ac:dyDescent="0.2">
      <c r="C38" s="18"/>
      <c r="D38" s="31" t="s">
        <v>60</v>
      </c>
      <c r="E38" s="30"/>
      <c r="F38" s="30"/>
      <c r="G38" s="30"/>
    </row>
    <row r="39" spans="3:7" ht="15.75" x14ac:dyDescent="0.2">
      <c r="C39" s="18"/>
      <c r="D39" s="31" t="s">
        <v>61</v>
      </c>
      <c r="E39" s="30"/>
      <c r="F39" s="30"/>
      <c r="G39" s="30"/>
    </row>
    <row r="40" spans="3:7" ht="15.75" x14ac:dyDescent="0.2">
      <c r="C40" s="18"/>
      <c r="D40" s="31" t="s">
        <v>62</v>
      </c>
      <c r="E40" s="30"/>
      <c r="F40" s="30"/>
      <c r="G40" s="30"/>
    </row>
    <row r="41" spans="3:7" ht="15.75" x14ac:dyDescent="0.2">
      <c r="C41" s="18"/>
      <c r="D41" s="31" t="s">
        <v>63</v>
      </c>
      <c r="E41" s="30"/>
      <c r="F41" s="30"/>
      <c r="G41" s="30"/>
    </row>
    <row r="42" spans="3:7" ht="15.75" x14ac:dyDescent="0.2">
      <c r="C42" s="18"/>
      <c r="D42" s="31" t="s">
        <v>70</v>
      </c>
      <c r="E42" s="30"/>
      <c r="F42" s="30"/>
      <c r="G42" s="30"/>
    </row>
    <row r="43" spans="3:7" x14ac:dyDescent="0.2">
      <c r="C43" s="18"/>
      <c r="D43" s="31" t="s">
        <v>64</v>
      </c>
      <c r="E43" s="30"/>
      <c r="F43" s="30"/>
      <c r="G43" s="30"/>
    </row>
    <row r="44" spans="3:7" x14ac:dyDescent="0.2">
      <c r="C44" s="18"/>
      <c r="D44" s="31" t="s">
        <v>78</v>
      </c>
      <c r="E44" s="30"/>
      <c r="F44" s="30"/>
      <c r="G44" s="30"/>
    </row>
    <row r="45" spans="3:7" x14ac:dyDescent="0.2">
      <c r="C45" s="18"/>
      <c r="D45" t="s">
        <v>79</v>
      </c>
      <c r="E45" s="30"/>
      <c r="F45" s="30"/>
      <c r="G45" s="30"/>
    </row>
    <row r="46" spans="3:7" ht="15.75" x14ac:dyDescent="0.2">
      <c r="C46" s="18"/>
      <c r="D46" s="31" t="s">
        <v>76</v>
      </c>
      <c r="E46" s="30"/>
      <c r="F46" s="30"/>
      <c r="G46" s="30"/>
    </row>
    <row r="47" spans="3:7" ht="15.75" x14ac:dyDescent="0.2">
      <c r="C47" s="18"/>
      <c r="D47" s="31" t="s">
        <v>77</v>
      </c>
      <c r="E47" s="30"/>
      <c r="F47" s="30"/>
      <c r="G47" s="30"/>
    </row>
    <row r="48" spans="3:7" ht="15.75" x14ac:dyDescent="0.2">
      <c r="C48" s="18"/>
      <c r="D48" s="31" t="s">
        <v>65</v>
      </c>
    </row>
    <row r="49" spans="3:4" ht="15.75" x14ac:dyDescent="0.2">
      <c r="C49" s="18"/>
      <c r="D49" s="31" t="s">
        <v>66</v>
      </c>
    </row>
    <row r="50" spans="3:4" ht="15.75" x14ac:dyDescent="0.2">
      <c r="C50" s="18"/>
      <c r="D50" s="31" t="s">
        <v>72</v>
      </c>
    </row>
    <row r="51" spans="3:4" ht="15.75" x14ac:dyDescent="0.2">
      <c r="C51" s="18"/>
      <c r="D51" s="31" t="s">
        <v>67</v>
      </c>
    </row>
    <row r="52" spans="3:4" ht="15.75" x14ac:dyDescent="0.2">
      <c r="C52" s="18"/>
      <c r="D52" s="31" t="s">
        <v>68</v>
      </c>
    </row>
    <row r="53" spans="3:4" ht="15.75" x14ac:dyDescent="0.2">
      <c r="C53" s="18"/>
      <c r="D53" s="31" t="s">
        <v>71</v>
      </c>
    </row>
    <row r="54" spans="3:4" x14ac:dyDescent="0.2">
      <c r="C54" s="18"/>
      <c r="D54" s="31" t="s">
        <v>69</v>
      </c>
    </row>
    <row r="55" spans="3:4" x14ac:dyDescent="0.2">
      <c r="C55" s="1" t="s">
        <v>74</v>
      </c>
      <c r="D55" s="31"/>
    </row>
    <row r="56" spans="3:4" ht="15.75" x14ac:dyDescent="0.2">
      <c r="C56" s="1"/>
      <c r="D56" s="31" t="s">
        <v>75</v>
      </c>
    </row>
    <row r="57" spans="3:4" x14ac:dyDescent="0.2">
      <c r="C57" s="1"/>
      <c r="D57" s="31" t="s">
        <v>78</v>
      </c>
    </row>
    <row r="58" spans="3:4" x14ac:dyDescent="0.2">
      <c r="C58" s="1"/>
      <c r="D58" t="s">
        <v>80</v>
      </c>
    </row>
    <row r="59" spans="3:4" x14ac:dyDescent="0.2">
      <c r="C59" s="1"/>
      <c r="D59" s="31" t="s">
        <v>81</v>
      </c>
    </row>
    <row r="60" spans="3:4" x14ac:dyDescent="0.2">
      <c r="C60" s="1"/>
      <c r="D60" s="31" t="s">
        <v>82</v>
      </c>
    </row>
    <row r="61" spans="3:4" x14ac:dyDescent="0.2">
      <c r="C61" s="1" t="s">
        <v>83</v>
      </c>
      <c r="D61" s="31"/>
    </row>
    <row r="62" spans="3:4" ht="15.75" x14ac:dyDescent="0.2">
      <c r="C62" s="1"/>
      <c r="D62" s="31" t="s">
        <v>84</v>
      </c>
    </row>
    <row r="63" spans="3:4" ht="15.75" x14ac:dyDescent="0.2">
      <c r="C63" s="1"/>
      <c r="D63" s="31" t="s">
        <v>85</v>
      </c>
    </row>
    <row r="64" spans="3:4" ht="15.75" x14ac:dyDescent="0.2">
      <c r="C64" s="1"/>
      <c r="D64" s="31" t="s">
        <v>86</v>
      </c>
    </row>
    <row r="65" spans="3:4" x14ac:dyDescent="0.2">
      <c r="C65" s="1"/>
      <c r="D65" s="31" t="s">
        <v>64</v>
      </c>
    </row>
    <row r="66" spans="3:4" x14ac:dyDescent="0.2">
      <c r="C66" s="1"/>
      <c r="D66" s="31" t="s">
        <v>87</v>
      </c>
    </row>
    <row r="67" spans="3:4" ht="15.75" x14ac:dyDescent="0.2">
      <c r="C67" s="1"/>
      <c r="D67" s="31" t="s">
        <v>88</v>
      </c>
    </row>
    <row r="68" spans="3:4" ht="15.75" x14ac:dyDescent="0.2">
      <c r="C68" s="1"/>
      <c r="D68" s="31" t="s">
        <v>89</v>
      </c>
    </row>
    <row r="69" spans="3:4" ht="15.75" x14ac:dyDescent="0.2">
      <c r="C69" s="1"/>
      <c r="D69" s="31" t="s">
        <v>90</v>
      </c>
    </row>
    <row r="70" spans="3:4" ht="15.75" x14ac:dyDescent="0.2">
      <c r="C70" s="1"/>
      <c r="D70" s="31" t="s">
        <v>91</v>
      </c>
    </row>
    <row r="71" spans="3:4" x14ac:dyDescent="0.2">
      <c r="C71" s="1"/>
      <c r="D71" s="31" t="s">
        <v>78</v>
      </c>
    </row>
    <row r="72" spans="3:4" x14ac:dyDescent="0.2">
      <c r="C72" s="1" t="s">
        <v>93</v>
      </c>
      <c r="D72" s="31"/>
    </row>
    <row r="73" spans="3:4" ht="15.75" x14ac:dyDescent="0.2">
      <c r="C73" s="1"/>
      <c r="D73" s="31" t="s">
        <v>94</v>
      </c>
    </row>
    <row r="74" spans="3:4" x14ac:dyDescent="0.2">
      <c r="C74" s="18"/>
      <c r="D74" s="31" t="s">
        <v>64</v>
      </c>
    </row>
    <row r="75" spans="3:4" x14ac:dyDescent="0.2">
      <c r="C75" s="18"/>
      <c r="D75" s="31" t="s">
        <v>95</v>
      </c>
    </row>
    <row r="76" spans="3:4" ht="15.75" x14ac:dyDescent="0.2">
      <c r="C76" s="18"/>
      <c r="D76" s="31" t="s">
        <v>96</v>
      </c>
    </row>
    <row r="77" spans="3:4" ht="15.75" x14ac:dyDescent="0.2">
      <c r="C77" s="18"/>
      <c r="D77" s="31" t="s">
        <v>97</v>
      </c>
    </row>
    <row r="78" spans="3:4" x14ac:dyDescent="0.2">
      <c r="C78" s="18"/>
      <c r="D78" s="31" t="s">
        <v>92</v>
      </c>
    </row>
    <row r="79" spans="3:4" x14ac:dyDescent="0.2">
      <c r="C79" s="18"/>
    </row>
    <row r="81" spans="4:17" ht="13.5" thickBot="1" x14ac:dyDescent="0.25">
      <c r="D81" s="1" t="s">
        <v>54</v>
      </c>
    </row>
    <row r="82" spans="4:17" x14ac:dyDescent="0.2">
      <c r="D82" s="20"/>
      <c r="E82" s="21" t="s">
        <v>14</v>
      </c>
      <c r="F82" s="21" t="s">
        <v>15</v>
      </c>
      <c r="G82" s="21" t="s">
        <v>16</v>
      </c>
      <c r="H82" s="21" t="s">
        <v>17</v>
      </c>
      <c r="I82" s="21" t="s">
        <v>29</v>
      </c>
      <c r="J82" s="21" t="s">
        <v>28</v>
      </c>
      <c r="K82" s="21" t="s">
        <v>18</v>
      </c>
      <c r="L82" s="21" t="s">
        <v>19</v>
      </c>
      <c r="M82" s="21" t="s">
        <v>20</v>
      </c>
      <c r="N82" s="21" t="s">
        <v>21</v>
      </c>
      <c r="O82" s="22" t="s">
        <v>22</v>
      </c>
    </row>
    <row r="83" spans="4:17" x14ac:dyDescent="0.2">
      <c r="D83" s="23" t="s">
        <v>15</v>
      </c>
      <c r="E83" s="24">
        <v>9.6633782422689762</v>
      </c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9"/>
      <c r="Q83" s="19"/>
    </row>
    <row r="84" spans="4:17" x14ac:dyDescent="0.2">
      <c r="D84" s="23" t="s">
        <v>16</v>
      </c>
      <c r="E84" s="24">
        <v>21.400925684871464</v>
      </c>
      <c r="F84" s="24">
        <v>12.637702235618857</v>
      </c>
      <c r="G84" s="25"/>
      <c r="H84" s="25"/>
      <c r="I84" s="25"/>
      <c r="J84" s="25"/>
      <c r="K84" s="25"/>
      <c r="L84" s="25"/>
      <c r="M84" s="25"/>
      <c r="N84" s="25"/>
      <c r="O84" s="26"/>
      <c r="P84" s="19"/>
      <c r="Q84" s="19"/>
    </row>
    <row r="85" spans="4:17" x14ac:dyDescent="0.2">
      <c r="D85" s="23" t="s">
        <v>17</v>
      </c>
      <c r="E85" s="24">
        <v>25.754233035534071</v>
      </c>
      <c r="F85" s="24">
        <v>17.784331331029652</v>
      </c>
      <c r="G85" s="24">
        <v>5.8586340519109363</v>
      </c>
      <c r="H85" s="25"/>
      <c r="I85" s="25"/>
      <c r="J85" s="25"/>
      <c r="K85" s="25"/>
      <c r="L85" s="25"/>
      <c r="M85" s="25"/>
      <c r="N85" s="25"/>
      <c r="O85" s="26"/>
      <c r="P85" s="19"/>
      <c r="Q85" s="19"/>
    </row>
    <row r="86" spans="4:17" x14ac:dyDescent="0.2">
      <c r="D86" s="23" t="s">
        <v>29</v>
      </c>
      <c r="E86" s="24">
        <v>28.533294867616132</v>
      </c>
      <c r="F86" s="24">
        <v>21.358149299295999</v>
      </c>
      <c r="G86" s="24">
        <v>10.405895392915248</v>
      </c>
      <c r="H86" s="24">
        <v>4.798481233688177</v>
      </c>
      <c r="I86" s="25"/>
      <c r="J86" s="25"/>
      <c r="K86" s="25"/>
      <c r="L86" s="25"/>
      <c r="M86" s="25"/>
      <c r="N86" s="25"/>
      <c r="O86" s="26"/>
      <c r="P86" s="19"/>
      <c r="Q86" s="19"/>
    </row>
    <row r="87" spans="4:17" x14ac:dyDescent="0.2">
      <c r="D87" s="23" t="s">
        <v>28</v>
      </c>
      <c r="E87" s="24">
        <v>30.209531091799239</v>
      </c>
      <c r="F87" s="24">
        <v>23.791666070248962</v>
      </c>
      <c r="G87" s="24">
        <v>13.950143670758971</v>
      </c>
      <c r="H87" s="24">
        <v>8.7812443920451813</v>
      </c>
      <c r="I87" s="24">
        <v>4.2026232601901139</v>
      </c>
      <c r="J87" s="25"/>
      <c r="K87" s="25"/>
      <c r="L87" s="25"/>
      <c r="M87" s="25"/>
      <c r="N87" s="25"/>
      <c r="O87" s="26"/>
      <c r="P87" s="19"/>
      <c r="Q87" s="19"/>
    </row>
    <row r="88" spans="4:17" x14ac:dyDescent="0.2">
      <c r="D88" s="23" t="s">
        <v>18</v>
      </c>
      <c r="E88" s="24">
        <v>30.98982890824842</v>
      </c>
      <c r="F88" s="24">
        <v>25.266360588697768</v>
      </c>
      <c r="G88" s="24">
        <v>16.581434892160861</v>
      </c>
      <c r="H88" s="24">
        <v>11.984674949378961</v>
      </c>
      <c r="I88" s="24">
        <v>7.8192402272642161</v>
      </c>
      <c r="J88" s="24">
        <v>3.8477009450201529</v>
      </c>
      <c r="K88" s="25"/>
      <c r="L88" s="25"/>
      <c r="M88" s="25"/>
      <c r="N88" s="25"/>
      <c r="O88" s="26"/>
      <c r="P88" s="19"/>
      <c r="Q88" s="19"/>
    </row>
    <row r="89" spans="4:17" x14ac:dyDescent="0.2">
      <c r="D89" s="23" t="s">
        <v>19</v>
      </c>
      <c r="E89" s="24">
        <v>31.045629834410079</v>
      </c>
      <c r="F89" s="24">
        <v>25.768878632462879</v>
      </c>
      <c r="G89" s="24">
        <v>17.894057950142287</v>
      </c>
      <c r="H89" s="24">
        <v>13.75601659146623</v>
      </c>
      <c r="I89" s="24">
        <v>9.9825492802326181</v>
      </c>
      <c r="J89" s="24">
        <v>6.3175588635757052</v>
      </c>
      <c r="K89" s="24">
        <v>2.642843309595468</v>
      </c>
      <c r="L89" s="25"/>
      <c r="M89" s="25"/>
      <c r="N89" s="25"/>
      <c r="O89" s="26"/>
      <c r="P89" s="19"/>
      <c r="Q89" s="19"/>
    </row>
    <row r="90" spans="4:17" x14ac:dyDescent="0.2">
      <c r="D90" s="23" t="s">
        <v>20</v>
      </c>
      <c r="E90" s="24">
        <v>30.431995049237099</v>
      </c>
      <c r="F90" s="24">
        <v>25.686686538228859</v>
      </c>
      <c r="G90" s="24">
        <v>18.841440569418928</v>
      </c>
      <c r="H90" s="24">
        <v>15.348688192612414</v>
      </c>
      <c r="I90" s="24">
        <v>12.195634471253092</v>
      </c>
      <c r="J90" s="24">
        <v>9.1163082444208197</v>
      </c>
      <c r="K90" s="24">
        <v>5.9386584727886431</v>
      </c>
      <c r="L90" s="24">
        <v>3.5318094602466901</v>
      </c>
      <c r="M90" s="25"/>
      <c r="N90" s="25"/>
      <c r="O90" s="26"/>
      <c r="P90" s="19"/>
      <c r="Q90" s="19"/>
    </row>
    <row r="91" spans="4:17" x14ac:dyDescent="0.2">
      <c r="D91" s="23" t="s">
        <v>21</v>
      </c>
      <c r="E91" s="24">
        <v>29.78418742410155</v>
      </c>
      <c r="F91" s="24">
        <v>25.266131084860184</v>
      </c>
      <c r="G91" s="24">
        <v>18.882845006720498</v>
      </c>
      <c r="H91" s="24">
        <v>15.701258024602081</v>
      </c>
      <c r="I91" s="24">
        <v>12.872593622780521</v>
      </c>
      <c r="J91" s="24">
        <v>10.137944016838757</v>
      </c>
      <c r="K91" s="24">
        <v>7.3169022020680483</v>
      </c>
      <c r="L91" s="24">
        <v>5.150699399104731</v>
      </c>
      <c r="M91" s="24">
        <v>1.8436590686291947</v>
      </c>
      <c r="N91" s="25"/>
      <c r="O91" s="26"/>
      <c r="P91" s="19"/>
      <c r="Q91" s="19"/>
    </row>
    <row r="92" spans="4:17" x14ac:dyDescent="0.2">
      <c r="D92" s="23" t="s">
        <v>22</v>
      </c>
      <c r="E92" s="24">
        <v>29.006262151561785</v>
      </c>
      <c r="F92" s="24">
        <v>24.658207941594434</v>
      </c>
      <c r="G92" s="24">
        <v>18.62900283765368</v>
      </c>
      <c r="H92" s="24">
        <v>15.694768894247733</v>
      </c>
      <c r="I92" s="24">
        <v>13.134837390044382</v>
      </c>
      <c r="J92" s="24">
        <v>10.703363249052584</v>
      </c>
      <c r="K92" s="24">
        <v>8.2275258362869739</v>
      </c>
      <c r="L92" s="24">
        <v>6.3297980550911461</v>
      </c>
      <c r="M92" s="24">
        <v>3.3730091454479334</v>
      </c>
      <c r="N92" s="24">
        <v>1.6419645976584742</v>
      </c>
      <c r="O92" s="26"/>
      <c r="P92" s="19"/>
      <c r="Q92" s="19"/>
    </row>
    <row r="93" spans="4:17" ht="13.5" thickBot="1" x14ac:dyDescent="0.25">
      <c r="D93" s="27" t="s">
        <v>30</v>
      </c>
      <c r="E93" s="28">
        <v>28.325266459893406</v>
      </c>
      <c r="F93" s="28">
        <v>24.078603821677863</v>
      </c>
      <c r="G93" s="28">
        <v>18.264046035514205</v>
      </c>
      <c r="H93" s="28">
        <v>15.483465532843043</v>
      </c>
      <c r="I93" s="28">
        <v>13.095167543212222</v>
      </c>
      <c r="J93" s="28">
        <v>10.865281035266262</v>
      </c>
      <c r="K93" s="28">
        <v>8.6340649167277128</v>
      </c>
      <c r="L93" s="28">
        <v>6.9444827419874491</v>
      </c>
      <c r="M93" s="28">
        <v>4.3131534459687284</v>
      </c>
      <c r="N93" s="28">
        <v>2.739674074119018</v>
      </c>
      <c r="O93" s="29">
        <v>1.1873883053578129</v>
      </c>
      <c r="P93" s="19"/>
      <c r="Q93" s="19"/>
    </row>
    <row r="95" spans="4:17" ht="13.5" thickBot="1" x14ac:dyDescent="0.25">
      <c r="D95" s="1" t="s">
        <v>55</v>
      </c>
    </row>
    <row r="96" spans="4:17" x14ac:dyDescent="0.2">
      <c r="D96" s="20"/>
      <c r="E96" s="21" t="s">
        <v>14</v>
      </c>
      <c r="F96" s="21" t="s">
        <v>15</v>
      </c>
      <c r="G96" s="21" t="s">
        <v>16</v>
      </c>
      <c r="H96" s="21" t="s">
        <v>17</v>
      </c>
      <c r="I96" s="21" t="s">
        <v>29</v>
      </c>
      <c r="J96" s="21" t="s">
        <v>28</v>
      </c>
      <c r="K96" s="21" t="s">
        <v>18</v>
      </c>
      <c r="L96" s="21" t="s">
        <v>19</v>
      </c>
      <c r="M96" s="21" t="s">
        <v>20</v>
      </c>
      <c r="N96" s="21" t="s">
        <v>21</v>
      </c>
      <c r="O96" s="22" t="s">
        <v>22</v>
      </c>
    </row>
    <row r="97" spans="4:15" x14ac:dyDescent="0.2">
      <c r="D97" s="23" t="s">
        <v>15</v>
      </c>
      <c r="E97" s="24"/>
      <c r="F97" s="25"/>
      <c r="G97" s="25"/>
      <c r="H97" s="25"/>
      <c r="I97" s="25"/>
      <c r="J97" s="25"/>
      <c r="K97" s="25"/>
      <c r="L97" s="25"/>
      <c r="M97" s="25"/>
      <c r="N97" s="25"/>
      <c r="O97" s="26"/>
    </row>
    <row r="98" spans="4:15" x14ac:dyDescent="0.2">
      <c r="D98" s="23" t="s">
        <v>16</v>
      </c>
      <c r="E98" s="24"/>
      <c r="F98" s="24"/>
      <c r="G98" s="25"/>
      <c r="H98" s="25"/>
      <c r="I98" s="25"/>
      <c r="J98" s="25"/>
      <c r="K98" s="25"/>
      <c r="L98" s="25"/>
      <c r="M98" s="25"/>
      <c r="N98" s="25"/>
      <c r="O98" s="26"/>
    </row>
    <row r="99" spans="4:15" x14ac:dyDescent="0.2">
      <c r="D99" s="23" t="s">
        <v>17</v>
      </c>
      <c r="E99" s="24"/>
      <c r="F99" s="24"/>
      <c r="G99" s="24"/>
      <c r="H99" s="25"/>
      <c r="I99" s="25"/>
      <c r="J99" s="25"/>
      <c r="K99" s="25"/>
      <c r="L99" s="25"/>
      <c r="M99" s="25"/>
      <c r="N99" s="25"/>
      <c r="O99" s="26"/>
    </row>
    <row r="100" spans="4:15" x14ac:dyDescent="0.2">
      <c r="D100" s="23" t="s">
        <v>29</v>
      </c>
      <c r="E100" s="24"/>
      <c r="F100" s="24"/>
      <c r="G100" s="24"/>
      <c r="H100" s="24"/>
      <c r="I100" s="25"/>
      <c r="J100" s="25"/>
      <c r="K100" s="25"/>
      <c r="L100" s="25"/>
      <c r="M100" s="25"/>
      <c r="N100" s="25"/>
      <c r="O100" s="26"/>
    </row>
    <row r="101" spans="4:15" x14ac:dyDescent="0.2">
      <c r="D101" s="23" t="s">
        <v>28</v>
      </c>
      <c r="E101" s="24"/>
      <c r="F101" s="24"/>
      <c r="G101" s="24"/>
      <c r="H101" s="24"/>
      <c r="I101" s="24"/>
      <c r="J101" s="25"/>
      <c r="K101" s="25"/>
      <c r="L101" s="25"/>
      <c r="M101" s="25"/>
      <c r="N101" s="25"/>
      <c r="O101" s="26"/>
    </row>
    <row r="102" spans="4:15" x14ac:dyDescent="0.2">
      <c r="D102" s="23" t="s">
        <v>18</v>
      </c>
      <c r="E102" s="24"/>
      <c r="F102" s="24"/>
      <c r="G102" s="24"/>
      <c r="H102" s="24"/>
      <c r="I102" s="24"/>
      <c r="J102" s="24"/>
      <c r="K102" s="25"/>
      <c r="L102" s="25"/>
      <c r="M102" s="25"/>
      <c r="N102" s="25"/>
      <c r="O102" s="26"/>
    </row>
    <row r="103" spans="4:15" x14ac:dyDescent="0.2">
      <c r="D103" s="23" t="s">
        <v>19</v>
      </c>
      <c r="E103" s="24"/>
      <c r="F103" s="24"/>
      <c r="G103" s="24"/>
      <c r="H103" s="24"/>
      <c r="I103" s="24"/>
      <c r="J103" s="24"/>
      <c r="K103" s="24"/>
      <c r="L103" s="25"/>
      <c r="M103" s="25"/>
      <c r="N103" s="25"/>
      <c r="O103" s="26"/>
    </row>
    <row r="104" spans="4:15" x14ac:dyDescent="0.2">
      <c r="D104" s="23" t="s">
        <v>20</v>
      </c>
      <c r="E104" s="24"/>
      <c r="F104" s="24"/>
      <c r="G104" s="24"/>
      <c r="H104" s="24"/>
      <c r="I104" s="24"/>
      <c r="J104" s="24"/>
      <c r="K104" s="24"/>
      <c r="L104" s="24"/>
      <c r="M104" s="25"/>
      <c r="N104" s="25"/>
      <c r="O104" s="26"/>
    </row>
    <row r="105" spans="4:15" x14ac:dyDescent="0.2">
      <c r="D105" s="23" t="s">
        <v>21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26"/>
    </row>
    <row r="106" spans="4:15" x14ac:dyDescent="0.2">
      <c r="D106" s="23" t="s">
        <v>22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6"/>
    </row>
    <row r="107" spans="4:15" ht="13.5" thickBot="1" x14ac:dyDescent="0.25">
      <c r="D107" s="27" t="s">
        <v>30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9"/>
    </row>
  </sheetData>
  <mergeCells count="2">
    <mergeCell ref="G11:H1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AM 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SIDABST</dc:creator>
  <cp:lastModifiedBy>Sebastiaan Vandekerkhove</cp:lastModifiedBy>
  <dcterms:created xsi:type="dcterms:W3CDTF">2017-01-12T13:59:28Z</dcterms:created>
  <dcterms:modified xsi:type="dcterms:W3CDTF">2017-07-13T14:18:43Z</dcterms:modified>
</cp:coreProperties>
</file>