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ane.abs\Desktop\Temp werkfolder\Rho\Antara\"/>
    </mc:Choice>
  </mc:AlternateContent>
  <bookViews>
    <workbookView xWindow="240" yWindow="390" windowWidth="28515" windowHeight="12300"/>
  </bookViews>
  <sheets>
    <sheet name="Blad1" sheetId="1" r:id="rId1"/>
    <sheet name="test" sheetId="2" r:id="rId2"/>
  </sheets>
  <calcPr calcId="171027"/>
</workbook>
</file>

<file path=xl/calcChain.xml><?xml version="1.0" encoding="utf-8"?>
<calcChain xmlns="http://schemas.openxmlformats.org/spreadsheetml/2006/main">
  <c r="K74" i="1" l="1"/>
  <c r="K73" i="1"/>
  <c r="K42" i="1"/>
  <c r="K58" i="1"/>
  <c r="I74" i="1"/>
  <c r="I73" i="1"/>
  <c r="I65" i="1"/>
  <c r="I66" i="1" s="1"/>
  <c r="I64" i="1"/>
  <c r="I63" i="1"/>
  <c r="I62" i="1"/>
  <c r="I58" i="1"/>
  <c r="I57" i="1"/>
  <c r="I56" i="1"/>
  <c r="I42" i="1"/>
  <c r="I41" i="1"/>
  <c r="I40" i="1"/>
  <c r="I39" i="1"/>
  <c r="I38" i="1"/>
  <c r="I37" i="1"/>
  <c r="I36" i="1"/>
  <c r="I35" i="1"/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 l="1"/>
  <c r="F5" i="2"/>
  <c r="F6" i="2"/>
  <c r="F7" i="2"/>
  <c r="F3" i="2"/>
  <c r="F24" i="1"/>
  <c r="F23" i="1"/>
  <c r="F22" i="1"/>
  <c r="F21" i="1"/>
  <c r="F20" i="1"/>
  <c r="F19" i="1"/>
  <c r="F18" i="1"/>
  <c r="F17" i="1"/>
  <c r="F16" i="1"/>
  <c r="F15" i="1"/>
  <c r="F14" i="1"/>
  <c r="F13" i="1"/>
  <c r="J14" i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<sst xmlns="http://schemas.openxmlformats.org/spreadsheetml/2006/main" count="155" uniqueCount="123">
  <si>
    <t>1 day = 24 hours</t>
  </si>
  <si>
    <t>1 week = 7 days</t>
  </si>
  <si>
    <t>1 month = 4 weeks = 28 days</t>
  </si>
  <si>
    <t>1 year = 12 months = 336 days</t>
  </si>
  <si>
    <t>Standard timescale:</t>
  </si>
  <si>
    <t>Planet 1</t>
  </si>
  <si>
    <t>Name</t>
  </si>
  <si>
    <t>Planet 2</t>
  </si>
  <si>
    <t>Planet 3</t>
  </si>
  <si>
    <t>Planet 4</t>
  </si>
  <si>
    <t>Planet 5</t>
  </si>
  <si>
    <t>Planet 6</t>
  </si>
  <si>
    <t>Planet 7</t>
  </si>
  <si>
    <t>Planet 8</t>
  </si>
  <si>
    <t>Cavernus</t>
  </si>
  <si>
    <t>Styx</t>
  </si>
  <si>
    <t>Zyraak</t>
  </si>
  <si>
    <t>Tareen</t>
  </si>
  <si>
    <t>Unknown?</t>
  </si>
  <si>
    <t>Tempesta</t>
  </si>
  <si>
    <t>Helia</t>
  </si>
  <si>
    <t>Celestia</t>
  </si>
  <si>
    <t>Iscarda</t>
  </si>
  <si>
    <t>Planet 9</t>
  </si>
  <si>
    <t>Planet 10</t>
  </si>
  <si>
    <t>Planet 11</t>
  </si>
  <si>
    <t>Planet 12</t>
  </si>
  <si>
    <t>Orbit</t>
  </si>
  <si>
    <t>Asteroid belt</t>
  </si>
  <si>
    <t>Neophytos</t>
  </si>
  <si>
    <t>Unknown? Empty?</t>
  </si>
  <si>
    <t>Orbital radius</t>
  </si>
  <si>
    <t>Unit</t>
  </si>
  <si>
    <t>AU</t>
  </si>
  <si>
    <t>Orbital Period</t>
  </si>
  <si>
    <t>Days</t>
  </si>
  <si>
    <t>years to days</t>
  </si>
  <si>
    <t>Years</t>
  </si>
  <si>
    <t>Constants</t>
  </si>
  <si>
    <t>Conversions</t>
  </si>
  <si>
    <t xml:space="preserve">Solar gravitational parameter </t>
  </si>
  <si>
    <r>
      <t>Orbital angle at year 0, month 1, day 1 (= start angle A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</t>
    </r>
  </si>
  <si>
    <t>°</t>
  </si>
  <si>
    <t>°/day</t>
  </si>
  <si>
    <t>Current angle:</t>
  </si>
  <si>
    <t>Visualisation planets</t>
  </si>
  <si>
    <t>= Start angle + Orbital speed * Days since year 0, month, 1 day 1</t>
  </si>
  <si>
    <t>Orbital speed V</t>
  </si>
  <si>
    <t>Hohmann transfer orbits</t>
  </si>
  <si>
    <t>m</t>
  </si>
  <si>
    <t>AU to m</t>
  </si>
  <si>
    <t>α [°]</t>
  </si>
  <si>
    <r>
      <t>= α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 xml:space="preserve"> [°] + V [°/day] * t [day]</t>
    </r>
  </si>
  <si>
    <t>μ</t>
  </si>
  <si>
    <t>TBD</t>
  </si>
  <si>
    <r>
      <t>smAxis = 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+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/ 2</t>
    </r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</si>
  <si>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</si>
  <si>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</si>
  <si>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s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</si>
  <si>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sqrt[μ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]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</si>
  <si>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sqrt[μ * ((2 / 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) - (1 / smAxis))]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</si>
  <si>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- OrbitVelocity</t>
    </r>
    <r>
      <rPr>
        <vertAlign val="subscript"/>
        <sz val="10"/>
        <color theme="1"/>
        <rFont val="Arial"/>
        <family val="2"/>
      </rPr>
      <t>d</t>
    </r>
  </si>
  <si>
    <t>with:</t>
  </si>
  <si>
    <r>
      <t>OrbitVelocity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velocity of the starting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</si>
  <si>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velocity needed for Insertion Burn (m/s)</t>
    </r>
  </si>
  <si>
    <r>
      <t>OrbitVelocity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velocity of the destination planet (m/s), </t>
    </r>
    <r>
      <rPr>
        <i/>
        <sz val="10"/>
        <color theme="1"/>
        <rFont val="Arial"/>
        <family val="2"/>
      </rPr>
      <t>i.e.,</t>
    </r>
    <r>
      <rPr>
        <sz val="10"/>
        <color theme="1"/>
        <rFont val="Arial"/>
        <family val="2"/>
      </rPr>
      <t xml:space="preserve"> free delta V</t>
    </r>
  </si>
  <si>
    <r>
      <t>Velocity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velocity needed for Arrival Burn (m/s)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</si>
  <si>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actual total delta V needed for the entire Hohmann transfer, which is what you were doing all these calculations for in the first place</t>
    </r>
  </si>
  <si>
    <r>
      <rPr>
        <b/>
        <sz val="10"/>
        <color theme="1"/>
        <rFont val="Arial"/>
        <family val="2"/>
      </rPr>
      <t>DeltaV</t>
    </r>
    <r>
      <rPr>
        <sz val="10"/>
        <color theme="1"/>
        <rFont val="Arial"/>
        <family val="2"/>
      </rPr>
      <t xml:space="preserve"> = abs[DeltaV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] + abs[DeltaV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>]</t>
    </r>
  </si>
  <si>
    <r>
      <t>DeltaV</t>
    </r>
    <r>
      <rPr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actual delta V needed for Arrival Burn (m/s) after taking advantage of the free delta v</t>
    </r>
  </si>
  <si>
    <r>
      <t>DeltaV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actual delta V needed for Insertion Burn (m/s) after taking advantage of the free delta v</t>
    </r>
  </si>
  <si>
    <t>1 - Delta V:</t>
  </si>
  <si>
    <t>2 - Transit time:</t>
  </si>
  <si>
    <r>
      <t>T</t>
    </r>
    <r>
      <rPr>
        <vertAlign val="sub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 0.5 * sqrt[(4 * π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* smAxis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 / μ]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</si>
  <si>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starting planet (m)</t>
    </r>
  </si>
  <si>
    <t>μ = solar gravitational constant (see above)</t>
  </si>
  <si>
    <t>smAxis = Semi-major axis of Hohmann Transfer orbit (meters)</t>
  </si>
  <si>
    <t>smAxis = see above</t>
  </si>
  <si>
    <t xml:space="preserve">transit time is in seconds! </t>
  </si>
  <si>
    <t>1 day = 24 * 3600 = 86400 secs</t>
  </si>
  <si>
    <t>3 - Hohmann Launch Windows</t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</si>
  <si>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i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</si>
  <si>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2 * π * sqrt[OrbitRadius</t>
    </r>
    <r>
      <rPr>
        <vertAlign val="subscript"/>
        <sz val="10"/>
        <color theme="1"/>
        <rFont val="Arial"/>
        <family val="2"/>
      </rPr>
      <t>s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μ]</t>
    </r>
  </si>
  <si>
    <r>
      <t>SynodicPeriod = 1 / ( (1/OrbitPeriod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) - (1/OrbitPeriod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))</t>
    </r>
  </si>
  <si>
    <t>SynodicPeriod = time delay between Hohmann launch windows (seconds)</t>
  </si>
  <si>
    <r>
      <t>OrbitRadius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orbital radius of planet closer to central object (meters)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</si>
  <si>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planet further away from central object (meters)</t>
    </r>
  </si>
  <si>
    <r>
      <t>OrbitPeriod</t>
    </r>
    <r>
      <rPr>
        <vertAlign val="subscript"/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 xml:space="preserve"> = one planetary year for the inferior planet (seconds)</t>
    </r>
  </si>
  <si>
    <r>
      <t>OrbitPeriod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one planetary year for the superior planet (seconds)</t>
    </r>
  </si>
  <si>
    <t>Convert radians into decimal degrees by muliplying by (180/π), which is approximately 57.29578...</t>
  </si>
  <si>
    <t>4 - Calculate launch timing</t>
  </si>
  <si>
    <r>
      <t xml:space="preserve">α = π * (1 - ( </t>
    </r>
    <r>
      <rPr>
        <i/>
        <sz val="10"/>
        <color theme="1"/>
        <rFont val="Arial"/>
        <family val="2"/>
      </rPr>
      <t>0.35355</t>
    </r>
    <r>
      <rPr>
        <sz val="10"/>
        <color theme="1"/>
        <rFont val="Arial"/>
        <family val="2"/>
      </rPr>
      <t xml:space="preserve"> * sqrt[(OrbitRadius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/OrbitRadius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+ 1)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]))</t>
    </r>
  </si>
  <si>
    <r>
      <t xml:space="preserve">α = Phase Angle, or </t>
    </r>
    <r>
      <rPr>
        <i/>
        <sz val="10"/>
        <color theme="1"/>
        <rFont val="Arial"/>
        <family val="2"/>
      </rPr>
      <t>angle StartPlanet-CenterObject-DestPlanet</t>
    </r>
    <r>
      <rPr>
        <sz val="10"/>
        <color theme="1"/>
        <rFont val="Arial"/>
        <family val="2"/>
      </rPr>
      <t xml:space="preserve"> (radians). If negative, DestPlanet is behind StarPlanet, otherwise it is ahead.</t>
    </r>
  </si>
  <si>
    <r>
      <t>OrbitRadius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orbital radius of start planet (meters)</t>
    </r>
  </si>
  <si>
    <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radius of destination planet (meters)</t>
    </r>
  </si>
  <si>
    <r>
      <t>OrbitRadius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orbital radius of destination planet (m)</t>
    </r>
  </si>
  <si>
    <t>Brachistochrone transfers</t>
  </si>
  <si>
    <t>T = 2 * sqrt[ D/A ]</t>
  </si>
  <si>
    <t>with</t>
  </si>
  <si>
    <t>typical accelerations for these kinds of transfers in the setting will probably be 0.01 g unless for VERY high-powered vessels</t>
  </si>
  <si>
    <t>transitDeltaV = 2 * sqrt[ D * A ]</t>
  </si>
  <si>
    <r>
      <t xml:space="preserve">transitDeltaV = transit deltaV required </t>
    </r>
    <r>
      <rPr>
        <i/>
        <sz val="11"/>
        <color theme="1"/>
        <rFont val="Calibri"/>
        <family val="2"/>
      </rPr>
      <t>(m/s)</t>
    </r>
  </si>
  <si>
    <r>
      <t xml:space="preserve">A = acceleration </t>
    </r>
    <r>
      <rPr>
        <i/>
        <sz val="10"/>
        <color theme="1"/>
        <rFont val="Arial"/>
        <family val="2"/>
      </rPr>
      <t>(m/s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</si>
  <si>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r>
      <t xml:space="preserve">T = transit time </t>
    </r>
    <r>
      <rPr>
        <i/>
        <sz val="10"/>
        <color theme="1"/>
        <rFont val="Arial"/>
        <family val="2"/>
      </rPr>
      <t>(seconds)</t>
    </r>
  </si>
  <si>
    <r>
      <t xml:space="preserve">D = distance </t>
    </r>
    <r>
      <rPr>
        <i/>
        <sz val="10"/>
        <color theme="1"/>
        <rFont val="Arial"/>
        <family val="2"/>
      </rPr>
      <t>(meters)</t>
    </r>
  </si>
  <si>
    <r>
      <t>1 g of acceleration = 9.81 m/s</t>
    </r>
    <r>
      <rPr>
        <vertAlign val="superscript"/>
        <sz val="10"/>
        <color theme="1"/>
        <rFont val="Arial"/>
        <family val="2"/>
      </rPr>
      <t>2</t>
    </r>
  </si>
  <si>
    <r>
      <t>one-tenth g of acceleration = 0.981 m/s</t>
    </r>
    <r>
      <rPr>
        <vertAlign val="superscript"/>
        <sz val="10"/>
        <color theme="1"/>
        <rFont val="Arial"/>
        <family val="2"/>
      </rPr>
      <t>2</t>
    </r>
  </si>
  <si>
    <r>
      <t>one-hundredth g of acceleration = 0.0981 m/s</t>
    </r>
    <r>
      <rPr>
        <vertAlign val="superscript"/>
        <sz val="10"/>
        <color theme="1"/>
        <rFont val="Arial"/>
        <family val="2"/>
      </rPr>
      <t>2</t>
    </r>
  </si>
  <si>
    <r>
      <t xml:space="preserve">A = acceleration </t>
    </r>
    <r>
      <rPr>
        <i/>
        <sz val="10"/>
        <color theme="1"/>
        <rFont val="Arial"/>
        <family val="2"/>
      </rPr>
      <t>(m/s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 (see above)</t>
    </r>
  </si>
  <si>
    <t>3 - Launch Windows</t>
  </si>
  <si>
    <t>Basically anytime, but the distance is shortest when both starting and destination planet are on the same angle</t>
  </si>
  <si>
    <t>No specific launch windows but see below</t>
  </si>
  <si>
    <t>a</t>
  </si>
  <si>
    <t>b</t>
  </si>
  <si>
    <t>hoek</t>
  </si>
  <si>
    <t>Zyraak =&gt; Tareen</t>
  </si>
  <si>
    <t>m/s</t>
  </si>
  <si>
    <t>sec</t>
  </si>
  <si>
    <t>hours</t>
  </si>
  <si>
    <t>days</t>
  </si>
  <si>
    <t>secs</t>
  </si>
  <si>
    <t>4 - Calculate launch timing = phase angle</t>
  </si>
  <si>
    <t>Tareen =&gt; Zyraak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</si>
</sst>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1"/>
      <color theme="1"/>
      <name val="Calibri"/>
      <family val="2"/>
    </font>
    <font>
      <i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test!$E$3:$E$363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test!$F$3:$F$363</c:f>
              <c:numCache>
                <c:formatCode>General</c:formatCode>
                <c:ptCount val="361"/>
                <c:pt idx="0">
                  <c:v>10</c:v>
                </c:pt>
                <c:pt idx="1">
                  <c:v>10.018259910017353</c:v>
                </c:pt>
                <c:pt idx="2">
                  <c:v>10.072835507153401</c:v>
                </c:pt>
                <c:pt idx="3">
                  <c:v>10.163125335693877</c:v>
                </c:pt>
                <c:pt idx="4">
                  <c:v>10.288162099054524</c:v>
                </c:pt>
                <c:pt idx="5">
                  <c:v>10.446660929685171</c:v>
                </c:pt>
                <c:pt idx="6">
                  <c:v>10.63707906881133</c:v>
                </c:pt>
                <c:pt idx="7">
                  <c:v>10.857680970668987</c:v>
                </c:pt>
                <c:pt idx="8">
                  <c:v>11.106603217016053</c:v>
                </c:pt>
                <c:pt idx="9">
                  <c:v>11.381914714654529</c:v>
                </c:pt>
                <c:pt idx="10">
                  <c:v>11.681669091816502</c:v>
                </c:pt>
                <c:pt idx="11">
                  <c:v>12.003947672561985</c:v>
                </c:pt>
                <c:pt idx="12">
                  <c:v>12.346892655193304</c:v>
                </c:pt>
                <c:pt idx="13">
                  <c:v>12.708731034821506</c:v>
                </c:pt>
                <c:pt idx="14">
                  <c:v>13.087790376438962</c:v>
                </c:pt>
                <c:pt idx="15">
                  <c:v>13.482507812207498</c:v>
                </c:pt>
                <c:pt idx="16">
                  <c:v>13.891433682238658</c:v>
                </c:pt>
                <c:pt idx="17">
                  <c:v>14.313231140756271</c:v>
                </c:pt>
                <c:pt idx="18">
                  <c:v>14.746672875317731</c:v>
                </c:pt>
                <c:pt idx="19">
                  <c:v>15.190635884045129</c:v>
                </c:pt>
                <c:pt idx="20">
                  <c:v>15.644095055765289</c:v>
                </c:pt>
                <c:pt idx="21">
                  <c:v>16.106116118006717</c:v>
                </c:pt>
                <c:pt idx="22">
                  <c:v>16.57584836561043</c:v>
                </c:pt>
                <c:pt idx="23">
                  <c:v>17.052517459722569</c:v>
                </c:pt>
                <c:pt idx="24">
                  <c:v>17.535418491092766</c:v>
                </c:pt>
                <c:pt idx="25">
                  <c:v>18.023909429200987</c:v>
                </c:pt>
                <c:pt idx="26">
                  <c:v>18.517405025596844</c:v>
                </c:pt>
                <c:pt idx="27">
                  <c:v>19.015371201949147</c:v>
                </c:pt>
                <c:pt idx="28">
                  <c:v>19.517319927146122</c:v>
                </c:pt>
                <c:pt idx="29">
                  <c:v>20.02280457042545</c:v>
                </c:pt>
                <c:pt idx="30">
                  <c:v>20.53141570660307</c:v>
                </c:pt>
                <c:pt idx="31">
                  <c:v>21.042777343186675</c:v>
                </c:pt>
                <c:pt idx="32">
                  <c:v>21.556543536118625</c:v>
                </c:pt>
                <c:pt idx="33">
                  <c:v>22.072395360064167</c:v>
                </c:pt>
                <c:pt idx="34">
                  <c:v>22.590038199788424</c:v>
                </c:pt>
                <c:pt idx="35">
                  <c:v>23.109199330708535</c:v>
                </c:pt>
                <c:pt idx="36">
                  <c:v>23.629625758782684</c:v>
                </c:pt>
                <c:pt idx="37">
                  <c:v>24.151082292238939</c:v>
                </c:pt>
                <c:pt idx="38">
                  <c:v>24.673349820076467</c:v>
                </c:pt>
                <c:pt idx="39">
                  <c:v>25.196223774670479</c:v>
                </c:pt>
                <c:pt idx="40">
                  <c:v>25.719512758107467</c:v>
                </c:pt>
                <c:pt idx="41">
                  <c:v>26.243037314025738</c:v>
                </c:pt>
                <c:pt idx="42">
                  <c:v>26.766628828716065</c:v>
                </c:pt>
                <c:pt idx="43">
                  <c:v>27.290128547040428</c:v>
                </c:pt>
                <c:pt idx="44">
                  <c:v>27.813386690355369</c:v>
                </c:pt>
                <c:pt idx="45">
                  <c:v>28.336261665087118</c:v>
                </c:pt>
                <c:pt idx="46">
                  <c:v>28.858619351909518</c:v>
                </c:pt>
                <c:pt idx="47">
                  <c:v>29.38033246663495</c:v>
                </c:pt>
                <c:pt idx="48">
                  <c:v>29.901279984956165</c:v>
                </c:pt>
                <c:pt idx="49">
                  <c:v>30.421346624085899</c:v>
                </c:pt>
                <c:pt idx="50">
                  <c:v>30.940422375143903</c:v>
                </c:pt>
                <c:pt idx="51">
                  <c:v>31.4584020808494</c:v>
                </c:pt>
                <c:pt idx="52">
                  <c:v>31.97518505370094</c:v>
                </c:pt>
                <c:pt idx="53">
                  <c:v>32.490674730375851</c:v>
                </c:pt>
                <c:pt idx="54">
                  <c:v>33.004778358565972</c:v>
                </c:pt>
                <c:pt idx="55">
                  <c:v>33.517406712893063</c:v>
                </c:pt>
                <c:pt idx="56">
                  <c:v>34.028473836923801</c:v>
                </c:pt>
                <c:pt idx="57">
                  <c:v>34.537896808635224</c:v>
                </c:pt>
                <c:pt idx="58">
                  <c:v>35.045595526974687</c:v>
                </c:pt>
                <c:pt idx="59">
                  <c:v>35.551492517415781</c:v>
                </c:pt>
                <c:pt idx="60">
                  <c:v>36.055512754639892</c:v>
                </c:pt>
                <c:pt idx="61">
                  <c:v>36.557583500674532</c:v>
                </c:pt>
                <c:pt idx="62">
                  <c:v>37.057634156997423</c:v>
                </c:pt>
                <c:pt idx="63">
                  <c:v>37.555596129273297</c:v>
                </c:pt>
                <c:pt idx="64">
                  <c:v>38.051402703530051</c:v>
                </c:pt>
                <c:pt idx="65">
                  <c:v>38.544988932704619</c:v>
                </c:pt>
                <c:pt idx="66">
                  <c:v>39.036291532599243</c:v>
                </c:pt>
                <c:pt idx="67">
                  <c:v>39.525248786386442</c:v>
                </c:pt>
                <c:pt idx="68">
                  <c:v>40.011800456887855</c:v>
                </c:pt>
                <c:pt idx="69">
                  <c:v>40.495887705929832</c:v>
                </c:pt>
                <c:pt idx="70">
                  <c:v>40.977453020147493</c:v>
                </c:pt>
                <c:pt idx="71">
                  <c:v>41.456440142670516</c:v>
                </c:pt>
                <c:pt idx="72">
                  <c:v>41.932794010179265</c:v>
                </c:pt>
                <c:pt idx="73">
                  <c:v>42.406460694868557</c:v>
                </c:pt>
                <c:pt idx="74">
                  <c:v>42.877387350900968</c:v>
                </c:pt>
                <c:pt idx="75">
                  <c:v>43.345522164970518</c:v>
                </c:pt>
                <c:pt idx="76">
                  <c:v>43.810814310633369</c:v>
                </c:pt>
                <c:pt idx="77">
                  <c:v>44.273213906093652</c:v>
                </c:pt>
                <c:pt idx="78">
                  <c:v>44.73267197516126</c:v>
                </c:pt>
                <c:pt idx="79">
                  <c:v>45.189140411124136</c:v>
                </c:pt>
                <c:pt idx="80">
                  <c:v>45.642571943300553</c:v>
                </c:pt>
                <c:pt idx="81">
                  <c:v>46.092920106057996</c:v>
                </c:pt>
                <c:pt idx="82">
                  <c:v>46.540139210103817</c:v>
                </c:pt>
                <c:pt idx="83">
                  <c:v>46.984184315870017</c:v>
                </c:pt>
                <c:pt idx="84">
                  <c:v>47.425011208829794</c:v>
                </c:pt>
                <c:pt idx="85">
                  <c:v>47.86257637659741</c:v>
                </c:pt>
                <c:pt idx="86">
                  <c:v>48.296836987675491</c:v>
                </c:pt>
                <c:pt idx="87">
                  <c:v>48.727750871725391</c:v>
                </c:pt>
                <c:pt idx="88">
                  <c:v>49.155276501246512</c:v>
                </c:pt>
                <c:pt idx="89">
                  <c:v>49.579372974559888</c:v>
                </c:pt>
                <c:pt idx="90">
                  <c:v>50</c:v>
                </c:pt>
                <c:pt idx="91">
                  <c:v>50.417117881226417</c:v>
                </c:pt>
                <c:pt idx="92">
                  <c:v>50.830687503574083</c:v>
                </c:pt>
                <c:pt idx="93">
                  <c:v>51.240670321367432</c:v>
                </c:pt>
                <c:pt idx="94">
                  <c:v>51.647028346129467</c:v>
                </c:pt>
                <c:pt idx="95">
                  <c:v>52.04972413562227</c:v>
                </c:pt>
                <c:pt idx="96">
                  <c:v>52.448720783660384</c:v>
                </c:pt>
                <c:pt idx="97">
                  <c:v>52.843981910642896</c:v>
                </c:pt>
                <c:pt idx="98">
                  <c:v>53.235471654754377</c:v>
                </c:pt>
                <c:pt idx="99">
                  <c:v>53.623154663788235</c:v>
                </c:pt>
                <c:pt idx="100">
                  <c:v>54.006996087549922</c:v>
                </c:pt>
                <c:pt idx="101">
                  <c:v>54.386961570800288</c:v>
                </c:pt>
                <c:pt idx="102">
                  <c:v>54.763017246702383</c:v>
                </c:pt>
                <c:pt idx="103">
                  <c:v>55.135129730737695</c:v>
                </c:pt>
                <c:pt idx="104">
                  <c:v>55.503266115060313</c:v>
                </c:pt>
                <c:pt idx="105">
                  <c:v>55.867393963259552</c:v>
                </c:pt>
                <c:pt idx="106">
                  <c:v>56.227481305503964</c:v>
                </c:pt>
                <c:pt idx="107">
                  <c:v>56.583496634041346</c:v>
                </c:pt>
                <c:pt idx="108">
                  <c:v>56.935408899031131</c:v>
                </c:pt>
                <c:pt idx="109">
                  <c:v>57.283187504687412</c:v>
                </c:pt>
                <c:pt idx="110">
                  <c:v>57.626802305711927</c:v>
                </c:pt>
                <c:pt idx="111">
                  <c:v>57.966223603998223</c:v>
                </c:pt>
                <c:pt idx="112">
                  <c:v>58.301422145589115</c:v>
                </c:pt>
                <c:pt idx="113">
                  <c:v>58.632369117870866</c:v>
                </c:pt>
                <c:pt idx="114">
                  <c:v>58.959036146988709</c:v>
                </c:pt>
                <c:pt idx="115">
                  <c:v>59.281395295469203</c:v>
                </c:pt>
                <c:pt idx="116">
                  <c:v>59.599419060036027</c:v>
                </c:pt>
                <c:pt idx="117">
                  <c:v>59.913080369606369</c:v>
                </c:pt>
                <c:pt idx="118">
                  <c:v>60.222352583456406</c:v>
                </c:pt>
                <c:pt idx="119">
                  <c:v>60.527209489544525</c:v>
                </c:pt>
                <c:pt idx="120">
                  <c:v>60.827625302982192</c:v>
                </c:pt>
                <c:pt idx="121">
                  <c:v>61.123574664642533</c:v>
                </c:pt>
                <c:pt idx="122">
                  <c:v>61.415032639897632</c:v>
                </c:pt>
                <c:pt idx="123">
                  <c:v>61.701974717476141</c:v>
                </c:pt>
                <c:pt idx="124">
                  <c:v>61.984376808432884</c:v>
                </c:pt>
                <c:pt idx="125">
                  <c:v>62.262215245223253</c:v>
                </c:pt>
                <c:pt idx="126">
                  <c:v>62.535466780875112</c:v>
                </c:pt>
                <c:pt idx="127">
                  <c:v>62.804108588251744</c:v>
                </c:pt>
                <c:pt idx="128">
                  <c:v>63.068118259399341</c:v>
                </c:pt>
                <c:pt idx="129">
                  <c:v>63.327473804973536</c:v>
                </c:pt>
                <c:pt idx="130">
                  <c:v>63.582153653739148</c:v>
                </c:pt>
                <c:pt idx="131">
                  <c:v>63.832136652137983</c:v>
                </c:pt>
                <c:pt idx="132">
                  <c:v>64.077402063920005</c:v>
                </c:pt>
                <c:pt idx="133">
                  <c:v>64.317929569832984</c:v>
                </c:pt>
                <c:pt idx="134">
                  <c:v>64.553699267366497</c:v>
                </c:pt>
                <c:pt idx="135">
                  <c:v>64.78469167054601</c:v>
                </c:pt>
                <c:pt idx="136">
                  <c:v>65.010887709773371</c:v>
                </c:pt>
                <c:pt idx="137">
                  <c:v>65.232268731709837</c:v>
                </c:pt>
                <c:pt idx="138">
                  <c:v>65.448816499198401</c:v>
                </c:pt>
                <c:pt idx="139">
                  <c:v>65.660513191222108</c:v>
                </c:pt>
                <c:pt idx="140">
                  <c:v>65.867341402895164</c:v>
                </c:pt>
                <c:pt idx="141">
                  <c:v>66.069284145484204</c:v>
                </c:pt>
                <c:pt idx="142">
                  <c:v>66.266324846456754</c:v>
                </c:pt>
                <c:pt idx="143">
                  <c:v>66.458447349554461</c:v>
                </c:pt>
                <c:pt idx="144">
                  <c:v>66.645635914888487</c:v>
                </c:pt>
                <c:pt idx="145">
                  <c:v>66.82787521905496</c:v>
                </c:pt>
                <c:pt idx="146">
                  <c:v>67.005150355268214</c:v>
                </c:pt>
                <c:pt idx="147">
                  <c:v>67.177446833509663</c:v>
                </c:pt>
                <c:pt idx="148">
                  <c:v>67.344750580690558</c:v>
                </c:pt>
                <c:pt idx="149">
                  <c:v>67.507047940826652</c:v>
                </c:pt>
                <c:pt idx="150">
                  <c:v>67.664325675223083</c:v>
                </c:pt>
                <c:pt idx="151">
                  <c:v>67.81657096266774</c:v>
                </c:pt>
                <c:pt idx="152">
                  <c:v>67.963771399631923</c:v>
                </c:pt>
                <c:pt idx="153">
                  <c:v>68.105915000476159</c:v>
                </c:pt>
                <c:pt idx="154">
                  <c:v>68.242990197660603</c:v>
                </c:pt>
                <c:pt idx="155">
                  <c:v>68.374985841958022</c:v>
                </c:pt>
                <c:pt idx="156">
                  <c:v>68.501891202668574</c:v>
                </c:pt>
                <c:pt idx="157">
                  <c:v>68.623695967835019</c:v>
                </c:pt>
                <c:pt idx="158">
                  <c:v>68.740390244457359</c:v>
                </c:pt>
                <c:pt idx="159">
                  <c:v>68.851964558705831</c:v>
                </c:pt>
                <c:pt idx="160">
                  <c:v>68.958409856131254</c:v>
                </c:pt>
                <c:pt idx="161">
                  <c:v>69.059717501871958</c:v>
                </c:pt>
                <c:pt idx="162">
                  <c:v>69.155879280856283</c:v>
                </c:pt>
                <c:pt idx="163">
                  <c:v>69.246887397999956</c:v>
                </c:pt>
                <c:pt idx="164">
                  <c:v>69.33273447839747</c:v>
                </c:pt>
                <c:pt idx="165">
                  <c:v>69.413413567506993</c:v>
                </c:pt>
                <c:pt idx="166">
                  <c:v>69.488918131327907</c:v>
                </c:pt>
                <c:pt idx="167">
                  <c:v>69.559242056570483</c:v>
                </c:pt>
                <c:pt idx="168">
                  <c:v>69.624379650817247</c:v>
                </c:pt>
                <c:pt idx="169">
                  <c:v>69.684325642675148</c:v>
                </c:pt>
                <c:pt idx="170">
                  <c:v>69.739075181918622</c:v>
                </c:pt>
                <c:pt idx="171">
                  <c:v>69.788623839622531</c:v>
                </c:pt>
                <c:pt idx="172">
                  <c:v>69.832967608284903</c:v>
                </c:pt>
                <c:pt idx="173">
                  <c:v>69.872102901939144</c:v>
                </c:pt>
                <c:pt idx="174">
                  <c:v>69.906026556255185</c:v>
                </c:pt>
                <c:pt idx="175">
                  <c:v>69.934735828629456</c:v>
                </c:pt>
                <c:pt idx="176">
                  <c:v>69.95822839826333</c:v>
                </c:pt>
                <c:pt idx="177">
                  <c:v>69.97650236622988</c:v>
                </c:pt>
                <c:pt idx="178">
                  <c:v>69.989556255528797</c:v>
                </c:pt>
                <c:pt idx="179">
                  <c:v>69.997389011129115</c:v>
                </c:pt>
                <c:pt idx="180">
                  <c:v>70</c:v>
                </c:pt>
                <c:pt idx="181">
                  <c:v>69.997389011129115</c:v>
                </c:pt>
                <c:pt idx="182">
                  <c:v>69.989556255528797</c:v>
                </c:pt>
                <c:pt idx="183">
                  <c:v>69.97650236622988</c:v>
                </c:pt>
                <c:pt idx="184">
                  <c:v>69.95822839826333</c:v>
                </c:pt>
                <c:pt idx="185">
                  <c:v>69.934735828629456</c:v>
                </c:pt>
                <c:pt idx="186">
                  <c:v>69.906026556255185</c:v>
                </c:pt>
                <c:pt idx="187">
                  <c:v>69.872102901939144</c:v>
                </c:pt>
                <c:pt idx="188">
                  <c:v>69.832967608284903</c:v>
                </c:pt>
                <c:pt idx="189">
                  <c:v>69.788623839622531</c:v>
                </c:pt>
                <c:pt idx="190">
                  <c:v>69.739075181918622</c:v>
                </c:pt>
                <c:pt idx="191">
                  <c:v>69.684325642675148</c:v>
                </c:pt>
                <c:pt idx="192">
                  <c:v>69.624379650817232</c:v>
                </c:pt>
                <c:pt idx="193">
                  <c:v>69.559242056570497</c:v>
                </c:pt>
                <c:pt idx="194">
                  <c:v>69.488918131327907</c:v>
                </c:pt>
                <c:pt idx="195">
                  <c:v>69.413413567506993</c:v>
                </c:pt>
                <c:pt idx="196">
                  <c:v>69.33273447839747</c:v>
                </c:pt>
                <c:pt idx="197">
                  <c:v>69.246887397999956</c:v>
                </c:pt>
                <c:pt idx="198">
                  <c:v>69.155879280856297</c:v>
                </c:pt>
                <c:pt idx="199">
                  <c:v>69.059717501871958</c:v>
                </c:pt>
                <c:pt idx="200">
                  <c:v>68.958409856131254</c:v>
                </c:pt>
                <c:pt idx="201">
                  <c:v>68.851964558705831</c:v>
                </c:pt>
                <c:pt idx="202">
                  <c:v>68.740390244457373</c:v>
                </c:pt>
                <c:pt idx="203">
                  <c:v>68.623695967835019</c:v>
                </c:pt>
                <c:pt idx="204">
                  <c:v>68.501891202668574</c:v>
                </c:pt>
                <c:pt idx="205">
                  <c:v>68.374985841958022</c:v>
                </c:pt>
                <c:pt idx="206">
                  <c:v>68.242990197660603</c:v>
                </c:pt>
                <c:pt idx="207">
                  <c:v>68.105915000476159</c:v>
                </c:pt>
                <c:pt idx="208">
                  <c:v>67.963771399631909</c:v>
                </c:pt>
                <c:pt idx="209">
                  <c:v>67.816570962667754</c:v>
                </c:pt>
                <c:pt idx="210">
                  <c:v>67.664325675223083</c:v>
                </c:pt>
                <c:pt idx="211">
                  <c:v>67.507047940826666</c:v>
                </c:pt>
                <c:pt idx="212">
                  <c:v>67.344750580690572</c:v>
                </c:pt>
                <c:pt idx="213">
                  <c:v>67.177446833509663</c:v>
                </c:pt>
                <c:pt idx="214">
                  <c:v>67.005150355268214</c:v>
                </c:pt>
                <c:pt idx="215">
                  <c:v>66.82787521905496</c:v>
                </c:pt>
                <c:pt idx="216">
                  <c:v>66.645635914888487</c:v>
                </c:pt>
                <c:pt idx="217">
                  <c:v>66.458447349554461</c:v>
                </c:pt>
                <c:pt idx="218">
                  <c:v>66.266324846456754</c:v>
                </c:pt>
                <c:pt idx="219">
                  <c:v>66.069284145484204</c:v>
                </c:pt>
                <c:pt idx="220">
                  <c:v>65.867341402895164</c:v>
                </c:pt>
                <c:pt idx="221">
                  <c:v>65.660513191222108</c:v>
                </c:pt>
                <c:pt idx="222">
                  <c:v>65.448816499198415</c:v>
                </c:pt>
                <c:pt idx="223">
                  <c:v>65.232268731709851</c:v>
                </c:pt>
                <c:pt idx="224">
                  <c:v>65.010887709773371</c:v>
                </c:pt>
                <c:pt idx="225">
                  <c:v>64.78469167054601</c:v>
                </c:pt>
                <c:pt idx="226">
                  <c:v>64.553699267366497</c:v>
                </c:pt>
                <c:pt idx="227">
                  <c:v>64.317929569832984</c:v>
                </c:pt>
                <c:pt idx="228">
                  <c:v>64.077402063920005</c:v>
                </c:pt>
                <c:pt idx="229">
                  <c:v>63.832136652137983</c:v>
                </c:pt>
                <c:pt idx="230">
                  <c:v>63.582153653739148</c:v>
                </c:pt>
                <c:pt idx="231">
                  <c:v>63.32747380497355</c:v>
                </c:pt>
                <c:pt idx="232">
                  <c:v>63.068118259399334</c:v>
                </c:pt>
                <c:pt idx="233">
                  <c:v>62.804108588251736</c:v>
                </c:pt>
                <c:pt idx="234">
                  <c:v>62.535466780875126</c:v>
                </c:pt>
                <c:pt idx="235">
                  <c:v>62.26221524522326</c:v>
                </c:pt>
                <c:pt idx="236">
                  <c:v>61.984376808432884</c:v>
                </c:pt>
                <c:pt idx="237">
                  <c:v>61.701974717476141</c:v>
                </c:pt>
                <c:pt idx="238">
                  <c:v>61.415032639897639</c:v>
                </c:pt>
                <c:pt idx="239">
                  <c:v>61.123574664642533</c:v>
                </c:pt>
                <c:pt idx="240">
                  <c:v>60.827625302982206</c:v>
                </c:pt>
                <c:pt idx="241">
                  <c:v>60.527209489544518</c:v>
                </c:pt>
                <c:pt idx="242">
                  <c:v>60.222352583456399</c:v>
                </c:pt>
                <c:pt idx="243">
                  <c:v>59.913080369606377</c:v>
                </c:pt>
                <c:pt idx="244">
                  <c:v>59.599419060036034</c:v>
                </c:pt>
                <c:pt idx="245">
                  <c:v>59.281395295469203</c:v>
                </c:pt>
                <c:pt idx="246">
                  <c:v>58.959036146988701</c:v>
                </c:pt>
                <c:pt idx="247">
                  <c:v>58.632369117870866</c:v>
                </c:pt>
                <c:pt idx="248">
                  <c:v>58.301422145589122</c:v>
                </c:pt>
                <c:pt idx="249">
                  <c:v>57.96622360399823</c:v>
                </c:pt>
                <c:pt idx="250">
                  <c:v>57.626802305711919</c:v>
                </c:pt>
                <c:pt idx="251">
                  <c:v>57.283187504687412</c:v>
                </c:pt>
                <c:pt idx="252">
                  <c:v>56.935408899031138</c:v>
                </c:pt>
                <c:pt idx="253">
                  <c:v>56.583496634041353</c:v>
                </c:pt>
                <c:pt idx="254">
                  <c:v>56.227481305503957</c:v>
                </c:pt>
                <c:pt idx="255">
                  <c:v>55.867393963259552</c:v>
                </c:pt>
                <c:pt idx="256">
                  <c:v>55.503266115060313</c:v>
                </c:pt>
                <c:pt idx="257">
                  <c:v>55.135129730737702</c:v>
                </c:pt>
                <c:pt idx="258">
                  <c:v>54.76301724670239</c:v>
                </c:pt>
                <c:pt idx="259">
                  <c:v>54.386961570800288</c:v>
                </c:pt>
                <c:pt idx="260">
                  <c:v>54.006996087549929</c:v>
                </c:pt>
                <c:pt idx="261">
                  <c:v>53.623154663788235</c:v>
                </c:pt>
                <c:pt idx="262">
                  <c:v>53.235471654754392</c:v>
                </c:pt>
                <c:pt idx="263">
                  <c:v>52.843981910642889</c:v>
                </c:pt>
                <c:pt idx="264">
                  <c:v>52.448720783660377</c:v>
                </c:pt>
                <c:pt idx="265">
                  <c:v>52.04972413562227</c:v>
                </c:pt>
                <c:pt idx="266">
                  <c:v>51.647028346129474</c:v>
                </c:pt>
                <c:pt idx="267">
                  <c:v>51.240670321367439</c:v>
                </c:pt>
                <c:pt idx="268">
                  <c:v>50.830687503574076</c:v>
                </c:pt>
                <c:pt idx="269">
                  <c:v>50.417117881226417</c:v>
                </c:pt>
                <c:pt idx="270">
                  <c:v>50.000000000000007</c:v>
                </c:pt>
                <c:pt idx="271">
                  <c:v>49.579372974559902</c:v>
                </c:pt>
                <c:pt idx="272">
                  <c:v>49.155276501246504</c:v>
                </c:pt>
                <c:pt idx="273">
                  <c:v>48.727750871725391</c:v>
                </c:pt>
                <c:pt idx="274">
                  <c:v>48.296836987675491</c:v>
                </c:pt>
                <c:pt idx="275">
                  <c:v>47.862576376597417</c:v>
                </c:pt>
                <c:pt idx="276">
                  <c:v>47.425011208829808</c:v>
                </c:pt>
                <c:pt idx="277">
                  <c:v>46.98418431587001</c:v>
                </c:pt>
                <c:pt idx="278">
                  <c:v>46.540139210103817</c:v>
                </c:pt>
                <c:pt idx="279">
                  <c:v>46.092920106058003</c:v>
                </c:pt>
                <c:pt idx="280">
                  <c:v>45.642571943300567</c:v>
                </c:pt>
                <c:pt idx="281">
                  <c:v>45.189140411124129</c:v>
                </c:pt>
                <c:pt idx="282">
                  <c:v>44.73267197516126</c:v>
                </c:pt>
                <c:pt idx="283">
                  <c:v>44.273213906093652</c:v>
                </c:pt>
                <c:pt idx="284">
                  <c:v>43.810814310633376</c:v>
                </c:pt>
                <c:pt idx="285">
                  <c:v>43.345522164970525</c:v>
                </c:pt>
                <c:pt idx="286">
                  <c:v>42.87738735090096</c:v>
                </c:pt>
                <c:pt idx="287">
                  <c:v>42.406460694868557</c:v>
                </c:pt>
                <c:pt idx="288">
                  <c:v>41.932794010179272</c:v>
                </c:pt>
                <c:pt idx="289">
                  <c:v>41.45644014267053</c:v>
                </c:pt>
                <c:pt idx="290">
                  <c:v>40.977453020147486</c:v>
                </c:pt>
                <c:pt idx="291">
                  <c:v>40.495887705929832</c:v>
                </c:pt>
                <c:pt idx="292">
                  <c:v>40.011800456887855</c:v>
                </c:pt>
                <c:pt idx="293">
                  <c:v>39.525248786386449</c:v>
                </c:pt>
                <c:pt idx="294">
                  <c:v>39.036291532599257</c:v>
                </c:pt>
                <c:pt idx="295">
                  <c:v>38.544988932704612</c:v>
                </c:pt>
                <c:pt idx="296">
                  <c:v>38.051402703530051</c:v>
                </c:pt>
                <c:pt idx="297">
                  <c:v>37.555596129273304</c:v>
                </c:pt>
                <c:pt idx="298">
                  <c:v>37.057634156997437</c:v>
                </c:pt>
                <c:pt idx="299">
                  <c:v>36.557583500674532</c:v>
                </c:pt>
                <c:pt idx="300">
                  <c:v>36.055512754639892</c:v>
                </c:pt>
                <c:pt idx="301">
                  <c:v>35.551492517415781</c:v>
                </c:pt>
                <c:pt idx="302">
                  <c:v>35.045595526974694</c:v>
                </c:pt>
                <c:pt idx="303">
                  <c:v>34.537896808635239</c:v>
                </c:pt>
                <c:pt idx="304">
                  <c:v>34.028473836923794</c:v>
                </c:pt>
                <c:pt idx="305">
                  <c:v>33.51740671289307</c:v>
                </c:pt>
                <c:pt idx="306">
                  <c:v>33.004778358565979</c:v>
                </c:pt>
                <c:pt idx="307">
                  <c:v>32.490674730375865</c:v>
                </c:pt>
                <c:pt idx="308">
                  <c:v>31.975185053700933</c:v>
                </c:pt>
                <c:pt idx="309">
                  <c:v>31.4584020808494</c:v>
                </c:pt>
                <c:pt idx="310">
                  <c:v>30.940422375143907</c:v>
                </c:pt>
                <c:pt idx="311">
                  <c:v>30.42134662408591</c:v>
                </c:pt>
                <c:pt idx="312">
                  <c:v>29.901279984956187</c:v>
                </c:pt>
                <c:pt idx="313">
                  <c:v>29.380332466634943</c:v>
                </c:pt>
                <c:pt idx="314">
                  <c:v>28.858619351909518</c:v>
                </c:pt>
                <c:pt idx="315">
                  <c:v>28.336261665087129</c:v>
                </c:pt>
                <c:pt idx="316">
                  <c:v>27.813386690355383</c:v>
                </c:pt>
                <c:pt idx="317">
                  <c:v>27.290128547040418</c:v>
                </c:pt>
                <c:pt idx="318">
                  <c:v>26.766628828716065</c:v>
                </c:pt>
                <c:pt idx="319">
                  <c:v>26.243037314025742</c:v>
                </c:pt>
                <c:pt idx="320">
                  <c:v>25.719512758107481</c:v>
                </c:pt>
                <c:pt idx="321">
                  <c:v>25.196223774670496</c:v>
                </c:pt>
                <c:pt idx="322">
                  <c:v>24.673349820076464</c:v>
                </c:pt>
                <c:pt idx="323">
                  <c:v>24.151082292238939</c:v>
                </c:pt>
                <c:pt idx="324">
                  <c:v>23.629625758782687</c:v>
                </c:pt>
                <c:pt idx="325">
                  <c:v>23.109199330708542</c:v>
                </c:pt>
                <c:pt idx="326">
                  <c:v>22.590038199788406</c:v>
                </c:pt>
                <c:pt idx="327">
                  <c:v>22.072395360064167</c:v>
                </c:pt>
                <c:pt idx="328">
                  <c:v>21.556543536118625</c:v>
                </c:pt>
                <c:pt idx="329">
                  <c:v>21.042777343186685</c:v>
                </c:pt>
                <c:pt idx="330">
                  <c:v>20.531415706603092</c:v>
                </c:pt>
                <c:pt idx="331">
                  <c:v>20.022804570425436</c:v>
                </c:pt>
                <c:pt idx="332">
                  <c:v>19.517319927146133</c:v>
                </c:pt>
                <c:pt idx="333">
                  <c:v>19.015371201949161</c:v>
                </c:pt>
                <c:pt idx="334">
                  <c:v>18.517405025596858</c:v>
                </c:pt>
                <c:pt idx="335">
                  <c:v>18.023909429200977</c:v>
                </c:pt>
                <c:pt idx="336">
                  <c:v>17.535418491092752</c:v>
                </c:pt>
                <c:pt idx="337">
                  <c:v>17.052517459722583</c:v>
                </c:pt>
                <c:pt idx="338">
                  <c:v>16.575848365610444</c:v>
                </c:pt>
                <c:pt idx="339">
                  <c:v>16.106116118006732</c:v>
                </c:pt>
                <c:pt idx="340">
                  <c:v>15.644095055765289</c:v>
                </c:pt>
                <c:pt idx="341">
                  <c:v>15.190635884045129</c:v>
                </c:pt>
                <c:pt idx="342">
                  <c:v>14.746672875317731</c:v>
                </c:pt>
                <c:pt idx="343">
                  <c:v>14.313231140756271</c:v>
                </c:pt>
                <c:pt idx="344">
                  <c:v>13.891433682238658</c:v>
                </c:pt>
                <c:pt idx="345">
                  <c:v>13.482507812207498</c:v>
                </c:pt>
                <c:pt idx="346">
                  <c:v>13.087790376438962</c:v>
                </c:pt>
                <c:pt idx="347">
                  <c:v>12.708731034821524</c:v>
                </c:pt>
                <c:pt idx="348">
                  <c:v>12.346892655193322</c:v>
                </c:pt>
                <c:pt idx="349">
                  <c:v>12.003947672561985</c:v>
                </c:pt>
                <c:pt idx="350">
                  <c:v>11.681669091816502</c:v>
                </c:pt>
                <c:pt idx="351">
                  <c:v>11.381914714654551</c:v>
                </c:pt>
                <c:pt idx="352">
                  <c:v>11.106603217016053</c:v>
                </c:pt>
                <c:pt idx="353">
                  <c:v>10.857680970668966</c:v>
                </c:pt>
                <c:pt idx="354">
                  <c:v>10.63707906881133</c:v>
                </c:pt>
                <c:pt idx="355">
                  <c:v>10.446660929685171</c:v>
                </c:pt>
                <c:pt idx="356">
                  <c:v>10.288162099054524</c:v>
                </c:pt>
                <c:pt idx="357">
                  <c:v>10.163125335693877</c:v>
                </c:pt>
                <c:pt idx="358">
                  <c:v>10.072835507153401</c:v>
                </c:pt>
                <c:pt idx="359">
                  <c:v>10.018259910017353</c:v>
                </c:pt>
                <c:pt idx="3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C63-B3E0-D39EFE94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511103"/>
        <c:axId val="933511519"/>
      </c:lineChart>
      <c:catAx>
        <c:axId val="9335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3511519"/>
        <c:crosses val="autoZero"/>
        <c:auto val="1"/>
        <c:lblAlgn val="ctr"/>
        <c:lblOffset val="100"/>
        <c:noMultiLvlLbl val="0"/>
      </c:catAx>
      <c:valAx>
        <c:axId val="933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35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47625</xdr:rowOff>
    </xdr:from>
    <xdr:to>
      <xdr:col>14</xdr:col>
      <xdr:colOff>500062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"/>
  <sheetViews>
    <sheetView tabSelected="1" workbookViewId="0">
      <selection activeCell="G20" sqref="G20"/>
    </sheetView>
  </sheetViews>
  <sheetFormatPr defaultRowHeight="12.75" x14ac:dyDescent="0.2"/>
  <cols>
    <col min="3" max="3" width="19.42578125" bestFit="1" customWidth="1"/>
    <col min="4" max="4" width="26.28515625" customWidth="1"/>
    <col min="5" max="5" width="11.5703125" bestFit="1" customWidth="1"/>
    <col min="6" max="6" width="13.7109375" customWidth="1"/>
    <col min="7" max="7" width="12.5703125" customWidth="1"/>
    <col min="8" max="8" width="11.5703125" bestFit="1" customWidth="1"/>
    <col min="9" max="9" width="28.140625" customWidth="1"/>
    <col min="10" max="10" width="14.42578125" customWidth="1"/>
    <col min="11" max="11" width="12.42578125" bestFit="1" customWidth="1"/>
    <col min="12" max="14" width="10.5703125" bestFit="1" customWidth="1"/>
  </cols>
  <sheetData>
    <row r="2" spans="2:10" x14ac:dyDescent="0.2">
      <c r="C2" s="1" t="s">
        <v>4</v>
      </c>
      <c r="D2" t="s">
        <v>0</v>
      </c>
      <c r="I2" s="1" t="s">
        <v>39</v>
      </c>
    </row>
    <row r="3" spans="2:10" ht="13.5" thickBot="1" x14ac:dyDescent="0.25">
      <c r="D3" t="s">
        <v>1</v>
      </c>
    </row>
    <row r="4" spans="2:10" x14ac:dyDescent="0.2">
      <c r="D4" t="s">
        <v>2</v>
      </c>
      <c r="I4" s="5" t="s">
        <v>36</v>
      </c>
      <c r="J4" s="5" t="s">
        <v>50</v>
      </c>
    </row>
    <row r="5" spans="2:10" ht="13.5" thickBot="1" x14ac:dyDescent="0.25">
      <c r="D5" t="s">
        <v>3</v>
      </c>
      <c r="I5" s="6">
        <v>336</v>
      </c>
      <c r="J5" s="6">
        <v>149597870700</v>
      </c>
    </row>
    <row r="7" spans="2:10" x14ac:dyDescent="0.2">
      <c r="C7" s="1" t="s">
        <v>38</v>
      </c>
      <c r="D7" t="s">
        <v>40</v>
      </c>
      <c r="E7" t="s">
        <v>53</v>
      </c>
      <c r="F7">
        <v>1.1679885359999998E+20</v>
      </c>
    </row>
    <row r="9" spans="2:10" s="2" customFormat="1" x14ac:dyDescent="0.2"/>
    <row r="10" spans="2:10" s="2" customFormat="1" ht="13.5" thickBot="1" x14ac:dyDescent="0.25"/>
    <row r="11" spans="2:10" s="3" customFormat="1" ht="28.5" customHeight="1" x14ac:dyDescent="0.25">
      <c r="C11" s="3" t="s">
        <v>27</v>
      </c>
      <c r="D11" s="3" t="s">
        <v>6</v>
      </c>
      <c r="E11" s="21" t="s">
        <v>31</v>
      </c>
      <c r="F11" s="22"/>
      <c r="G11" s="21" t="s">
        <v>34</v>
      </c>
      <c r="H11" s="22"/>
      <c r="I11" s="8" t="s">
        <v>41</v>
      </c>
      <c r="J11" s="3" t="s">
        <v>47</v>
      </c>
    </row>
    <row r="12" spans="2:10" s="2" customFormat="1" x14ac:dyDescent="0.2">
      <c r="B12" s="2" t="s">
        <v>32</v>
      </c>
      <c r="E12" s="9" t="s">
        <v>33</v>
      </c>
      <c r="F12" s="10" t="s">
        <v>49</v>
      </c>
      <c r="G12" s="9" t="s">
        <v>37</v>
      </c>
      <c r="H12" s="10" t="s">
        <v>35</v>
      </c>
      <c r="I12" s="2" t="s">
        <v>42</v>
      </c>
      <c r="J12" s="2" t="s">
        <v>43</v>
      </c>
    </row>
    <row r="13" spans="2:10" s="2" customFormat="1" x14ac:dyDescent="0.2">
      <c r="C13" s="2" t="s">
        <v>5</v>
      </c>
      <c r="D13" s="3" t="s">
        <v>14</v>
      </c>
      <c r="E13" s="11">
        <v>0.23251746988779373</v>
      </c>
      <c r="F13" s="17">
        <f>E13*$J$5</f>
        <v>34784118395.765312</v>
      </c>
      <c r="G13" s="11">
        <v>0.12992863748714564</v>
      </c>
      <c r="H13" s="14">
        <v>43.656022195680933</v>
      </c>
      <c r="I13" s="2" t="s">
        <v>54</v>
      </c>
      <c r="J13" s="4">
        <f>360/H13</f>
        <v>8.2462849772789486</v>
      </c>
    </row>
    <row r="14" spans="2:10" s="2" customFormat="1" x14ac:dyDescent="0.2">
      <c r="C14" s="2" t="s">
        <v>7</v>
      </c>
      <c r="D14" s="3" t="s">
        <v>15</v>
      </c>
      <c r="E14" s="11">
        <v>0.33604356038869626</v>
      </c>
      <c r="F14" s="17">
        <f t="shared" ref="F14:F24" si="0">E14*$J$5</f>
        <v>50271401096.595825</v>
      </c>
      <c r="G14" s="11">
        <v>0.22574329896550044</v>
      </c>
      <c r="H14" s="14">
        <v>75.84974845240815</v>
      </c>
      <c r="I14" s="2" t="s">
        <v>54</v>
      </c>
      <c r="J14" s="4">
        <f t="shared" ref="J14:J24" si="1">360/H14</f>
        <v>4.746225364555845</v>
      </c>
    </row>
    <row r="15" spans="2:10" s="2" customFormat="1" x14ac:dyDescent="0.2">
      <c r="C15" s="2" t="s">
        <v>8</v>
      </c>
      <c r="D15" s="3" t="s">
        <v>16</v>
      </c>
      <c r="E15" s="11">
        <v>0.6280829815123512</v>
      </c>
      <c r="F15" s="17">
        <f t="shared" si="0"/>
        <v>93959876657.155212</v>
      </c>
      <c r="G15" s="11">
        <v>0.57682893875397534</v>
      </c>
      <c r="H15" s="14">
        <v>193.81452342133571</v>
      </c>
      <c r="I15" s="2" t="s">
        <v>54</v>
      </c>
      <c r="J15" s="4">
        <f t="shared" si="1"/>
        <v>1.8574459418471529</v>
      </c>
    </row>
    <row r="16" spans="2:10" s="2" customFormat="1" x14ac:dyDescent="0.2">
      <c r="C16" s="2" t="s">
        <v>9</v>
      </c>
      <c r="D16" s="3" t="s">
        <v>17</v>
      </c>
      <c r="E16" s="11">
        <v>0.90639858170801513</v>
      </c>
      <c r="F16" s="17">
        <f t="shared" si="0"/>
        <v>135595297829.01903</v>
      </c>
      <c r="G16" s="11">
        <v>1.000000753522293</v>
      </c>
      <c r="H16" s="14">
        <v>336.00025318349043</v>
      </c>
      <c r="I16" s="2" t="s">
        <v>54</v>
      </c>
      <c r="J16" s="4">
        <f t="shared" si="1"/>
        <v>1.0714277640838659</v>
      </c>
    </row>
    <row r="17" spans="3:10" s="2" customFormat="1" x14ac:dyDescent="0.2">
      <c r="C17" s="2" t="s">
        <v>10</v>
      </c>
      <c r="D17" s="3" t="s">
        <v>29</v>
      </c>
      <c r="E17" s="11">
        <v>1.2994615241087974</v>
      </c>
      <c r="F17" s="17">
        <f t="shared" si="0"/>
        <v>194396677063.25281</v>
      </c>
      <c r="G17" s="11">
        <v>1.7165902392762415</v>
      </c>
      <c r="H17" s="14">
        <v>576.77432039681719</v>
      </c>
      <c r="I17" s="2" t="s">
        <v>54</v>
      </c>
      <c r="J17" s="4">
        <f t="shared" si="1"/>
        <v>0.62416093655543159</v>
      </c>
    </row>
    <row r="18" spans="3:10" s="2" customFormat="1" x14ac:dyDescent="0.2">
      <c r="C18" s="2" t="s">
        <v>11</v>
      </c>
      <c r="D18" s="3" t="s">
        <v>28</v>
      </c>
      <c r="E18" s="11">
        <v>1.9</v>
      </c>
      <c r="F18" s="17">
        <f t="shared" si="0"/>
        <v>284235954330</v>
      </c>
      <c r="G18" s="11">
        <v>3.034952530855116</v>
      </c>
      <c r="H18" s="14">
        <v>1019.744050367319</v>
      </c>
      <c r="I18" s="2" t="s">
        <v>54</v>
      </c>
      <c r="J18" s="4">
        <f t="shared" si="1"/>
        <v>0.35302976258633278</v>
      </c>
    </row>
    <row r="19" spans="3:10" s="2" customFormat="1" x14ac:dyDescent="0.2">
      <c r="C19" s="2" t="s">
        <v>12</v>
      </c>
      <c r="D19" s="7" t="s">
        <v>18</v>
      </c>
      <c r="E19" s="11">
        <v>2.91</v>
      </c>
      <c r="F19" s="17">
        <f t="shared" si="0"/>
        <v>435329803737</v>
      </c>
      <c r="G19" s="11">
        <v>5.7525577174423317</v>
      </c>
      <c r="H19" s="14">
        <v>1932.8593930606235</v>
      </c>
      <c r="I19" s="2" t="s">
        <v>54</v>
      </c>
      <c r="J19" s="4">
        <f t="shared" si="1"/>
        <v>0.18625255478617669</v>
      </c>
    </row>
    <row r="20" spans="3:10" s="2" customFormat="1" x14ac:dyDescent="0.2">
      <c r="C20" s="2" t="s">
        <v>13</v>
      </c>
      <c r="D20" s="3" t="s">
        <v>19</v>
      </c>
      <c r="E20" s="11">
        <v>4.1500000000000004</v>
      </c>
      <c r="F20" s="17">
        <f t="shared" si="0"/>
        <v>620831163405</v>
      </c>
      <c r="G20" s="11">
        <v>9.797012143947839</v>
      </c>
      <c r="H20" s="14">
        <v>3291.7960803664737</v>
      </c>
      <c r="I20" s="2" t="s">
        <v>54</v>
      </c>
      <c r="J20" s="4">
        <f t="shared" si="1"/>
        <v>0.10936278894891976</v>
      </c>
    </row>
    <row r="21" spans="3:10" s="2" customFormat="1" x14ac:dyDescent="0.2">
      <c r="C21" s="2" t="s">
        <v>23</v>
      </c>
      <c r="D21" s="3" t="s">
        <v>20</v>
      </c>
      <c r="E21" s="11">
        <v>7.65</v>
      </c>
      <c r="F21" s="17">
        <f t="shared" si="0"/>
        <v>1144423710855</v>
      </c>
      <c r="G21" s="11">
        <v>24.519615412830596</v>
      </c>
      <c r="H21" s="14">
        <v>8238.5907787110809</v>
      </c>
      <c r="I21" s="2" t="s">
        <v>54</v>
      </c>
      <c r="J21" s="4">
        <f t="shared" si="1"/>
        <v>4.3696793501415011E-2</v>
      </c>
    </row>
    <row r="22" spans="3:10" s="2" customFormat="1" x14ac:dyDescent="0.2">
      <c r="C22" s="2" t="s">
        <v>24</v>
      </c>
      <c r="D22" s="3" t="s">
        <v>21</v>
      </c>
      <c r="E22" s="11">
        <v>11.5</v>
      </c>
      <c r="F22" s="17">
        <f t="shared" si="0"/>
        <v>1720375513050</v>
      </c>
      <c r="G22" s="11">
        <v>45.192697208866292</v>
      </c>
      <c r="H22" s="14">
        <v>15184.746262179075</v>
      </c>
      <c r="I22" s="2" t="s">
        <v>54</v>
      </c>
      <c r="J22" s="4">
        <f t="shared" si="1"/>
        <v>2.3708002345528723E-2</v>
      </c>
    </row>
    <row r="23" spans="3:10" s="2" customFormat="1" x14ac:dyDescent="0.2">
      <c r="C23" s="2" t="s">
        <v>25</v>
      </c>
      <c r="D23" s="3" t="s">
        <v>22</v>
      </c>
      <c r="E23" s="11">
        <v>18.05</v>
      </c>
      <c r="F23" s="17">
        <f t="shared" si="0"/>
        <v>2700241566135</v>
      </c>
      <c r="G23" s="11">
        <v>88.866343427859718</v>
      </c>
      <c r="H23" s="14">
        <v>29859.091391760867</v>
      </c>
      <c r="I23" s="2" t="s">
        <v>54</v>
      </c>
      <c r="J23" s="4">
        <f t="shared" si="1"/>
        <v>1.2056629429096967E-2</v>
      </c>
    </row>
    <row r="24" spans="3:10" s="2" customFormat="1" x14ac:dyDescent="0.2">
      <c r="C24" s="2" t="s">
        <v>26</v>
      </c>
      <c r="D24" s="7" t="s">
        <v>30</v>
      </c>
      <c r="E24" s="11">
        <v>27</v>
      </c>
      <c r="F24" s="17">
        <f t="shared" si="0"/>
        <v>4039142508900</v>
      </c>
      <c r="G24" s="11">
        <v>162.5800106073213</v>
      </c>
      <c r="H24" s="14">
        <v>54626.883564059957</v>
      </c>
      <c r="I24" s="2" t="s">
        <v>54</v>
      </c>
      <c r="J24" s="4">
        <f t="shared" si="1"/>
        <v>6.5901617758925331E-3</v>
      </c>
    </row>
    <row r="25" spans="3:10" s="2" customFormat="1" x14ac:dyDescent="0.2">
      <c r="E25" s="9"/>
      <c r="F25" s="10"/>
      <c r="G25" s="9"/>
      <c r="H25" s="10"/>
    </row>
    <row r="26" spans="3:10" s="2" customFormat="1" ht="13.5" thickBot="1" x14ac:dyDescent="0.25">
      <c r="E26" s="12"/>
      <c r="F26" s="13"/>
      <c r="G26" s="12"/>
      <c r="H26" s="13"/>
    </row>
    <row r="27" spans="3:10" s="2" customFormat="1" x14ac:dyDescent="0.2"/>
    <row r="28" spans="3:10" s="2" customFormat="1" x14ac:dyDescent="0.2"/>
    <row r="29" spans="3:10" s="2" customFormat="1" x14ac:dyDescent="0.2">
      <c r="C29" s="18" t="s">
        <v>45</v>
      </c>
    </row>
    <row r="30" spans="3:10" s="2" customFormat="1" x14ac:dyDescent="0.2">
      <c r="C30" s="2" t="s">
        <v>44</v>
      </c>
      <c r="D30" s="15" t="s">
        <v>46</v>
      </c>
    </row>
    <row r="31" spans="3:10" s="2" customFormat="1" ht="14.25" x14ac:dyDescent="0.2">
      <c r="C31" s="3" t="s">
        <v>51</v>
      </c>
      <c r="D31" s="16" t="s">
        <v>52</v>
      </c>
    </row>
    <row r="32" spans="3:10" s="2" customFormat="1" x14ac:dyDescent="0.2"/>
    <row r="33" spans="3:12" x14ac:dyDescent="0.2">
      <c r="C33" s="18" t="s">
        <v>48</v>
      </c>
      <c r="I33" s="1" t="s">
        <v>115</v>
      </c>
      <c r="K33" s="1" t="s">
        <v>122</v>
      </c>
    </row>
    <row r="34" spans="3:12" x14ac:dyDescent="0.2">
      <c r="C34" s="1" t="s">
        <v>71</v>
      </c>
    </row>
    <row r="35" spans="3:12" ht="15.75" x14ac:dyDescent="0.2">
      <c r="C35" s="18"/>
      <c r="D35" s="20" t="s">
        <v>55</v>
      </c>
      <c r="E35" s="19"/>
      <c r="F35" s="19"/>
      <c r="G35" s="19"/>
      <c r="I35">
        <f>(F15+F16)/2</f>
        <v>114777587243.08713</v>
      </c>
    </row>
    <row r="36" spans="3:12" ht="15.75" x14ac:dyDescent="0.2">
      <c r="C36" s="18"/>
      <c r="D36" s="20" t="s">
        <v>56</v>
      </c>
      <c r="E36" s="19"/>
      <c r="F36" s="19"/>
      <c r="G36" s="19"/>
      <c r="I36">
        <f>SQRT(F7/F15)</f>
        <v>35257.220444703911</v>
      </c>
    </row>
    <row r="37" spans="3:12" ht="15.75" x14ac:dyDescent="0.2">
      <c r="C37" s="18"/>
      <c r="D37" s="20" t="s">
        <v>57</v>
      </c>
      <c r="E37" s="19"/>
      <c r="F37" s="19"/>
      <c r="G37" s="19"/>
      <c r="I37">
        <f>SQRT(F7*((2/F15)-(1/I35)))</f>
        <v>38321.44176650139</v>
      </c>
    </row>
    <row r="38" spans="3:12" ht="15.75" x14ac:dyDescent="0.2">
      <c r="C38" s="18"/>
      <c r="D38" s="20" t="s">
        <v>58</v>
      </c>
      <c r="E38" s="19"/>
      <c r="F38" s="19"/>
      <c r="G38" s="19"/>
      <c r="I38">
        <f>I37-I36</f>
        <v>3064.2213217974786</v>
      </c>
      <c r="J38" t="s">
        <v>116</v>
      </c>
    </row>
    <row r="39" spans="3:12" ht="15.75" x14ac:dyDescent="0.2">
      <c r="C39" s="18"/>
      <c r="D39" s="20" t="s">
        <v>59</v>
      </c>
      <c r="E39" s="19"/>
      <c r="F39" s="19"/>
      <c r="G39" s="19"/>
      <c r="I39">
        <f>SQRT(F7/F16)</f>
        <v>29349.247821726327</v>
      </c>
    </row>
    <row r="40" spans="3:12" ht="15.75" x14ac:dyDescent="0.2">
      <c r="C40" s="18"/>
      <c r="D40" s="20" t="s">
        <v>60</v>
      </c>
      <c r="E40" s="19"/>
      <c r="F40" s="19"/>
      <c r="G40" s="19"/>
      <c r="I40">
        <f>SQRT(F7*((2/F16)-(1/I35)))</f>
        <v>26554.592964168689</v>
      </c>
    </row>
    <row r="41" spans="3:12" ht="15.75" x14ac:dyDescent="0.2">
      <c r="C41" s="18"/>
      <c r="D41" s="20" t="s">
        <v>61</v>
      </c>
      <c r="E41" s="19"/>
      <c r="F41" s="19"/>
      <c r="G41" s="19"/>
      <c r="I41">
        <f>I40-I39</f>
        <v>-2794.654857557638</v>
      </c>
      <c r="J41" t="s">
        <v>116</v>
      </c>
    </row>
    <row r="42" spans="3:12" ht="15.75" x14ac:dyDescent="0.2">
      <c r="C42" s="18"/>
      <c r="D42" s="20" t="s">
        <v>68</v>
      </c>
      <c r="E42" s="19"/>
      <c r="F42" s="19"/>
      <c r="G42" s="19"/>
      <c r="I42" s="1">
        <f>ABS(I38)+ABS(I41)</f>
        <v>5858.8761793551166</v>
      </c>
      <c r="J42" t="s">
        <v>116</v>
      </c>
      <c r="K42" s="1">
        <f>I42</f>
        <v>5858.8761793551166</v>
      </c>
      <c r="L42" t="s">
        <v>116</v>
      </c>
    </row>
    <row r="43" spans="3:12" x14ac:dyDescent="0.2">
      <c r="C43" s="18"/>
      <c r="D43" s="20" t="s">
        <v>62</v>
      </c>
      <c r="E43" s="19"/>
      <c r="F43" s="19"/>
      <c r="G43" s="19"/>
    </row>
    <row r="44" spans="3:12" x14ac:dyDescent="0.2">
      <c r="C44" s="18"/>
      <c r="D44" s="20" t="s">
        <v>75</v>
      </c>
      <c r="E44" s="19"/>
      <c r="F44" s="19"/>
      <c r="G44" s="19"/>
    </row>
    <row r="45" spans="3:12" x14ac:dyDescent="0.2">
      <c r="C45" s="18"/>
      <c r="D45" t="s">
        <v>76</v>
      </c>
      <c r="E45" s="19"/>
      <c r="F45" s="19"/>
      <c r="G45" s="19"/>
    </row>
    <row r="46" spans="3:12" ht="15.75" x14ac:dyDescent="0.2">
      <c r="C46" s="18"/>
      <c r="D46" s="20" t="s">
        <v>74</v>
      </c>
      <c r="E46" s="19"/>
      <c r="F46" s="19"/>
      <c r="G46" s="19"/>
    </row>
    <row r="47" spans="3:12" ht="15.75" x14ac:dyDescent="0.2">
      <c r="C47" s="18"/>
      <c r="D47" s="20" t="s">
        <v>95</v>
      </c>
      <c r="E47" s="19"/>
      <c r="F47" s="19"/>
      <c r="G47" s="19"/>
    </row>
    <row r="48" spans="3:12" ht="15.75" x14ac:dyDescent="0.2">
      <c r="C48" s="18"/>
      <c r="D48" s="20" t="s">
        <v>63</v>
      </c>
    </row>
    <row r="49" spans="3:12" ht="15.75" x14ac:dyDescent="0.2">
      <c r="C49" s="18"/>
      <c r="D49" s="20" t="s">
        <v>64</v>
      </c>
    </row>
    <row r="50" spans="3:12" ht="15.75" x14ac:dyDescent="0.2">
      <c r="C50" s="18"/>
      <c r="D50" s="20" t="s">
        <v>70</v>
      </c>
    </row>
    <row r="51" spans="3:12" ht="15.75" x14ac:dyDescent="0.2">
      <c r="C51" s="18"/>
      <c r="D51" s="20" t="s">
        <v>65</v>
      </c>
    </row>
    <row r="52" spans="3:12" ht="15.75" x14ac:dyDescent="0.2">
      <c r="C52" s="18"/>
      <c r="D52" s="20" t="s">
        <v>66</v>
      </c>
    </row>
    <row r="53" spans="3:12" ht="15.75" x14ac:dyDescent="0.2">
      <c r="C53" s="18"/>
      <c r="D53" s="20" t="s">
        <v>69</v>
      </c>
    </row>
    <row r="54" spans="3:12" x14ac:dyDescent="0.2">
      <c r="C54" s="18"/>
      <c r="D54" s="20" t="s">
        <v>67</v>
      </c>
    </row>
    <row r="55" spans="3:12" x14ac:dyDescent="0.2">
      <c r="C55" s="1" t="s">
        <v>72</v>
      </c>
      <c r="D55" s="20"/>
      <c r="I55" s="1" t="s">
        <v>115</v>
      </c>
      <c r="K55" s="1" t="s">
        <v>122</v>
      </c>
    </row>
    <row r="56" spans="3:12" ht="15.75" x14ac:dyDescent="0.2">
      <c r="C56" s="1"/>
      <c r="D56" s="20" t="s">
        <v>73</v>
      </c>
      <c r="I56">
        <f>0.5*SQRT((4*PI()*PI()*I35^3)/F7)</f>
        <v>11303585.387776986</v>
      </c>
      <c r="J56" t="s">
        <v>117</v>
      </c>
    </row>
    <row r="57" spans="3:12" x14ac:dyDescent="0.2">
      <c r="C57" s="1"/>
      <c r="D57" s="20" t="s">
        <v>75</v>
      </c>
      <c r="I57">
        <f>I56/3600</f>
        <v>3139.8848299380516</v>
      </c>
      <c r="J57" t="s">
        <v>118</v>
      </c>
    </row>
    <row r="58" spans="3:12" x14ac:dyDescent="0.2">
      <c r="C58" s="1"/>
      <c r="D58" t="s">
        <v>77</v>
      </c>
      <c r="I58" s="1">
        <f>I57/24</f>
        <v>130.82853458075215</v>
      </c>
      <c r="J58" t="s">
        <v>119</v>
      </c>
      <c r="K58" s="1">
        <f>I58</f>
        <v>130.82853458075215</v>
      </c>
      <c r="L58" t="s">
        <v>119</v>
      </c>
    </row>
    <row r="59" spans="3:12" x14ac:dyDescent="0.2">
      <c r="C59" s="1"/>
      <c r="D59" s="20" t="s">
        <v>78</v>
      </c>
    </row>
    <row r="60" spans="3:12" x14ac:dyDescent="0.2">
      <c r="C60" s="1"/>
      <c r="D60" s="20" t="s">
        <v>79</v>
      </c>
    </row>
    <row r="61" spans="3:12" x14ac:dyDescent="0.2">
      <c r="C61" s="1" t="s">
        <v>80</v>
      </c>
      <c r="D61" s="20"/>
      <c r="I61" s="1" t="s">
        <v>115</v>
      </c>
      <c r="K61" s="1" t="s">
        <v>122</v>
      </c>
    </row>
    <row r="62" spans="3:12" ht="15.75" x14ac:dyDescent="0.2">
      <c r="C62" s="1"/>
      <c r="D62" s="20" t="s">
        <v>81</v>
      </c>
      <c r="I62" s="23">
        <f>2*PI()*SQRT(F15^3/F7)</f>
        <v>16744579.09699812</v>
      </c>
    </row>
    <row r="63" spans="3:12" ht="15.75" x14ac:dyDescent="0.2">
      <c r="C63" s="1"/>
      <c r="D63" s="20" t="s">
        <v>82</v>
      </c>
      <c r="I63" s="23">
        <f>2*PI()*SQRT(F16^3/F7)</f>
        <v>29028695.665966798</v>
      </c>
    </row>
    <row r="64" spans="3:12" ht="15.75" x14ac:dyDescent="0.2">
      <c r="C64" s="1"/>
      <c r="D64" s="20" t="s">
        <v>83</v>
      </c>
      <c r="I64" s="23">
        <f>1/((1/I62)-(1/I63))</f>
        <v>39569250.904810987</v>
      </c>
      <c r="J64" t="s">
        <v>120</v>
      </c>
    </row>
    <row r="65" spans="3:12" x14ac:dyDescent="0.2">
      <c r="C65" s="1"/>
      <c r="D65" s="20" t="s">
        <v>62</v>
      </c>
      <c r="I65">
        <f>I64/3600</f>
        <v>10991.458584669719</v>
      </c>
      <c r="J65" t="s">
        <v>118</v>
      </c>
    </row>
    <row r="66" spans="3:12" x14ac:dyDescent="0.2">
      <c r="C66" s="1"/>
      <c r="D66" s="20" t="s">
        <v>84</v>
      </c>
      <c r="I66" s="1">
        <f>I65/24</f>
        <v>457.97744102790494</v>
      </c>
      <c r="J66" t="s">
        <v>119</v>
      </c>
    </row>
    <row r="67" spans="3:12" ht="15.75" x14ac:dyDescent="0.2">
      <c r="C67" s="1"/>
      <c r="D67" s="20" t="s">
        <v>85</v>
      </c>
    </row>
    <row r="68" spans="3:12" ht="15.75" x14ac:dyDescent="0.2">
      <c r="C68" s="1"/>
      <c r="D68" s="20" t="s">
        <v>86</v>
      </c>
    </row>
    <row r="69" spans="3:12" ht="15.75" x14ac:dyDescent="0.2">
      <c r="C69" s="1"/>
      <c r="D69" s="20" t="s">
        <v>87</v>
      </c>
    </row>
    <row r="70" spans="3:12" ht="15.75" x14ac:dyDescent="0.2">
      <c r="C70" s="1"/>
      <c r="D70" s="20" t="s">
        <v>88</v>
      </c>
    </row>
    <row r="71" spans="3:12" x14ac:dyDescent="0.2">
      <c r="C71" s="1"/>
      <c r="D71" s="20" t="s">
        <v>75</v>
      </c>
    </row>
    <row r="72" spans="3:12" x14ac:dyDescent="0.2">
      <c r="C72" s="1" t="s">
        <v>121</v>
      </c>
      <c r="D72" s="20"/>
      <c r="I72" s="1" t="s">
        <v>115</v>
      </c>
      <c r="K72" s="1" t="s">
        <v>122</v>
      </c>
    </row>
    <row r="73" spans="3:12" ht="15.75" x14ac:dyDescent="0.2">
      <c r="C73" s="1"/>
      <c r="D73" s="20" t="s">
        <v>91</v>
      </c>
      <c r="I73" s="24">
        <f>PI()*(1-(0.35355*SQRT((F15/F16+1)^3)))</f>
        <v>0.69498460288954111</v>
      </c>
      <c r="K73" s="24">
        <f>PI()*(1-(0.35355*SQRT((F16/F15+1)^3)))</f>
        <v>-1.0998899245189817</v>
      </c>
    </row>
    <row r="74" spans="3:12" x14ac:dyDescent="0.2">
      <c r="C74" s="18"/>
      <c r="D74" s="20" t="s">
        <v>62</v>
      </c>
      <c r="I74" s="1">
        <f>I73*180/PI()</f>
        <v>39.819684572146222</v>
      </c>
      <c r="J74" t="s">
        <v>42</v>
      </c>
      <c r="K74" s="1">
        <f>K73*180/PI()</f>
        <v>-63.019050603900332</v>
      </c>
      <c r="L74" t="s">
        <v>42</v>
      </c>
    </row>
    <row r="75" spans="3:12" x14ac:dyDescent="0.2">
      <c r="C75" s="18"/>
      <c r="D75" s="20" t="s">
        <v>92</v>
      </c>
    </row>
    <row r="76" spans="3:12" ht="15.75" x14ac:dyDescent="0.2">
      <c r="C76" s="18"/>
      <c r="D76" s="20" t="s">
        <v>93</v>
      </c>
    </row>
    <row r="77" spans="3:12" ht="15.75" x14ac:dyDescent="0.2">
      <c r="C77" s="18"/>
      <c r="D77" s="20" t="s">
        <v>94</v>
      </c>
    </row>
    <row r="78" spans="3:12" x14ac:dyDescent="0.2">
      <c r="C78" s="18"/>
      <c r="D78" s="20" t="s">
        <v>89</v>
      </c>
    </row>
    <row r="79" spans="3:12" x14ac:dyDescent="0.2">
      <c r="C79" s="18"/>
    </row>
    <row r="80" spans="3:12" x14ac:dyDescent="0.2">
      <c r="C80" s="1" t="s">
        <v>96</v>
      </c>
    </row>
    <row r="81" spans="3:4" x14ac:dyDescent="0.2">
      <c r="C81" s="1" t="s">
        <v>71</v>
      </c>
    </row>
    <row r="82" spans="3:4" x14ac:dyDescent="0.2">
      <c r="D82" s="20" t="s">
        <v>100</v>
      </c>
    </row>
    <row r="83" spans="3:4" x14ac:dyDescent="0.2">
      <c r="D83" s="20" t="s">
        <v>98</v>
      </c>
    </row>
    <row r="84" spans="3:4" ht="15" x14ac:dyDescent="0.2">
      <c r="D84" s="20" t="s">
        <v>101</v>
      </c>
    </row>
    <row r="85" spans="3:4" ht="14.25" x14ac:dyDescent="0.2">
      <c r="D85" s="20" t="s">
        <v>102</v>
      </c>
    </row>
    <row r="86" spans="3:4" ht="14.25" x14ac:dyDescent="0.2">
      <c r="D86" s="20" t="s">
        <v>105</v>
      </c>
    </row>
    <row r="87" spans="3:4" ht="14.25" x14ac:dyDescent="0.2">
      <c r="D87" s="20" t="s">
        <v>106</v>
      </c>
    </row>
    <row r="88" spans="3:4" ht="14.25" x14ac:dyDescent="0.2">
      <c r="D88" s="20" t="s">
        <v>107</v>
      </c>
    </row>
    <row r="89" spans="3:4" x14ac:dyDescent="0.2">
      <c r="D89" s="20" t="s">
        <v>99</v>
      </c>
    </row>
    <row r="90" spans="3:4" x14ac:dyDescent="0.2">
      <c r="C90" s="1" t="s">
        <v>72</v>
      </c>
    </row>
    <row r="91" spans="3:4" x14ac:dyDescent="0.2">
      <c r="D91" s="20" t="s">
        <v>97</v>
      </c>
    </row>
    <row r="92" spans="3:4" x14ac:dyDescent="0.2">
      <c r="D92" s="20" t="s">
        <v>98</v>
      </c>
    </row>
    <row r="93" spans="3:4" x14ac:dyDescent="0.2">
      <c r="D93" s="20" t="s">
        <v>103</v>
      </c>
    </row>
    <row r="94" spans="3:4" x14ac:dyDescent="0.2">
      <c r="D94" s="20" t="s">
        <v>104</v>
      </c>
    </row>
    <row r="95" spans="3:4" ht="14.25" x14ac:dyDescent="0.2">
      <c r="D95" s="20" t="s">
        <v>108</v>
      </c>
    </row>
    <row r="96" spans="3:4" x14ac:dyDescent="0.2">
      <c r="C96" s="1" t="s">
        <v>109</v>
      </c>
    </row>
    <row r="97" spans="3:4" x14ac:dyDescent="0.2">
      <c r="D97" s="20" t="s">
        <v>111</v>
      </c>
    </row>
    <row r="98" spans="3:4" x14ac:dyDescent="0.2">
      <c r="C98" s="1" t="s">
        <v>90</v>
      </c>
    </row>
    <row r="99" spans="3:4" x14ac:dyDescent="0.2">
      <c r="D99" s="20" t="s">
        <v>110</v>
      </c>
    </row>
    <row r="100" spans="3:4" x14ac:dyDescent="0.2">
      <c r="D100" s="20"/>
    </row>
    <row r="101" spans="3:4" x14ac:dyDescent="0.2">
      <c r="D101" s="20"/>
    </row>
  </sheetData>
  <mergeCells count="2">
    <mergeCell ref="G11:H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63"/>
  <sheetViews>
    <sheetView topLeftCell="A367" workbookViewId="0">
      <selection activeCell="F5" sqref="F5"/>
    </sheetView>
  </sheetViews>
  <sheetFormatPr defaultRowHeight="12.75" x14ac:dyDescent="0.2"/>
  <sheetData>
    <row r="2" spans="3:6" x14ac:dyDescent="0.2">
      <c r="C2" t="s">
        <v>112</v>
      </c>
      <c r="D2" t="s">
        <v>113</v>
      </c>
      <c r="E2" t="s">
        <v>114</v>
      </c>
    </row>
    <row r="3" spans="3:6" x14ac:dyDescent="0.2">
      <c r="C3">
        <v>30</v>
      </c>
      <c r="D3">
        <v>40</v>
      </c>
      <c r="E3">
        <v>0</v>
      </c>
      <c r="F3">
        <f>SQRT($C$3^2+$D$3^2-2*$C$3*$D$3*COS(RADIANS(E3)))</f>
        <v>10</v>
      </c>
    </row>
    <row r="4" spans="3:6" x14ac:dyDescent="0.2">
      <c r="E4">
        <v>1</v>
      </c>
      <c r="F4">
        <f t="shared" ref="F4:F7" si="0">SQRT($C$3^2+$D$3^2-2*$C$3*$D$3*COS(RADIANS(E4)))</f>
        <v>10.018259910017353</v>
      </c>
    </row>
    <row r="5" spans="3:6" x14ac:dyDescent="0.2">
      <c r="E5">
        <v>2</v>
      </c>
      <c r="F5">
        <f t="shared" si="0"/>
        <v>10.072835507153401</v>
      </c>
    </row>
    <row r="6" spans="3:6" x14ac:dyDescent="0.2">
      <c r="E6">
        <v>3</v>
      </c>
      <c r="F6">
        <f t="shared" si="0"/>
        <v>10.163125335693877</v>
      </c>
    </row>
    <row r="7" spans="3:6" x14ac:dyDescent="0.2">
      <c r="E7">
        <v>4</v>
      </c>
      <c r="F7">
        <f t="shared" si="0"/>
        <v>10.288162099054524</v>
      </c>
    </row>
    <row r="8" spans="3:6" x14ac:dyDescent="0.2">
      <c r="E8">
        <v>5</v>
      </c>
      <c r="F8">
        <f t="shared" ref="F8:F39" si="1">SQRT($C$3^2+$D$3^2-2*$C$3*$D$3*COS(RADIANS(E8)))</f>
        <v>10.446660929685171</v>
      </c>
    </row>
    <row r="9" spans="3:6" x14ac:dyDescent="0.2">
      <c r="E9">
        <v>6</v>
      </c>
      <c r="F9">
        <f t="shared" si="1"/>
        <v>10.63707906881133</v>
      </c>
    </row>
    <row r="10" spans="3:6" x14ac:dyDescent="0.2">
      <c r="E10">
        <v>7</v>
      </c>
      <c r="F10">
        <f t="shared" si="1"/>
        <v>10.857680970668987</v>
      </c>
    </row>
    <row r="11" spans="3:6" x14ac:dyDescent="0.2">
      <c r="E11">
        <v>8</v>
      </c>
      <c r="F11">
        <f t="shared" si="1"/>
        <v>11.106603217016053</v>
      </c>
    </row>
    <row r="12" spans="3:6" x14ac:dyDescent="0.2">
      <c r="E12">
        <v>9</v>
      </c>
      <c r="F12">
        <f t="shared" si="1"/>
        <v>11.381914714654529</v>
      </c>
    </row>
    <row r="13" spans="3:6" x14ac:dyDescent="0.2">
      <c r="E13">
        <v>10</v>
      </c>
      <c r="F13">
        <f t="shared" si="1"/>
        <v>11.681669091816502</v>
      </c>
    </row>
    <row r="14" spans="3:6" x14ac:dyDescent="0.2">
      <c r="E14">
        <v>11</v>
      </c>
      <c r="F14">
        <f t="shared" si="1"/>
        <v>12.003947672561985</v>
      </c>
    </row>
    <row r="15" spans="3:6" x14ac:dyDescent="0.2">
      <c r="E15">
        <v>12</v>
      </c>
      <c r="F15">
        <f t="shared" si="1"/>
        <v>12.346892655193304</v>
      </c>
    </row>
    <row r="16" spans="3:6" x14ac:dyDescent="0.2">
      <c r="E16">
        <v>13</v>
      </c>
      <c r="F16">
        <f t="shared" si="1"/>
        <v>12.708731034821506</v>
      </c>
    </row>
    <row r="17" spans="5:6" x14ac:dyDescent="0.2">
      <c r="E17">
        <v>14</v>
      </c>
      <c r="F17">
        <f t="shared" si="1"/>
        <v>13.087790376438962</v>
      </c>
    </row>
    <row r="18" spans="5:6" x14ac:dyDescent="0.2">
      <c r="E18">
        <v>15</v>
      </c>
      <c r="F18">
        <f t="shared" si="1"/>
        <v>13.482507812207498</v>
      </c>
    </row>
    <row r="19" spans="5:6" x14ac:dyDescent="0.2">
      <c r="E19">
        <v>16</v>
      </c>
      <c r="F19">
        <f t="shared" si="1"/>
        <v>13.891433682238658</v>
      </c>
    </row>
    <row r="20" spans="5:6" x14ac:dyDescent="0.2">
      <c r="E20">
        <v>17</v>
      </c>
      <c r="F20">
        <f t="shared" si="1"/>
        <v>14.313231140756271</v>
      </c>
    </row>
    <row r="21" spans="5:6" x14ac:dyDescent="0.2">
      <c r="E21">
        <v>18</v>
      </c>
      <c r="F21">
        <f t="shared" si="1"/>
        <v>14.746672875317731</v>
      </c>
    </row>
    <row r="22" spans="5:6" x14ac:dyDescent="0.2">
      <c r="E22">
        <v>19</v>
      </c>
      <c r="F22">
        <f t="shared" si="1"/>
        <v>15.190635884045129</v>
      </c>
    </row>
    <row r="23" spans="5:6" x14ac:dyDescent="0.2">
      <c r="E23">
        <v>20</v>
      </c>
      <c r="F23">
        <f t="shared" si="1"/>
        <v>15.644095055765289</v>
      </c>
    </row>
    <row r="24" spans="5:6" x14ac:dyDescent="0.2">
      <c r="E24">
        <v>21</v>
      </c>
      <c r="F24">
        <f t="shared" si="1"/>
        <v>16.106116118006717</v>
      </c>
    </row>
    <row r="25" spans="5:6" x14ac:dyDescent="0.2">
      <c r="E25">
        <v>22</v>
      </c>
      <c r="F25">
        <f t="shared" si="1"/>
        <v>16.57584836561043</v>
      </c>
    </row>
    <row r="26" spans="5:6" x14ac:dyDescent="0.2">
      <c r="E26">
        <v>23</v>
      </c>
      <c r="F26">
        <f t="shared" si="1"/>
        <v>17.052517459722569</v>
      </c>
    </row>
    <row r="27" spans="5:6" x14ac:dyDescent="0.2">
      <c r="E27">
        <v>24</v>
      </c>
      <c r="F27">
        <f t="shared" si="1"/>
        <v>17.535418491092766</v>
      </c>
    </row>
    <row r="28" spans="5:6" x14ac:dyDescent="0.2">
      <c r="E28">
        <v>25</v>
      </c>
      <c r="F28">
        <f t="shared" si="1"/>
        <v>18.023909429200987</v>
      </c>
    </row>
    <row r="29" spans="5:6" x14ac:dyDescent="0.2">
      <c r="E29">
        <v>26</v>
      </c>
      <c r="F29">
        <f t="shared" si="1"/>
        <v>18.517405025596844</v>
      </c>
    </row>
    <row r="30" spans="5:6" x14ac:dyDescent="0.2">
      <c r="E30">
        <v>27</v>
      </c>
      <c r="F30">
        <f t="shared" si="1"/>
        <v>19.015371201949147</v>
      </c>
    </row>
    <row r="31" spans="5:6" x14ac:dyDescent="0.2">
      <c r="E31">
        <v>28</v>
      </c>
      <c r="F31">
        <f t="shared" si="1"/>
        <v>19.517319927146122</v>
      </c>
    </row>
    <row r="32" spans="5:6" x14ac:dyDescent="0.2">
      <c r="E32">
        <v>29</v>
      </c>
      <c r="F32">
        <f t="shared" si="1"/>
        <v>20.02280457042545</v>
      </c>
    </row>
    <row r="33" spans="5:6" x14ac:dyDescent="0.2">
      <c r="E33">
        <v>30</v>
      </c>
      <c r="F33">
        <f t="shared" si="1"/>
        <v>20.53141570660307</v>
      </c>
    </row>
    <row r="34" spans="5:6" x14ac:dyDescent="0.2">
      <c r="E34">
        <v>31</v>
      </c>
      <c r="F34">
        <f t="shared" si="1"/>
        <v>21.042777343186675</v>
      </c>
    </row>
    <row r="35" spans="5:6" x14ac:dyDescent="0.2">
      <c r="E35">
        <v>32</v>
      </c>
      <c r="F35">
        <f t="shared" si="1"/>
        <v>21.556543536118625</v>
      </c>
    </row>
    <row r="36" spans="5:6" x14ac:dyDescent="0.2">
      <c r="E36">
        <v>33</v>
      </c>
      <c r="F36">
        <f t="shared" si="1"/>
        <v>22.072395360064167</v>
      </c>
    </row>
    <row r="37" spans="5:6" x14ac:dyDescent="0.2">
      <c r="E37">
        <v>34</v>
      </c>
      <c r="F37">
        <f t="shared" si="1"/>
        <v>22.590038199788424</v>
      </c>
    </row>
    <row r="38" spans="5:6" x14ac:dyDescent="0.2">
      <c r="E38">
        <v>35</v>
      </c>
      <c r="F38">
        <f t="shared" si="1"/>
        <v>23.109199330708535</v>
      </c>
    </row>
    <row r="39" spans="5:6" x14ac:dyDescent="0.2">
      <c r="E39">
        <v>36</v>
      </c>
      <c r="F39">
        <f t="shared" si="1"/>
        <v>23.629625758782684</v>
      </c>
    </row>
    <row r="40" spans="5:6" x14ac:dyDescent="0.2">
      <c r="E40">
        <v>37</v>
      </c>
      <c r="F40">
        <f t="shared" ref="F40:F103" si="2">SQRT($C$3^2+$D$3^2-2*$C$3*$D$3*COS(RADIANS(E40)))</f>
        <v>24.151082292238939</v>
      </c>
    </row>
    <row r="41" spans="5:6" x14ac:dyDescent="0.2">
      <c r="E41">
        <v>38</v>
      </c>
      <c r="F41">
        <f t="shared" si="2"/>
        <v>24.673349820076467</v>
      </c>
    </row>
    <row r="42" spans="5:6" x14ac:dyDescent="0.2">
      <c r="E42">
        <v>39</v>
      </c>
      <c r="F42">
        <f t="shared" si="2"/>
        <v>25.196223774670479</v>
      </c>
    </row>
    <row r="43" spans="5:6" x14ac:dyDescent="0.2">
      <c r="E43">
        <v>40</v>
      </c>
      <c r="F43">
        <f t="shared" si="2"/>
        <v>25.719512758107467</v>
      </c>
    </row>
    <row r="44" spans="5:6" x14ac:dyDescent="0.2">
      <c r="E44">
        <v>41</v>
      </c>
      <c r="F44">
        <f t="shared" si="2"/>
        <v>26.243037314025738</v>
      </c>
    </row>
    <row r="45" spans="5:6" x14ac:dyDescent="0.2">
      <c r="E45">
        <v>42</v>
      </c>
      <c r="F45">
        <f t="shared" si="2"/>
        <v>26.766628828716065</v>
      </c>
    </row>
    <row r="46" spans="5:6" x14ac:dyDescent="0.2">
      <c r="E46">
        <v>43</v>
      </c>
      <c r="F46">
        <f t="shared" si="2"/>
        <v>27.290128547040428</v>
      </c>
    </row>
    <row r="47" spans="5:6" x14ac:dyDescent="0.2">
      <c r="E47">
        <v>44</v>
      </c>
      <c r="F47">
        <f t="shared" si="2"/>
        <v>27.813386690355369</v>
      </c>
    </row>
    <row r="48" spans="5:6" x14ac:dyDescent="0.2">
      <c r="E48">
        <v>45</v>
      </c>
      <c r="F48">
        <f t="shared" si="2"/>
        <v>28.336261665087118</v>
      </c>
    </row>
    <row r="49" spans="5:6" x14ac:dyDescent="0.2">
      <c r="E49">
        <v>46</v>
      </c>
      <c r="F49">
        <f t="shared" si="2"/>
        <v>28.858619351909518</v>
      </c>
    </row>
    <row r="50" spans="5:6" x14ac:dyDescent="0.2">
      <c r="E50">
        <v>47</v>
      </c>
      <c r="F50">
        <f t="shared" si="2"/>
        <v>29.38033246663495</v>
      </c>
    </row>
    <row r="51" spans="5:6" x14ac:dyDescent="0.2">
      <c r="E51">
        <v>48</v>
      </c>
      <c r="F51">
        <f t="shared" si="2"/>
        <v>29.901279984956165</v>
      </c>
    </row>
    <row r="52" spans="5:6" x14ac:dyDescent="0.2">
      <c r="E52">
        <v>49</v>
      </c>
      <c r="F52">
        <f t="shared" si="2"/>
        <v>30.421346624085899</v>
      </c>
    </row>
    <row r="53" spans="5:6" x14ac:dyDescent="0.2">
      <c r="E53">
        <v>50</v>
      </c>
      <c r="F53">
        <f t="shared" si="2"/>
        <v>30.940422375143903</v>
      </c>
    </row>
    <row r="54" spans="5:6" x14ac:dyDescent="0.2">
      <c r="E54">
        <v>51</v>
      </c>
      <c r="F54">
        <f t="shared" si="2"/>
        <v>31.4584020808494</v>
      </c>
    </row>
    <row r="55" spans="5:6" x14ac:dyDescent="0.2">
      <c r="E55">
        <v>52</v>
      </c>
      <c r="F55">
        <f t="shared" si="2"/>
        <v>31.97518505370094</v>
      </c>
    </row>
    <row r="56" spans="5:6" x14ac:dyDescent="0.2">
      <c r="E56">
        <v>53</v>
      </c>
      <c r="F56">
        <f t="shared" si="2"/>
        <v>32.490674730375851</v>
      </c>
    </row>
    <row r="57" spans="5:6" x14ac:dyDescent="0.2">
      <c r="E57">
        <v>54</v>
      </c>
      <c r="F57">
        <f t="shared" si="2"/>
        <v>33.004778358565972</v>
      </c>
    </row>
    <row r="58" spans="5:6" x14ac:dyDescent="0.2">
      <c r="E58">
        <v>55</v>
      </c>
      <c r="F58">
        <f t="shared" si="2"/>
        <v>33.517406712893063</v>
      </c>
    </row>
    <row r="59" spans="5:6" x14ac:dyDescent="0.2">
      <c r="E59">
        <v>56</v>
      </c>
      <c r="F59">
        <f t="shared" si="2"/>
        <v>34.028473836923801</v>
      </c>
    </row>
    <row r="60" spans="5:6" x14ac:dyDescent="0.2">
      <c r="E60">
        <v>57</v>
      </c>
      <c r="F60">
        <f t="shared" si="2"/>
        <v>34.537896808635224</v>
      </c>
    </row>
    <row r="61" spans="5:6" x14ac:dyDescent="0.2">
      <c r="E61">
        <v>58</v>
      </c>
      <c r="F61">
        <f t="shared" si="2"/>
        <v>35.045595526974687</v>
      </c>
    </row>
    <row r="62" spans="5:6" x14ac:dyDescent="0.2">
      <c r="E62">
        <v>59</v>
      </c>
      <c r="F62">
        <f t="shared" si="2"/>
        <v>35.551492517415781</v>
      </c>
    </row>
    <row r="63" spans="5:6" x14ac:dyDescent="0.2">
      <c r="E63">
        <v>60</v>
      </c>
      <c r="F63">
        <f t="shared" si="2"/>
        <v>36.055512754639892</v>
      </c>
    </row>
    <row r="64" spans="5:6" x14ac:dyDescent="0.2">
      <c r="E64">
        <v>61</v>
      </c>
      <c r="F64">
        <f t="shared" si="2"/>
        <v>36.557583500674532</v>
      </c>
    </row>
    <row r="65" spans="5:6" x14ac:dyDescent="0.2">
      <c r="E65">
        <v>62</v>
      </c>
      <c r="F65">
        <f t="shared" si="2"/>
        <v>37.057634156997423</v>
      </c>
    </row>
    <row r="66" spans="5:6" x14ac:dyDescent="0.2">
      <c r="E66">
        <v>63</v>
      </c>
      <c r="F66">
        <f t="shared" si="2"/>
        <v>37.555596129273297</v>
      </c>
    </row>
    <row r="67" spans="5:6" x14ac:dyDescent="0.2">
      <c r="E67">
        <v>64</v>
      </c>
      <c r="F67">
        <f t="shared" si="2"/>
        <v>38.051402703530051</v>
      </c>
    </row>
    <row r="68" spans="5:6" x14ac:dyDescent="0.2">
      <c r="E68">
        <v>65</v>
      </c>
      <c r="F68">
        <f t="shared" si="2"/>
        <v>38.544988932704619</v>
      </c>
    </row>
    <row r="69" spans="5:6" x14ac:dyDescent="0.2">
      <c r="E69">
        <v>66</v>
      </c>
      <c r="F69">
        <f t="shared" si="2"/>
        <v>39.036291532599243</v>
      </c>
    </row>
    <row r="70" spans="5:6" x14ac:dyDescent="0.2">
      <c r="E70">
        <v>67</v>
      </c>
      <c r="F70">
        <f t="shared" si="2"/>
        <v>39.525248786386442</v>
      </c>
    </row>
    <row r="71" spans="5:6" x14ac:dyDescent="0.2">
      <c r="E71">
        <v>68</v>
      </c>
      <c r="F71">
        <f t="shared" si="2"/>
        <v>40.011800456887855</v>
      </c>
    </row>
    <row r="72" spans="5:6" x14ac:dyDescent="0.2">
      <c r="E72">
        <v>69</v>
      </c>
      <c r="F72">
        <f t="shared" si="2"/>
        <v>40.495887705929832</v>
      </c>
    </row>
    <row r="73" spans="5:6" x14ac:dyDescent="0.2">
      <c r="E73">
        <v>70</v>
      </c>
      <c r="F73">
        <f t="shared" si="2"/>
        <v>40.977453020147493</v>
      </c>
    </row>
    <row r="74" spans="5:6" x14ac:dyDescent="0.2">
      <c r="E74">
        <v>71</v>
      </c>
      <c r="F74">
        <f t="shared" si="2"/>
        <v>41.456440142670516</v>
      </c>
    </row>
    <row r="75" spans="5:6" x14ac:dyDescent="0.2">
      <c r="E75">
        <v>72</v>
      </c>
      <c r="F75">
        <f t="shared" si="2"/>
        <v>41.932794010179265</v>
      </c>
    </row>
    <row r="76" spans="5:6" x14ac:dyDescent="0.2">
      <c r="E76">
        <v>73</v>
      </c>
      <c r="F76">
        <f t="shared" si="2"/>
        <v>42.406460694868557</v>
      </c>
    </row>
    <row r="77" spans="5:6" x14ac:dyDescent="0.2">
      <c r="E77">
        <v>74</v>
      </c>
      <c r="F77">
        <f t="shared" si="2"/>
        <v>42.877387350900968</v>
      </c>
    </row>
    <row r="78" spans="5:6" x14ac:dyDescent="0.2">
      <c r="E78">
        <v>75</v>
      </c>
      <c r="F78">
        <f t="shared" si="2"/>
        <v>43.345522164970518</v>
      </c>
    </row>
    <row r="79" spans="5:6" x14ac:dyDescent="0.2">
      <c r="E79">
        <v>76</v>
      </c>
      <c r="F79">
        <f t="shared" si="2"/>
        <v>43.810814310633369</v>
      </c>
    </row>
    <row r="80" spans="5:6" x14ac:dyDescent="0.2">
      <c r="E80">
        <v>77</v>
      </c>
      <c r="F80">
        <f t="shared" si="2"/>
        <v>44.273213906093652</v>
      </c>
    </row>
    <row r="81" spans="5:6" x14ac:dyDescent="0.2">
      <c r="E81">
        <v>78</v>
      </c>
      <c r="F81">
        <f t="shared" si="2"/>
        <v>44.73267197516126</v>
      </c>
    </row>
    <row r="82" spans="5:6" x14ac:dyDescent="0.2">
      <c r="E82">
        <v>79</v>
      </c>
      <c r="F82">
        <f t="shared" si="2"/>
        <v>45.189140411124136</v>
      </c>
    </row>
    <row r="83" spans="5:6" x14ac:dyDescent="0.2">
      <c r="E83">
        <v>80</v>
      </c>
      <c r="F83">
        <f t="shared" si="2"/>
        <v>45.642571943300553</v>
      </c>
    </row>
    <row r="84" spans="5:6" x14ac:dyDescent="0.2">
      <c r="E84">
        <v>81</v>
      </c>
      <c r="F84">
        <f t="shared" si="2"/>
        <v>46.092920106057996</v>
      </c>
    </row>
    <row r="85" spans="5:6" x14ac:dyDescent="0.2">
      <c r="E85">
        <v>82</v>
      </c>
      <c r="F85">
        <f t="shared" si="2"/>
        <v>46.540139210103817</v>
      </c>
    </row>
    <row r="86" spans="5:6" x14ac:dyDescent="0.2">
      <c r="E86">
        <v>83</v>
      </c>
      <c r="F86">
        <f t="shared" si="2"/>
        <v>46.984184315870017</v>
      </c>
    </row>
    <row r="87" spans="5:6" x14ac:dyDescent="0.2">
      <c r="E87">
        <v>84</v>
      </c>
      <c r="F87">
        <f t="shared" si="2"/>
        <v>47.425011208829794</v>
      </c>
    </row>
    <row r="88" spans="5:6" x14ac:dyDescent="0.2">
      <c r="E88">
        <v>85</v>
      </c>
      <c r="F88">
        <f t="shared" si="2"/>
        <v>47.86257637659741</v>
      </c>
    </row>
    <row r="89" spans="5:6" x14ac:dyDescent="0.2">
      <c r="E89">
        <v>86</v>
      </c>
      <c r="F89">
        <f t="shared" si="2"/>
        <v>48.296836987675491</v>
      </c>
    </row>
    <row r="90" spans="5:6" x14ac:dyDescent="0.2">
      <c r="E90">
        <v>87</v>
      </c>
      <c r="F90">
        <f t="shared" si="2"/>
        <v>48.727750871725391</v>
      </c>
    </row>
    <row r="91" spans="5:6" x14ac:dyDescent="0.2">
      <c r="E91">
        <v>88</v>
      </c>
      <c r="F91">
        <f t="shared" si="2"/>
        <v>49.155276501246512</v>
      </c>
    </row>
    <row r="92" spans="5:6" x14ac:dyDescent="0.2">
      <c r="E92">
        <v>89</v>
      </c>
      <c r="F92">
        <f t="shared" si="2"/>
        <v>49.579372974559888</v>
      </c>
    </row>
    <row r="93" spans="5:6" x14ac:dyDescent="0.2">
      <c r="E93">
        <v>90</v>
      </c>
      <c r="F93">
        <f t="shared" si="2"/>
        <v>50</v>
      </c>
    </row>
    <row r="94" spans="5:6" x14ac:dyDescent="0.2">
      <c r="E94">
        <v>91</v>
      </c>
      <c r="F94">
        <f t="shared" si="2"/>
        <v>50.417117881226417</v>
      </c>
    </row>
    <row r="95" spans="5:6" x14ac:dyDescent="0.2">
      <c r="E95">
        <v>92</v>
      </c>
      <c r="F95">
        <f t="shared" si="2"/>
        <v>50.830687503574083</v>
      </c>
    </row>
    <row r="96" spans="5:6" x14ac:dyDescent="0.2">
      <c r="E96">
        <v>93</v>
      </c>
      <c r="F96">
        <f t="shared" si="2"/>
        <v>51.240670321367432</v>
      </c>
    </row>
    <row r="97" spans="5:6" x14ac:dyDescent="0.2">
      <c r="E97">
        <v>94</v>
      </c>
      <c r="F97">
        <f t="shared" si="2"/>
        <v>51.647028346129467</v>
      </c>
    </row>
    <row r="98" spans="5:6" x14ac:dyDescent="0.2">
      <c r="E98">
        <v>95</v>
      </c>
      <c r="F98">
        <f t="shared" si="2"/>
        <v>52.04972413562227</v>
      </c>
    </row>
    <row r="99" spans="5:6" x14ac:dyDescent="0.2">
      <c r="E99">
        <v>96</v>
      </c>
      <c r="F99">
        <f t="shared" si="2"/>
        <v>52.448720783660384</v>
      </c>
    </row>
    <row r="100" spans="5:6" x14ac:dyDescent="0.2">
      <c r="E100">
        <v>97</v>
      </c>
      <c r="F100">
        <f t="shared" si="2"/>
        <v>52.843981910642896</v>
      </c>
    </row>
    <row r="101" spans="5:6" x14ac:dyDescent="0.2">
      <c r="E101">
        <v>98</v>
      </c>
      <c r="F101">
        <f t="shared" si="2"/>
        <v>53.235471654754377</v>
      </c>
    </row>
    <row r="102" spans="5:6" x14ac:dyDescent="0.2">
      <c r="E102">
        <v>99</v>
      </c>
      <c r="F102">
        <f t="shared" si="2"/>
        <v>53.623154663788235</v>
      </c>
    </row>
    <row r="103" spans="5:6" x14ac:dyDescent="0.2">
      <c r="E103">
        <v>100</v>
      </c>
      <c r="F103">
        <f t="shared" si="2"/>
        <v>54.006996087549922</v>
      </c>
    </row>
    <row r="104" spans="5:6" x14ac:dyDescent="0.2">
      <c r="E104">
        <v>101</v>
      </c>
      <c r="F104">
        <f t="shared" ref="F104:F167" si="3">SQRT($C$3^2+$D$3^2-2*$C$3*$D$3*COS(RADIANS(E104)))</f>
        <v>54.386961570800288</v>
      </c>
    </row>
    <row r="105" spans="5:6" x14ac:dyDescent="0.2">
      <c r="E105">
        <v>102</v>
      </c>
      <c r="F105">
        <f t="shared" si="3"/>
        <v>54.763017246702383</v>
      </c>
    </row>
    <row r="106" spans="5:6" x14ac:dyDescent="0.2">
      <c r="E106">
        <v>103</v>
      </c>
      <c r="F106">
        <f t="shared" si="3"/>
        <v>55.135129730737695</v>
      </c>
    </row>
    <row r="107" spans="5:6" x14ac:dyDescent="0.2">
      <c r="E107">
        <v>104</v>
      </c>
      <c r="F107">
        <f t="shared" si="3"/>
        <v>55.503266115060313</v>
      </c>
    </row>
    <row r="108" spans="5:6" x14ac:dyDescent="0.2">
      <c r="E108">
        <v>105</v>
      </c>
      <c r="F108">
        <f t="shared" si="3"/>
        <v>55.867393963259552</v>
      </c>
    </row>
    <row r="109" spans="5:6" x14ac:dyDescent="0.2">
      <c r="E109">
        <v>106</v>
      </c>
      <c r="F109">
        <f t="shared" si="3"/>
        <v>56.227481305503964</v>
      </c>
    </row>
    <row r="110" spans="5:6" x14ac:dyDescent="0.2">
      <c r="E110">
        <v>107</v>
      </c>
      <c r="F110">
        <f t="shared" si="3"/>
        <v>56.583496634041346</v>
      </c>
    </row>
    <row r="111" spans="5:6" x14ac:dyDescent="0.2">
      <c r="E111">
        <v>108</v>
      </c>
      <c r="F111">
        <f t="shared" si="3"/>
        <v>56.935408899031131</v>
      </c>
    </row>
    <row r="112" spans="5:6" x14ac:dyDescent="0.2">
      <c r="E112">
        <v>109</v>
      </c>
      <c r="F112">
        <f t="shared" si="3"/>
        <v>57.283187504687412</v>
      </c>
    </row>
    <row r="113" spans="5:6" x14ac:dyDescent="0.2">
      <c r="E113">
        <v>110</v>
      </c>
      <c r="F113">
        <f t="shared" si="3"/>
        <v>57.626802305711927</v>
      </c>
    </row>
    <row r="114" spans="5:6" x14ac:dyDescent="0.2">
      <c r="E114">
        <v>111</v>
      </c>
      <c r="F114">
        <f t="shared" si="3"/>
        <v>57.966223603998223</v>
      </c>
    </row>
    <row r="115" spans="5:6" x14ac:dyDescent="0.2">
      <c r="E115">
        <v>112</v>
      </c>
      <c r="F115">
        <f t="shared" si="3"/>
        <v>58.301422145589115</v>
      </c>
    </row>
    <row r="116" spans="5:6" x14ac:dyDescent="0.2">
      <c r="E116">
        <v>113</v>
      </c>
      <c r="F116">
        <f t="shared" si="3"/>
        <v>58.632369117870866</v>
      </c>
    </row>
    <row r="117" spans="5:6" x14ac:dyDescent="0.2">
      <c r="E117">
        <v>114</v>
      </c>
      <c r="F117">
        <f t="shared" si="3"/>
        <v>58.959036146988709</v>
      </c>
    </row>
    <row r="118" spans="5:6" x14ac:dyDescent="0.2">
      <c r="E118">
        <v>115</v>
      </c>
      <c r="F118">
        <f t="shared" si="3"/>
        <v>59.281395295469203</v>
      </c>
    </row>
    <row r="119" spans="5:6" x14ac:dyDescent="0.2">
      <c r="E119">
        <v>116</v>
      </c>
      <c r="F119">
        <f t="shared" si="3"/>
        <v>59.599419060036027</v>
      </c>
    </row>
    <row r="120" spans="5:6" x14ac:dyDescent="0.2">
      <c r="E120">
        <v>117</v>
      </c>
      <c r="F120">
        <f t="shared" si="3"/>
        <v>59.913080369606369</v>
      </c>
    </row>
    <row r="121" spans="5:6" x14ac:dyDescent="0.2">
      <c r="E121">
        <v>118</v>
      </c>
      <c r="F121">
        <f t="shared" si="3"/>
        <v>60.222352583456406</v>
      </c>
    </row>
    <row r="122" spans="5:6" x14ac:dyDescent="0.2">
      <c r="E122">
        <v>119</v>
      </c>
      <c r="F122">
        <f t="shared" si="3"/>
        <v>60.527209489544525</v>
      </c>
    </row>
    <row r="123" spans="5:6" x14ac:dyDescent="0.2">
      <c r="E123">
        <v>120</v>
      </c>
      <c r="F123">
        <f t="shared" si="3"/>
        <v>60.827625302982192</v>
      </c>
    </row>
    <row r="124" spans="5:6" x14ac:dyDescent="0.2">
      <c r="E124">
        <v>121</v>
      </c>
      <c r="F124">
        <f t="shared" si="3"/>
        <v>61.123574664642533</v>
      </c>
    </row>
    <row r="125" spans="5:6" x14ac:dyDescent="0.2">
      <c r="E125">
        <v>122</v>
      </c>
      <c r="F125">
        <f t="shared" si="3"/>
        <v>61.415032639897632</v>
      </c>
    </row>
    <row r="126" spans="5:6" x14ac:dyDescent="0.2">
      <c r="E126">
        <v>123</v>
      </c>
      <c r="F126">
        <f t="shared" si="3"/>
        <v>61.701974717476141</v>
      </c>
    </row>
    <row r="127" spans="5:6" x14ac:dyDescent="0.2">
      <c r="E127">
        <v>124</v>
      </c>
      <c r="F127">
        <f t="shared" si="3"/>
        <v>61.984376808432884</v>
      </c>
    </row>
    <row r="128" spans="5:6" x14ac:dyDescent="0.2">
      <c r="E128">
        <v>125</v>
      </c>
      <c r="F128">
        <f t="shared" si="3"/>
        <v>62.262215245223253</v>
      </c>
    </row>
    <row r="129" spans="5:6" x14ac:dyDescent="0.2">
      <c r="E129">
        <v>126</v>
      </c>
      <c r="F129">
        <f t="shared" si="3"/>
        <v>62.535466780875112</v>
      </c>
    </row>
    <row r="130" spans="5:6" x14ac:dyDescent="0.2">
      <c r="E130">
        <v>127</v>
      </c>
      <c r="F130">
        <f t="shared" si="3"/>
        <v>62.804108588251744</v>
      </c>
    </row>
    <row r="131" spans="5:6" x14ac:dyDescent="0.2">
      <c r="E131">
        <v>128</v>
      </c>
      <c r="F131">
        <f t="shared" si="3"/>
        <v>63.068118259399341</v>
      </c>
    </row>
    <row r="132" spans="5:6" x14ac:dyDescent="0.2">
      <c r="E132">
        <v>129</v>
      </c>
      <c r="F132">
        <f t="shared" si="3"/>
        <v>63.327473804973536</v>
      </c>
    </row>
    <row r="133" spans="5:6" x14ac:dyDescent="0.2">
      <c r="E133">
        <v>130</v>
      </c>
      <c r="F133">
        <f t="shared" si="3"/>
        <v>63.582153653739148</v>
      </c>
    </row>
    <row r="134" spans="5:6" x14ac:dyDescent="0.2">
      <c r="E134">
        <v>131</v>
      </c>
      <c r="F134">
        <f t="shared" si="3"/>
        <v>63.832136652137983</v>
      </c>
    </row>
    <row r="135" spans="5:6" x14ac:dyDescent="0.2">
      <c r="E135">
        <v>132</v>
      </c>
      <c r="F135">
        <f t="shared" si="3"/>
        <v>64.077402063920005</v>
      </c>
    </row>
    <row r="136" spans="5:6" x14ac:dyDescent="0.2">
      <c r="E136">
        <v>133</v>
      </c>
      <c r="F136">
        <f t="shared" si="3"/>
        <v>64.317929569832984</v>
      </c>
    </row>
    <row r="137" spans="5:6" x14ac:dyDescent="0.2">
      <c r="E137">
        <v>134</v>
      </c>
      <c r="F137">
        <f t="shared" si="3"/>
        <v>64.553699267366497</v>
      </c>
    </row>
    <row r="138" spans="5:6" x14ac:dyDescent="0.2">
      <c r="E138">
        <v>135</v>
      </c>
      <c r="F138">
        <f t="shared" si="3"/>
        <v>64.78469167054601</v>
      </c>
    </row>
    <row r="139" spans="5:6" x14ac:dyDescent="0.2">
      <c r="E139">
        <v>136</v>
      </c>
      <c r="F139">
        <f t="shared" si="3"/>
        <v>65.010887709773371</v>
      </c>
    </row>
    <row r="140" spans="5:6" x14ac:dyDescent="0.2">
      <c r="E140">
        <v>137</v>
      </c>
      <c r="F140">
        <f t="shared" si="3"/>
        <v>65.232268731709837</v>
      </c>
    </row>
    <row r="141" spans="5:6" x14ac:dyDescent="0.2">
      <c r="E141">
        <v>138</v>
      </c>
      <c r="F141">
        <f t="shared" si="3"/>
        <v>65.448816499198401</v>
      </c>
    </row>
    <row r="142" spans="5:6" x14ac:dyDescent="0.2">
      <c r="E142">
        <v>139</v>
      </c>
      <c r="F142">
        <f t="shared" si="3"/>
        <v>65.660513191222108</v>
      </c>
    </row>
    <row r="143" spans="5:6" x14ac:dyDescent="0.2">
      <c r="E143">
        <v>140</v>
      </c>
      <c r="F143">
        <f t="shared" si="3"/>
        <v>65.867341402895164</v>
      </c>
    </row>
    <row r="144" spans="5:6" x14ac:dyDescent="0.2">
      <c r="E144">
        <v>141</v>
      </c>
      <c r="F144">
        <f t="shared" si="3"/>
        <v>66.069284145484204</v>
      </c>
    </row>
    <row r="145" spans="5:6" x14ac:dyDescent="0.2">
      <c r="E145">
        <v>142</v>
      </c>
      <c r="F145">
        <f t="shared" si="3"/>
        <v>66.266324846456754</v>
      </c>
    </row>
    <row r="146" spans="5:6" x14ac:dyDescent="0.2">
      <c r="E146">
        <v>143</v>
      </c>
      <c r="F146">
        <f t="shared" si="3"/>
        <v>66.458447349554461</v>
      </c>
    </row>
    <row r="147" spans="5:6" x14ac:dyDescent="0.2">
      <c r="E147">
        <v>144</v>
      </c>
      <c r="F147">
        <f t="shared" si="3"/>
        <v>66.645635914888487</v>
      </c>
    </row>
    <row r="148" spans="5:6" x14ac:dyDescent="0.2">
      <c r="E148">
        <v>145</v>
      </c>
      <c r="F148">
        <f t="shared" si="3"/>
        <v>66.82787521905496</v>
      </c>
    </row>
    <row r="149" spans="5:6" x14ac:dyDescent="0.2">
      <c r="E149">
        <v>146</v>
      </c>
      <c r="F149">
        <f t="shared" si="3"/>
        <v>67.005150355268214</v>
      </c>
    </row>
    <row r="150" spans="5:6" x14ac:dyDescent="0.2">
      <c r="E150">
        <v>147</v>
      </c>
      <c r="F150">
        <f t="shared" si="3"/>
        <v>67.177446833509663</v>
      </c>
    </row>
    <row r="151" spans="5:6" x14ac:dyDescent="0.2">
      <c r="E151">
        <v>148</v>
      </c>
      <c r="F151">
        <f t="shared" si="3"/>
        <v>67.344750580690558</v>
      </c>
    </row>
    <row r="152" spans="5:6" x14ac:dyDescent="0.2">
      <c r="E152">
        <v>149</v>
      </c>
      <c r="F152">
        <f t="shared" si="3"/>
        <v>67.507047940826652</v>
      </c>
    </row>
    <row r="153" spans="5:6" x14ac:dyDescent="0.2">
      <c r="E153">
        <v>150</v>
      </c>
      <c r="F153">
        <f t="shared" si="3"/>
        <v>67.664325675223083</v>
      </c>
    </row>
    <row r="154" spans="5:6" x14ac:dyDescent="0.2">
      <c r="E154">
        <v>151</v>
      </c>
      <c r="F154">
        <f t="shared" si="3"/>
        <v>67.81657096266774</v>
      </c>
    </row>
    <row r="155" spans="5:6" x14ac:dyDescent="0.2">
      <c r="E155">
        <v>152</v>
      </c>
      <c r="F155">
        <f t="shared" si="3"/>
        <v>67.963771399631923</v>
      </c>
    </row>
    <row r="156" spans="5:6" x14ac:dyDescent="0.2">
      <c r="E156">
        <v>153</v>
      </c>
      <c r="F156">
        <f t="shared" si="3"/>
        <v>68.105915000476159</v>
      </c>
    </row>
    <row r="157" spans="5:6" x14ac:dyDescent="0.2">
      <c r="E157">
        <v>154</v>
      </c>
      <c r="F157">
        <f t="shared" si="3"/>
        <v>68.242990197660603</v>
      </c>
    </row>
    <row r="158" spans="5:6" x14ac:dyDescent="0.2">
      <c r="E158">
        <v>155</v>
      </c>
      <c r="F158">
        <f t="shared" si="3"/>
        <v>68.374985841958022</v>
      </c>
    </row>
    <row r="159" spans="5:6" x14ac:dyDescent="0.2">
      <c r="E159">
        <v>156</v>
      </c>
      <c r="F159">
        <f t="shared" si="3"/>
        <v>68.501891202668574</v>
      </c>
    </row>
    <row r="160" spans="5:6" x14ac:dyDescent="0.2">
      <c r="E160">
        <v>157</v>
      </c>
      <c r="F160">
        <f t="shared" si="3"/>
        <v>68.623695967835019</v>
      </c>
    </row>
    <row r="161" spans="5:6" x14ac:dyDescent="0.2">
      <c r="E161">
        <v>158</v>
      </c>
      <c r="F161">
        <f t="shared" si="3"/>
        <v>68.740390244457359</v>
      </c>
    </row>
    <row r="162" spans="5:6" x14ac:dyDescent="0.2">
      <c r="E162">
        <v>159</v>
      </c>
      <c r="F162">
        <f t="shared" si="3"/>
        <v>68.851964558705831</v>
      </c>
    </row>
    <row r="163" spans="5:6" x14ac:dyDescent="0.2">
      <c r="E163">
        <v>160</v>
      </c>
      <c r="F163">
        <f t="shared" si="3"/>
        <v>68.958409856131254</v>
      </c>
    </row>
    <row r="164" spans="5:6" x14ac:dyDescent="0.2">
      <c r="E164">
        <v>161</v>
      </c>
      <c r="F164">
        <f t="shared" si="3"/>
        <v>69.059717501871958</v>
      </c>
    </row>
    <row r="165" spans="5:6" x14ac:dyDescent="0.2">
      <c r="E165">
        <v>162</v>
      </c>
      <c r="F165">
        <f t="shared" si="3"/>
        <v>69.155879280856283</v>
      </c>
    </row>
    <row r="166" spans="5:6" x14ac:dyDescent="0.2">
      <c r="E166">
        <v>163</v>
      </c>
      <c r="F166">
        <f t="shared" si="3"/>
        <v>69.246887397999956</v>
      </c>
    </row>
    <row r="167" spans="5:6" x14ac:dyDescent="0.2">
      <c r="E167">
        <v>164</v>
      </c>
      <c r="F167">
        <f t="shared" si="3"/>
        <v>69.33273447839747</v>
      </c>
    </row>
    <row r="168" spans="5:6" x14ac:dyDescent="0.2">
      <c r="E168">
        <v>165</v>
      </c>
      <c r="F168">
        <f t="shared" ref="F168:F231" si="4">SQRT($C$3^2+$D$3^2-2*$C$3*$D$3*COS(RADIANS(E168)))</f>
        <v>69.413413567506993</v>
      </c>
    </row>
    <row r="169" spans="5:6" x14ac:dyDescent="0.2">
      <c r="E169">
        <v>166</v>
      </c>
      <c r="F169">
        <f t="shared" si="4"/>
        <v>69.488918131327907</v>
      </c>
    </row>
    <row r="170" spans="5:6" x14ac:dyDescent="0.2">
      <c r="E170">
        <v>167</v>
      </c>
      <c r="F170">
        <f t="shared" si="4"/>
        <v>69.559242056570483</v>
      </c>
    </row>
    <row r="171" spans="5:6" x14ac:dyDescent="0.2">
      <c r="E171">
        <v>168</v>
      </c>
      <c r="F171">
        <f t="shared" si="4"/>
        <v>69.624379650817247</v>
      </c>
    </row>
    <row r="172" spans="5:6" x14ac:dyDescent="0.2">
      <c r="E172">
        <v>169</v>
      </c>
      <c r="F172">
        <f t="shared" si="4"/>
        <v>69.684325642675148</v>
      </c>
    </row>
    <row r="173" spans="5:6" x14ac:dyDescent="0.2">
      <c r="E173">
        <v>170</v>
      </c>
      <c r="F173">
        <f t="shared" si="4"/>
        <v>69.739075181918622</v>
      </c>
    </row>
    <row r="174" spans="5:6" x14ac:dyDescent="0.2">
      <c r="E174">
        <v>171</v>
      </c>
      <c r="F174">
        <f t="shared" si="4"/>
        <v>69.788623839622531</v>
      </c>
    </row>
    <row r="175" spans="5:6" x14ac:dyDescent="0.2">
      <c r="E175">
        <v>172</v>
      </c>
      <c r="F175">
        <f t="shared" si="4"/>
        <v>69.832967608284903</v>
      </c>
    </row>
    <row r="176" spans="5:6" x14ac:dyDescent="0.2">
      <c r="E176">
        <v>173</v>
      </c>
      <c r="F176">
        <f t="shared" si="4"/>
        <v>69.872102901939144</v>
      </c>
    </row>
    <row r="177" spans="5:6" x14ac:dyDescent="0.2">
      <c r="E177">
        <v>174</v>
      </c>
      <c r="F177">
        <f t="shared" si="4"/>
        <v>69.906026556255185</v>
      </c>
    </row>
    <row r="178" spans="5:6" x14ac:dyDescent="0.2">
      <c r="E178">
        <v>175</v>
      </c>
      <c r="F178">
        <f t="shared" si="4"/>
        <v>69.934735828629456</v>
      </c>
    </row>
    <row r="179" spans="5:6" x14ac:dyDescent="0.2">
      <c r="E179">
        <v>176</v>
      </c>
      <c r="F179">
        <f t="shared" si="4"/>
        <v>69.95822839826333</v>
      </c>
    </row>
    <row r="180" spans="5:6" x14ac:dyDescent="0.2">
      <c r="E180">
        <v>177</v>
      </c>
      <c r="F180">
        <f t="shared" si="4"/>
        <v>69.97650236622988</v>
      </c>
    </row>
    <row r="181" spans="5:6" x14ac:dyDescent="0.2">
      <c r="E181">
        <v>178</v>
      </c>
      <c r="F181">
        <f t="shared" si="4"/>
        <v>69.989556255528797</v>
      </c>
    </row>
    <row r="182" spans="5:6" x14ac:dyDescent="0.2">
      <c r="E182">
        <v>179</v>
      </c>
      <c r="F182">
        <f t="shared" si="4"/>
        <v>69.997389011129115</v>
      </c>
    </row>
    <row r="183" spans="5:6" x14ac:dyDescent="0.2">
      <c r="E183">
        <v>180</v>
      </c>
      <c r="F183">
        <f t="shared" si="4"/>
        <v>70</v>
      </c>
    </row>
    <row r="184" spans="5:6" x14ac:dyDescent="0.2">
      <c r="E184">
        <v>181</v>
      </c>
      <c r="F184">
        <f t="shared" si="4"/>
        <v>69.997389011129115</v>
      </c>
    </row>
    <row r="185" spans="5:6" x14ac:dyDescent="0.2">
      <c r="E185">
        <v>182</v>
      </c>
      <c r="F185">
        <f t="shared" si="4"/>
        <v>69.989556255528797</v>
      </c>
    </row>
    <row r="186" spans="5:6" x14ac:dyDescent="0.2">
      <c r="E186">
        <v>183</v>
      </c>
      <c r="F186">
        <f t="shared" si="4"/>
        <v>69.97650236622988</v>
      </c>
    </row>
    <row r="187" spans="5:6" x14ac:dyDescent="0.2">
      <c r="E187">
        <v>184</v>
      </c>
      <c r="F187">
        <f t="shared" si="4"/>
        <v>69.95822839826333</v>
      </c>
    </row>
    <row r="188" spans="5:6" x14ac:dyDescent="0.2">
      <c r="E188">
        <v>185</v>
      </c>
      <c r="F188">
        <f t="shared" si="4"/>
        <v>69.934735828629456</v>
      </c>
    </row>
    <row r="189" spans="5:6" x14ac:dyDescent="0.2">
      <c r="E189">
        <v>186</v>
      </c>
      <c r="F189">
        <f t="shared" si="4"/>
        <v>69.906026556255185</v>
      </c>
    </row>
    <row r="190" spans="5:6" x14ac:dyDescent="0.2">
      <c r="E190">
        <v>187</v>
      </c>
      <c r="F190">
        <f t="shared" si="4"/>
        <v>69.872102901939144</v>
      </c>
    </row>
    <row r="191" spans="5:6" x14ac:dyDescent="0.2">
      <c r="E191">
        <v>188</v>
      </c>
      <c r="F191">
        <f t="shared" si="4"/>
        <v>69.832967608284903</v>
      </c>
    </row>
    <row r="192" spans="5:6" x14ac:dyDescent="0.2">
      <c r="E192">
        <v>189</v>
      </c>
      <c r="F192">
        <f t="shared" si="4"/>
        <v>69.788623839622531</v>
      </c>
    </row>
    <row r="193" spans="5:6" x14ac:dyDescent="0.2">
      <c r="E193">
        <v>190</v>
      </c>
      <c r="F193">
        <f t="shared" si="4"/>
        <v>69.739075181918622</v>
      </c>
    </row>
    <row r="194" spans="5:6" x14ac:dyDescent="0.2">
      <c r="E194">
        <v>191</v>
      </c>
      <c r="F194">
        <f t="shared" si="4"/>
        <v>69.684325642675148</v>
      </c>
    </row>
    <row r="195" spans="5:6" x14ac:dyDescent="0.2">
      <c r="E195">
        <v>192</v>
      </c>
      <c r="F195">
        <f t="shared" si="4"/>
        <v>69.624379650817232</v>
      </c>
    </row>
    <row r="196" spans="5:6" x14ac:dyDescent="0.2">
      <c r="E196">
        <v>193</v>
      </c>
      <c r="F196">
        <f t="shared" si="4"/>
        <v>69.559242056570497</v>
      </c>
    </row>
    <row r="197" spans="5:6" x14ac:dyDescent="0.2">
      <c r="E197">
        <v>194</v>
      </c>
      <c r="F197">
        <f t="shared" si="4"/>
        <v>69.488918131327907</v>
      </c>
    </row>
    <row r="198" spans="5:6" x14ac:dyDescent="0.2">
      <c r="E198">
        <v>195</v>
      </c>
      <c r="F198">
        <f t="shared" si="4"/>
        <v>69.413413567506993</v>
      </c>
    </row>
    <row r="199" spans="5:6" x14ac:dyDescent="0.2">
      <c r="E199">
        <v>196</v>
      </c>
      <c r="F199">
        <f t="shared" si="4"/>
        <v>69.33273447839747</v>
      </c>
    </row>
    <row r="200" spans="5:6" x14ac:dyDescent="0.2">
      <c r="E200">
        <v>197</v>
      </c>
      <c r="F200">
        <f t="shared" si="4"/>
        <v>69.246887397999956</v>
      </c>
    </row>
    <row r="201" spans="5:6" x14ac:dyDescent="0.2">
      <c r="E201">
        <v>198</v>
      </c>
      <c r="F201">
        <f t="shared" si="4"/>
        <v>69.155879280856297</v>
      </c>
    </row>
    <row r="202" spans="5:6" x14ac:dyDescent="0.2">
      <c r="E202">
        <v>199</v>
      </c>
      <c r="F202">
        <f t="shared" si="4"/>
        <v>69.059717501871958</v>
      </c>
    </row>
    <row r="203" spans="5:6" x14ac:dyDescent="0.2">
      <c r="E203">
        <v>200</v>
      </c>
      <c r="F203">
        <f t="shared" si="4"/>
        <v>68.958409856131254</v>
      </c>
    </row>
    <row r="204" spans="5:6" x14ac:dyDescent="0.2">
      <c r="E204">
        <v>201</v>
      </c>
      <c r="F204">
        <f t="shared" si="4"/>
        <v>68.851964558705831</v>
      </c>
    </row>
    <row r="205" spans="5:6" x14ac:dyDescent="0.2">
      <c r="E205">
        <v>202</v>
      </c>
      <c r="F205">
        <f t="shared" si="4"/>
        <v>68.740390244457373</v>
      </c>
    </row>
    <row r="206" spans="5:6" x14ac:dyDescent="0.2">
      <c r="E206">
        <v>203</v>
      </c>
      <c r="F206">
        <f t="shared" si="4"/>
        <v>68.623695967835019</v>
      </c>
    </row>
    <row r="207" spans="5:6" x14ac:dyDescent="0.2">
      <c r="E207">
        <v>204</v>
      </c>
      <c r="F207">
        <f t="shared" si="4"/>
        <v>68.501891202668574</v>
      </c>
    </row>
    <row r="208" spans="5:6" x14ac:dyDescent="0.2">
      <c r="E208">
        <v>205</v>
      </c>
      <c r="F208">
        <f t="shared" si="4"/>
        <v>68.374985841958022</v>
      </c>
    </row>
    <row r="209" spans="5:6" x14ac:dyDescent="0.2">
      <c r="E209">
        <v>206</v>
      </c>
      <c r="F209">
        <f t="shared" si="4"/>
        <v>68.242990197660603</v>
      </c>
    </row>
    <row r="210" spans="5:6" x14ac:dyDescent="0.2">
      <c r="E210">
        <v>207</v>
      </c>
      <c r="F210">
        <f t="shared" si="4"/>
        <v>68.105915000476159</v>
      </c>
    </row>
    <row r="211" spans="5:6" x14ac:dyDescent="0.2">
      <c r="E211">
        <v>208</v>
      </c>
      <c r="F211">
        <f t="shared" si="4"/>
        <v>67.963771399631909</v>
      </c>
    </row>
    <row r="212" spans="5:6" x14ac:dyDescent="0.2">
      <c r="E212">
        <v>209</v>
      </c>
      <c r="F212">
        <f t="shared" si="4"/>
        <v>67.816570962667754</v>
      </c>
    </row>
    <row r="213" spans="5:6" x14ac:dyDescent="0.2">
      <c r="E213">
        <v>210</v>
      </c>
      <c r="F213">
        <f t="shared" si="4"/>
        <v>67.664325675223083</v>
      </c>
    </row>
    <row r="214" spans="5:6" x14ac:dyDescent="0.2">
      <c r="E214">
        <v>211</v>
      </c>
      <c r="F214">
        <f t="shared" si="4"/>
        <v>67.507047940826666</v>
      </c>
    </row>
    <row r="215" spans="5:6" x14ac:dyDescent="0.2">
      <c r="E215">
        <v>212</v>
      </c>
      <c r="F215">
        <f t="shared" si="4"/>
        <v>67.344750580690572</v>
      </c>
    </row>
    <row r="216" spans="5:6" x14ac:dyDescent="0.2">
      <c r="E216">
        <v>213</v>
      </c>
      <c r="F216">
        <f t="shared" si="4"/>
        <v>67.177446833509663</v>
      </c>
    </row>
    <row r="217" spans="5:6" x14ac:dyDescent="0.2">
      <c r="E217">
        <v>214</v>
      </c>
      <c r="F217">
        <f t="shared" si="4"/>
        <v>67.005150355268214</v>
      </c>
    </row>
    <row r="218" spans="5:6" x14ac:dyDescent="0.2">
      <c r="E218">
        <v>215</v>
      </c>
      <c r="F218">
        <f t="shared" si="4"/>
        <v>66.82787521905496</v>
      </c>
    </row>
    <row r="219" spans="5:6" x14ac:dyDescent="0.2">
      <c r="E219">
        <v>216</v>
      </c>
      <c r="F219">
        <f t="shared" si="4"/>
        <v>66.645635914888487</v>
      </c>
    </row>
    <row r="220" spans="5:6" x14ac:dyDescent="0.2">
      <c r="E220">
        <v>217</v>
      </c>
      <c r="F220">
        <f t="shared" si="4"/>
        <v>66.458447349554461</v>
      </c>
    </row>
    <row r="221" spans="5:6" x14ac:dyDescent="0.2">
      <c r="E221">
        <v>218</v>
      </c>
      <c r="F221">
        <f t="shared" si="4"/>
        <v>66.266324846456754</v>
      </c>
    </row>
    <row r="222" spans="5:6" x14ac:dyDescent="0.2">
      <c r="E222">
        <v>219</v>
      </c>
      <c r="F222">
        <f t="shared" si="4"/>
        <v>66.069284145484204</v>
      </c>
    </row>
    <row r="223" spans="5:6" x14ac:dyDescent="0.2">
      <c r="E223">
        <v>220</v>
      </c>
      <c r="F223">
        <f t="shared" si="4"/>
        <v>65.867341402895164</v>
      </c>
    </row>
    <row r="224" spans="5:6" x14ac:dyDescent="0.2">
      <c r="E224">
        <v>221</v>
      </c>
      <c r="F224">
        <f t="shared" si="4"/>
        <v>65.660513191222108</v>
      </c>
    </row>
    <row r="225" spans="5:6" x14ac:dyDescent="0.2">
      <c r="E225">
        <v>222</v>
      </c>
      <c r="F225">
        <f t="shared" si="4"/>
        <v>65.448816499198415</v>
      </c>
    </row>
    <row r="226" spans="5:6" x14ac:dyDescent="0.2">
      <c r="E226">
        <v>223</v>
      </c>
      <c r="F226">
        <f t="shared" si="4"/>
        <v>65.232268731709851</v>
      </c>
    </row>
    <row r="227" spans="5:6" x14ac:dyDescent="0.2">
      <c r="E227">
        <v>224</v>
      </c>
      <c r="F227">
        <f t="shared" si="4"/>
        <v>65.010887709773371</v>
      </c>
    </row>
    <row r="228" spans="5:6" x14ac:dyDescent="0.2">
      <c r="E228">
        <v>225</v>
      </c>
      <c r="F228">
        <f t="shared" si="4"/>
        <v>64.78469167054601</v>
      </c>
    </row>
    <row r="229" spans="5:6" x14ac:dyDescent="0.2">
      <c r="E229">
        <v>226</v>
      </c>
      <c r="F229">
        <f t="shared" si="4"/>
        <v>64.553699267366497</v>
      </c>
    </row>
    <row r="230" spans="5:6" x14ac:dyDescent="0.2">
      <c r="E230">
        <v>227</v>
      </c>
      <c r="F230">
        <f t="shared" si="4"/>
        <v>64.317929569832984</v>
      </c>
    </row>
    <row r="231" spans="5:6" x14ac:dyDescent="0.2">
      <c r="E231">
        <v>228</v>
      </c>
      <c r="F231">
        <f t="shared" si="4"/>
        <v>64.077402063920005</v>
      </c>
    </row>
    <row r="232" spans="5:6" x14ac:dyDescent="0.2">
      <c r="E232">
        <v>229</v>
      </c>
      <c r="F232">
        <f t="shared" ref="F232:F295" si="5">SQRT($C$3^2+$D$3^2-2*$C$3*$D$3*COS(RADIANS(E232)))</f>
        <v>63.832136652137983</v>
      </c>
    </row>
    <row r="233" spans="5:6" x14ac:dyDescent="0.2">
      <c r="E233">
        <v>230</v>
      </c>
      <c r="F233">
        <f t="shared" si="5"/>
        <v>63.582153653739148</v>
      </c>
    </row>
    <row r="234" spans="5:6" x14ac:dyDescent="0.2">
      <c r="E234">
        <v>231</v>
      </c>
      <c r="F234">
        <f t="shared" si="5"/>
        <v>63.32747380497355</v>
      </c>
    </row>
    <row r="235" spans="5:6" x14ac:dyDescent="0.2">
      <c r="E235">
        <v>232</v>
      </c>
      <c r="F235">
        <f t="shared" si="5"/>
        <v>63.068118259399334</v>
      </c>
    </row>
    <row r="236" spans="5:6" x14ac:dyDescent="0.2">
      <c r="E236">
        <v>233</v>
      </c>
      <c r="F236">
        <f t="shared" si="5"/>
        <v>62.804108588251736</v>
      </c>
    </row>
    <row r="237" spans="5:6" x14ac:dyDescent="0.2">
      <c r="E237">
        <v>234</v>
      </c>
      <c r="F237">
        <f t="shared" si="5"/>
        <v>62.535466780875126</v>
      </c>
    </row>
    <row r="238" spans="5:6" x14ac:dyDescent="0.2">
      <c r="E238">
        <v>235</v>
      </c>
      <c r="F238">
        <f t="shared" si="5"/>
        <v>62.26221524522326</v>
      </c>
    </row>
    <row r="239" spans="5:6" x14ac:dyDescent="0.2">
      <c r="E239">
        <v>236</v>
      </c>
      <c r="F239">
        <f t="shared" si="5"/>
        <v>61.984376808432884</v>
      </c>
    </row>
    <row r="240" spans="5:6" x14ac:dyDescent="0.2">
      <c r="E240">
        <v>237</v>
      </c>
      <c r="F240">
        <f t="shared" si="5"/>
        <v>61.701974717476141</v>
      </c>
    </row>
    <row r="241" spans="5:6" x14ac:dyDescent="0.2">
      <c r="E241">
        <v>238</v>
      </c>
      <c r="F241">
        <f t="shared" si="5"/>
        <v>61.415032639897639</v>
      </c>
    </row>
    <row r="242" spans="5:6" x14ac:dyDescent="0.2">
      <c r="E242">
        <v>239</v>
      </c>
      <c r="F242">
        <f t="shared" si="5"/>
        <v>61.123574664642533</v>
      </c>
    </row>
    <row r="243" spans="5:6" x14ac:dyDescent="0.2">
      <c r="E243">
        <v>240</v>
      </c>
      <c r="F243">
        <f t="shared" si="5"/>
        <v>60.827625302982206</v>
      </c>
    </row>
    <row r="244" spans="5:6" x14ac:dyDescent="0.2">
      <c r="E244">
        <v>241</v>
      </c>
      <c r="F244">
        <f t="shared" si="5"/>
        <v>60.527209489544518</v>
      </c>
    </row>
    <row r="245" spans="5:6" x14ac:dyDescent="0.2">
      <c r="E245">
        <v>242</v>
      </c>
      <c r="F245">
        <f t="shared" si="5"/>
        <v>60.222352583456399</v>
      </c>
    </row>
    <row r="246" spans="5:6" x14ac:dyDescent="0.2">
      <c r="E246">
        <v>243</v>
      </c>
      <c r="F246">
        <f t="shared" si="5"/>
        <v>59.913080369606377</v>
      </c>
    </row>
    <row r="247" spans="5:6" x14ac:dyDescent="0.2">
      <c r="E247">
        <v>244</v>
      </c>
      <c r="F247">
        <f t="shared" si="5"/>
        <v>59.599419060036034</v>
      </c>
    </row>
    <row r="248" spans="5:6" x14ac:dyDescent="0.2">
      <c r="E248">
        <v>245</v>
      </c>
      <c r="F248">
        <f t="shared" si="5"/>
        <v>59.281395295469203</v>
      </c>
    </row>
    <row r="249" spans="5:6" x14ac:dyDescent="0.2">
      <c r="E249">
        <v>246</v>
      </c>
      <c r="F249">
        <f t="shared" si="5"/>
        <v>58.959036146988701</v>
      </c>
    </row>
    <row r="250" spans="5:6" x14ac:dyDescent="0.2">
      <c r="E250">
        <v>247</v>
      </c>
      <c r="F250">
        <f t="shared" si="5"/>
        <v>58.632369117870866</v>
      </c>
    </row>
    <row r="251" spans="5:6" x14ac:dyDescent="0.2">
      <c r="E251">
        <v>248</v>
      </c>
      <c r="F251">
        <f t="shared" si="5"/>
        <v>58.301422145589122</v>
      </c>
    </row>
    <row r="252" spans="5:6" x14ac:dyDescent="0.2">
      <c r="E252">
        <v>249</v>
      </c>
      <c r="F252">
        <f t="shared" si="5"/>
        <v>57.96622360399823</v>
      </c>
    </row>
    <row r="253" spans="5:6" x14ac:dyDescent="0.2">
      <c r="E253">
        <v>250</v>
      </c>
      <c r="F253">
        <f t="shared" si="5"/>
        <v>57.626802305711919</v>
      </c>
    </row>
    <row r="254" spans="5:6" x14ac:dyDescent="0.2">
      <c r="E254">
        <v>251</v>
      </c>
      <c r="F254">
        <f t="shared" si="5"/>
        <v>57.283187504687412</v>
      </c>
    </row>
    <row r="255" spans="5:6" x14ac:dyDescent="0.2">
      <c r="E255">
        <v>252</v>
      </c>
      <c r="F255">
        <f t="shared" si="5"/>
        <v>56.935408899031138</v>
      </c>
    </row>
    <row r="256" spans="5:6" x14ac:dyDescent="0.2">
      <c r="E256">
        <v>253</v>
      </c>
      <c r="F256">
        <f t="shared" si="5"/>
        <v>56.583496634041353</v>
      </c>
    </row>
    <row r="257" spans="5:6" x14ac:dyDescent="0.2">
      <c r="E257">
        <v>254</v>
      </c>
      <c r="F257">
        <f t="shared" si="5"/>
        <v>56.227481305503957</v>
      </c>
    </row>
    <row r="258" spans="5:6" x14ac:dyDescent="0.2">
      <c r="E258">
        <v>255</v>
      </c>
      <c r="F258">
        <f t="shared" si="5"/>
        <v>55.867393963259552</v>
      </c>
    </row>
    <row r="259" spans="5:6" x14ac:dyDescent="0.2">
      <c r="E259">
        <v>256</v>
      </c>
      <c r="F259">
        <f t="shared" si="5"/>
        <v>55.503266115060313</v>
      </c>
    </row>
    <row r="260" spans="5:6" x14ac:dyDescent="0.2">
      <c r="E260">
        <v>257</v>
      </c>
      <c r="F260">
        <f t="shared" si="5"/>
        <v>55.135129730737702</v>
      </c>
    </row>
    <row r="261" spans="5:6" x14ac:dyDescent="0.2">
      <c r="E261">
        <v>258</v>
      </c>
      <c r="F261">
        <f t="shared" si="5"/>
        <v>54.76301724670239</v>
      </c>
    </row>
    <row r="262" spans="5:6" x14ac:dyDescent="0.2">
      <c r="E262">
        <v>259</v>
      </c>
      <c r="F262">
        <f t="shared" si="5"/>
        <v>54.386961570800288</v>
      </c>
    </row>
    <row r="263" spans="5:6" x14ac:dyDescent="0.2">
      <c r="E263">
        <v>260</v>
      </c>
      <c r="F263">
        <f t="shared" si="5"/>
        <v>54.006996087549929</v>
      </c>
    </row>
    <row r="264" spans="5:6" x14ac:dyDescent="0.2">
      <c r="E264">
        <v>261</v>
      </c>
      <c r="F264">
        <f t="shared" si="5"/>
        <v>53.623154663788235</v>
      </c>
    </row>
    <row r="265" spans="5:6" x14ac:dyDescent="0.2">
      <c r="E265">
        <v>262</v>
      </c>
      <c r="F265">
        <f t="shared" si="5"/>
        <v>53.235471654754392</v>
      </c>
    </row>
    <row r="266" spans="5:6" x14ac:dyDescent="0.2">
      <c r="E266">
        <v>263</v>
      </c>
      <c r="F266">
        <f t="shared" si="5"/>
        <v>52.843981910642889</v>
      </c>
    </row>
    <row r="267" spans="5:6" x14ac:dyDescent="0.2">
      <c r="E267">
        <v>264</v>
      </c>
      <c r="F267">
        <f t="shared" si="5"/>
        <v>52.448720783660377</v>
      </c>
    </row>
    <row r="268" spans="5:6" x14ac:dyDescent="0.2">
      <c r="E268">
        <v>265</v>
      </c>
      <c r="F268">
        <f t="shared" si="5"/>
        <v>52.04972413562227</v>
      </c>
    </row>
    <row r="269" spans="5:6" x14ac:dyDescent="0.2">
      <c r="E269">
        <v>266</v>
      </c>
      <c r="F269">
        <f t="shared" si="5"/>
        <v>51.647028346129474</v>
      </c>
    </row>
    <row r="270" spans="5:6" x14ac:dyDescent="0.2">
      <c r="E270">
        <v>267</v>
      </c>
      <c r="F270">
        <f t="shared" si="5"/>
        <v>51.240670321367439</v>
      </c>
    </row>
    <row r="271" spans="5:6" x14ac:dyDescent="0.2">
      <c r="E271">
        <v>268</v>
      </c>
      <c r="F271">
        <f t="shared" si="5"/>
        <v>50.830687503574076</v>
      </c>
    </row>
    <row r="272" spans="5:6" x14ac:dyDescent="0.2">
      <c r="E272">
        <v>269</v>
      </c>
      <c r="F272">
        <f t="shared" si="5"/>
        <v>50.417117881226417</v>
      </c>
    </row>
    <row r="273" spans="5:6" x14ac:dyDescent="0.2">
      <c r="E273">
        <v>270</v>
      </c>
      <c r="F273">
        <f t="shared" si="5"/>
        <v>50.000000000000007</v>
      </c>
    </row>
    <row r="274" spans="5:6" x14ac:dyDescent="0.2">
      <c r="E274">
        <v>271</v>
      </c>
      <c r="F274">
        <f t="shared" si="5"/>
        <v>49.579372974559902</v>
      </c>
    </row>
    <row r="275" spans="5:6" x14ac:dyDescent="0.2">
      <c r="E275">
        <v>272</v>
      </c>
      <c r="F275">
        <f t="shared" si="5"/>
        <v>49.155276501246504</v>
      </c>
    </row>
    <row r="276" spans="5:6" x14ac:dyDescent="0.2">
      <c r="E276">
        <v>273</v>
      </c>
      <c r="F276">
        <f t="shared" si="5"/>
        <v>48.727750871725391</v>
      </c>
    </row>
    <row r="277" spans="5:6" x14ac:dyDescent="0.2">
      <c r="E277">
        <v>274</v>
      </c>
      <c r="F277">
        <f t="shared" si="5"/>
        <v>48.296836987675491</v>
      </c>
    </row>
    <row r="278" spans="5:6" x14ac:dyDescent="0.2">
      <c r="E278">
        <v>275</v>
      </c>
      <c r="F278">
        <f t="shared" si="5"/>
        <v>47.862576376597417</v>
      </c>
    </row>
    <row r="279" spans="5:6" x14ac:dyDescent="0.2">
      <c r="E279">
        <v>276</v>
      </c>
      <c r="F279">
        <f t="shared" si="5"/>
        <v>47.425011208829808</v>
      </c>
    </row>
    <row r="280" spans="5:6" x14ac:dyDescent="0.2">
      <c r="E280">
        <v>277</v>
      </c>
      <c r="F280">
        <f t="shared" si="5"/>
        <v>46.98418431587001</v>
      </c>
    </row>
    <row r="281" spans="5:6" x14ac:dyDescent="0.2">
      <c r="E281">
        <v>278</v>
      </c>
      <c r="F281">
        <f t="shared" si="5"/>
        <v>46.540139210103817</v>
      </c>
    </row>
    <row r="282" spans="5:6" x14ac:dyDescent="0.2">
      <c r="E282">
        <v>279</v>
      </c>
      <c r="F282">
        <f t="shared" si="5"/>
        <v>46.092920106058003</v>
      </c>
    </row>
    <row r="283" spans="5:6" x14ac:dyDescent="0.2">
      <c r="E283">
        <v>280</v>
      </c>
      <c r="F283">
        <f t="shared" si="5"/>
        <v>45.642571943300567</v>
      </c>
    </row>
    <row r="284" spans="5:6" x14ac:dyDescent="0.2">
      <c r="E284">
        <v>281</v>
      </c>
      <c r="F284">
        <f t="shared" si="5"/>
        <v>45.189140411124129</v>
      </c>
    </row>
    <row r="285" spans="5:6" x14ac:dyDescent="0.2">
      <c r="E285">
        <v>282</v>
      </c>
      <c r="F285">
        <f t="shared" si="5"/>
        <v>44.73267197516126</v>
      </c>
    </row>
    <row r="286" spans="5:6" x14ac:dyDescent="0.2">
      <c r="E286">
        <v>283</v>
      </c>
      <c r="F286">
        <f t="shared" si="5"/>
        <v>44.273213906093652</v>
      </c>
    </row>
    <row r="287" spans="5:6" x14ac:dyDescent="0.2">
      <c r="E287">
        <v>284</v>
      </c>
      <c r="F287">
        <f t="shared" si="5"/>
        <v>43.810814310633376</v>
      </c>
    </row>
    <row r="288" spans="5:6" x14ac:dyDescent="0.2">
      <c r="E288">
        <v>285</v>
      </c>
      <c r="F288">
        <f t="shared" si="5"/>
        <v>43.345522164970525</v>
      </c>
    </row>
    <row r="289" spans="5:6" x14ac:dyDescent="0.2">
      <c r="E289">
        <v>286</v>
      </c>
      <c r="F289">
        <f t="shared" si="5"/>
        <v>42.87738735090096</v>
      </c>
    </row>
    <row r="290" spans="5:6" x14ac:dyDescent="0.2">
      <c r="E290">
        <v>287</v>
      </c>
      <c r="F290">
        <f t="shared" si="5"/>
        <v>42.406460694868557</v>
      </c>
    </row>
    <row r="291" spans="5:6" x14ac:dyDescent="0.2">
      <c r="E291">
        <v>288</v>
      </c>
      <c r="F291">
        <f t="shared" si="5"/>
        <v>41.932794010179272</v>
      </c>
    </row>
    <row r="292" spans="5:6" x14ac:dyDescent="0.2">
      <c r="E292">
        <v>289</v>
      </c>
      <c r="F292">
        <f t="shared" si="5"/>
        <v>41.45644014267053</v>
      </c>
    </row>
    <row r="293" spans="5:6" x14ac:dyDescent="0.2">
      <c r="E293">
        <v>290</v>
      </c>
      <c r="F293">
        <f t="shared" si="5"/>
        <v>40.977453020147486</v>
      </c>
    </row>
    <row r="294" spans="5:6" x14ac:dyDescent="0.2">
      <c r="E294">
        <v>291</v>
      </c>
      <c r="F294">
        <f t="shared" si="5"/>
        <v>40.495887705929832</v>
      </c>
    </row>
    <row r="295" spans="5:6" x14ac:dyDescent="0.2">
      <c r="E295">
        <v>292</v>
      </c>
      <c r="F295">
        <f t="shared" si="5"/>
        <v>40.011800456887855</v>
      </c>
    </row>
    <row r="296" spans="5:6" x14ac:dyDescent="0.2">
      <c r="E296">
        <v>293</v>
      </c>
      <c r="F296">
        <f t="shared" ref="F296:F359" si="6">SQRT($C$3^2+$D$3^2-2*$C$3*$D$3*COS(RADIANS(E296)))</f>
        <v>39.525248786386449</v>
      </c>
    </row>
    <row r="297" spans="5:6" x14ac:dyDescent="0.2">
      <c r="E297">
        <v>294</v>
      </c>
      <c r="F297">
        <f t="shared" si="6"/>
        <v>39.036291532599257</v>
      </c>
    </row>
    <row r="298" spans="5:6" x14ac:dyDescent="0.2">
      <c r="E298">
        <v>295</v>
      </c>
      <c r="F298">
        <f t="shared" si="6"/>
        <v>38.544988932704612</v>
      </c>
    </row>
    <row r="299" spans="5:6" x14ac:dyDescent="0.2">
      <c r="E299">
        <v>296</v>
      </c>
      <c r="F299">
        <f t="shared" si="6"/>
        <v>38.051402703530051</v>
      </c>
    </row>
    <row r="300" spans="5:6" x14ac:dyDescent="0.2">
      <c r="E300">
        <v>297</v>
      </c>
      <c r="F300">
        <f t="shared" si="6"/>
        <v>37.555596129273304</v>
      </c>
    </row>
    <row r="301" spans="5:6" x14ac:dyDescent="0.2">
      <c r="E301">
        <v>298</v>
      </c>
      <c r="F301">
        <f t="shared" si="6"/>
        <v>37.057634156997437</v>
      </c>
    </row>
    <row r="302" spans="5:6" x14ac:dyDescent="0.2">
      <c r="E302">
        <v>299</v>
      </c>
      <c r="F302">
        <f t="shared" si="6"/>
        <v>36.557583500674532</v>
      </c>
    </row>
    <row r="303" spans="5:6" x14ac:dyDescent="0.2">
      <c r="E303">
        <v>300</v>
      </c>
      <c r="F303">
        <f t="shared" si="6"/>
        <v>36.055512754639892</v>
      </c>
    </row>
    <row r="304" spans="5:6" x14ac:dyDescent="0.2">
      <c r="E304">
        <v>301</v>
      </c>
      <c r="F304">
        <f t="shared" si="6"/>
        <v>35.551492517415781</v>
      </c>
    </row>
    <row r="305" spans="5:6" x14ac:dyDescent="0.2">
      <c r="E305">
        <v>302</v>
      </c>
      <c r="F305">
        <f t="shared" si="6"/>
        <v>35.045595526974694</v>
      </c>
    </row>
    <row r="306" spans="5:6" x14ac:dyDescent="0.2">
      <c r="E306">
        <v>303</v>
      </c>
      <c r="F306">
        <f t="shared" si="6"/>
        <v>34.537896808635239</v>
      </c>
    </row>
    <row r="307" spans="5:6" x14ac:dyDescent="0.2">
      <c r="E307">
        <v>304</v>
      </c>
      <c r="F307">
        <f t="shared" si="6"/>
        <v>34.028473836923794</v>
      </c>
    </row>
    <row r="308" spans="5:6" x14ac:dyDescent="0.2">
      <c r="E308">
        <v>305</v>
      </c>
      <c r="F308">
        <f t="shared" si="6"/>
        <v>33.51740671289307</v>
      </c>
    </row>
    <row r="309" spans="5:6" x14ac:dyDescent="0.2">
      <c r="E309">
        <v>306</v>
      </c>
      <c r="F309">
        <f t="shared" si="6"/>
        <v>33.004778358565979</v>
      </c>
    </row>
    <row r="310" spans="5:6" x14ac:dyDescent="0.2">
      <c r="E310">
        <v>307</v>
      </c>
      <c r="F310">
        <f t="shared" si="6"/>
        <v>32.490674730375865</v>
      </c>
    </row>
    <row r="311" spans="5:6" x14ac:dyDescent="0.2">
      <c r="E311">
        <v>308</v>
      </c>
      <c r="F311">
        <f t="shared" si="6"/>
        <v>31.975185053700933</v>
      </c>
    </row>
    <row r="312" spans="5:6" x14ac:dyDescent="0.2">
      <c r="E312">
        <v>309</v>
      </c>
      <c r="F312">
        <f t="shared" si="6"/>
        <v>31.4584020808494</v>
      </c>
    </row>
    <row r="313" spans="5:6" x14ac:dyDescent="0.2">
      <c r="E313">
        <v>310</v>
      </c>
      <c r="F313">
        <f t="shared" si="6"/>
        <v>30.940422375143907</v>
      </c>
    </row>
    <row r="314" spans="5:6" x14ac:dyDescent="0.2">
      <c r="E314">
        <v>311</v>
      </c>
      <c r="F314">
        <f t="shared" si="6"/>
        <v>30.42134662408591</v>
      </c>
    </row>
    <row r="315" spans="5:6" x14ac:dyDescent="0.2">
      <c r="E315">
        <v>312</v>
      </c>
      <c r="F315">
        <f t="shared" si="6"/>
        <v>29.901279984956187</v>
      </c>
    </row>
    <row r="316" spans="5:6" x14ac:dyDescent="0.2">
      <c r="E316">
        <v>313</v>
      </c>
      <c r="F316">
        <f t="shared" si="6"/>
        <v>29.380332466634943</v>
      </c>
    </row>
    <row r="317" spans="5:6" x14ac:dyDescent="0.2">
      <c r="E317">
        <v>314</v>
      </c>
      <c r="F317">
        <f t="shared" si="6"/>
        <v>28.858619351909518</v>
      </c>
    </row>
    <row r="318" spans="5:6" x14ac:dyDescent="0.2">
      <c r="E318">
        <v>315</v>
      </c>
      <c r="F318">
        <f t="shared" si="6"/>
        <v>28.336261665087129</v>
      </c>
    </row>
    <row r="319" spans="5:6" x14ac:dyDescent="0.2">
      <c r="E319">
        <v>316</v>
      </c>
      <c r="F319">
        <f t="shared" si="6"/>
        <v>27.813386690355383</v>
      </c>
    </row>
    <row r="320" spans="5:6" x14ac:dyDescent="0.2">
      <c r="E320">
        <v>317</v>
      </c>
      <c r="F320">
        <f t="shared" si="6"/>
        <v>27.290128547040418</v>
      </c>
    </row>
    <row r="321" spans="5:6" x14ac:dyDescent="0.2">
      <c r="E321">
        <v>318</v>
      </c>
      <c r="F321">
        <f t="shared" si="6"/>
        <v>26.766628828716065</v>
      </c>
    </row>
    <row r="322" spans="5:6" x14ac:dyDescent="0.2">
      <c r="E322">
        <v>319</v>
      </c>
      <c r="F322">
        <f t="shared" si="6"/>
        <v>26.243037314025742</v>
      </c>
    </row>
    <row r="323" spans="5:6" x14ac:dyDescent="0.2">
      <c r="E323">
        <v>320</v>
      </c>
      <c r="F323">
        <f t="shared" si="6"/>
        <v>25.719512758107481</v>
      </c>
    </row>
    <row r="324" spans="5:6" x14ac:dyDescent="0.2">
      <c r="E324">
        <v>321</v>
      </c>
      <c r="F324">
        <f t="shared" si="6"/>
        <v>25.196223774670496</v>
      </c>
    </row>
    <row r="325" spans="5:6" x14ac:dyDescent="0.2">
      <c r="E325">
        <v>322</v>
      </c>
      <c r="F325">
        <f t="shared" si="6"/>
        <v>24.673349820076464</v>
      </c>
    </row>
    <row r="326" spans="5:6" x14ac:dyDescent="0.2">
      <c r="E326">
        <v>323</v>
      </c>
      <c r="F326">
        <f t="shared" si="6"/>
        <v>24.151082292238939</v>
      </c>
    </row>
    <row r="327" spans="5:6" x14ac:dyDescent="0.2">
      <c r="E327">
        <v>324</v>
      </c>
      <c r="F327">
        <f t="shared" si="6"/>
        <v>23.629625758782687</v>
      </c>
    </row>
    <row r="328" spans="5:6" x14ac:dyDescent="0.2">
      <c r="E328">
        <v>325</v>
      </c>
      <c r="F328">
        <f t="shared" si="6"/>
        <v>23.109199330708542</v>
      </c>
    </row>
    <row r="329" spans="5:6" x14ac:dyDescent="0.2">
      <c r="E329">
        <v>326</v>
      </c>
      <c r="F329">
        <f t="shared" si="6"/>
        <v>22.590038199788406</v>
      </c>
    </row>
    <row r="330" spans="5:6" x14ac:dyDescent="0.2">
      <c r="E330">
        <v>327</v>
      </c>
      <c r="F330">
        <f t="shared" si="6"/>
        <v>22.072395360064167</v>
      </c>
    </row>
    <row r="331" spans="5:6" x14ac:dyDescent="0.2">
      <c r="E331">
        <v>328</v>
      </c>
      <c r="F331">
        <f t="shared" si="6"/>
        <v>21.556543536118625</v>
      </c>
    </row>
    <row r="332" spans="5:6" x14ac:dyDescent="0.2">
      <c r="E332">
        <v>329</v>
      </c>
      <c r="F332">
        <f t="shared" si="6"/>
        <v>21.042777343186685</v>
      </c>
    </row>
    <row r="333" spans="5:6" x14ac:dyDescent="0.2">
      <c r="E333">
        <v>330</v>
      </c>
      <c r="F333">
        <f t="shared" si="6"/>
        <v>20.531415706603092</v>
      </c>
    </row>
    <row r="334" spans="5:6" x14ac:dyDescent="0.2">
      <c r="E334">
        <v>331</v>
      </c>
      <c r="F334">
        <f t="shared" si="6"/>
        <v>20.022804570425436</v>
      </c>
    </row>
    <row r="335" spans="5:6" x14ac:dyDescent="0.2">
      <c r="E335">
        <v>332</v>
      </c>
      <c r="F335">
        <f t="shared" si="6"/>
        <v>19.517319927146133</v>
      </c>
    </row>
    <row r="336" spans="5:6" x14ac:dyDescent="0.2">
      <c r="E336">
        <v>333</v>
      </c>
      <c r="F336">
        <f t="shared" si="6"/>
        <v>19.015371201949161</v>
      </c>
    </row>
    <row r="337" spans="5:6" x14ac:dyDescent="0.2">
      <c r="E337">
        <v>334</v>
      </c>
      <c r="F337">
        <f t="shared" si="6"/>
        <v>18.517405025596858</v>
      </c>
    </row>
    <row r="338" spans="5:6" x14ac:dyDescent="0.2">
      <c r="E338">
        <v>335</v>
      </c>
      <c r="F338">
        <f t="shared" si="6"/>
        <v>18.023909429200977</v>
      </c>
    </row>
    <row r="339" spans="5:6" x14ac:dyDescent="0.2">
      <c r="E339">
        <v>336</v>
      </c>
      <c r="F339">
        <f t="shared" si="6"/>
        <v>17.535418491092752</v>
      </c>
    </row>
    <row r="340" spans="5:6" x14ac:dyDescent="0.2">
      <c r="E340">
        <v>337</v>
      </c>
      <c r="F340">
        <f t="shared" si="6"/>
        <v>17.052517459722583</v>
      </c>
    </row>
    <row r="341" spans="5:6" x14ac:dyDescent="0.2">
      <c r="E341">
        <v>338</v>
      </c>
      <c r="F341">
        <f t="shared" si="6"/>
        <v>16.575848365610444</v>
      </c>
    </row>
    <row r="342" spans="5:6" x14ac:dyDescent="0.2">
      <c r="E342">
        <v>339</v>
      </c>
      <c r="F342">
        <f t="shared" si="6"/>
        <v>16.106116118006732</v>
      </c>
    </row>
    <row r="343" spans="5:6" x14ac:dyDescent="0.2">
      <c r="E343">
        <v>340</v>
      </c>
      <c r="F343">
        <f t="shared" si="6"/>
        <v>15.644095055765289</v>
      </c>
    </row>
    <row r="344" spans="5:6" x14ac:dyDescent="0.2">
      <c r="E344">
        <v>341</v>
      </c>
      <c r="F344">
        <f t="shared" si="6"/>
        <v>15.190635884045129</v>
      </c>
    </row>
    <row r="345" spans="5:6" x14ac:dyDescent="0.2">
      <c r="E345">
        <v>342</v>
      </c>
      <c r="F345">
        <f t="shared" si="6"/>
        <v>14.746672875317731</v>
      </c>
    </row>
    <row r="346" spans="5:6" x14ac:dyDescent="0.2">
      <c r="E346">
        <v>343</v>
      </c>
      <c r="F346">
        <f t="shared" si="6"/>
        <v>14.313231140756271</v>
      </c>
    </row>
    <row r="347" spans="5:6" x14ac:dyDescent="0.2">
      <c r="E347">
        <v>344</v>
      </c>
      <c r="F347">
        <f t="shared" si="6"/>
        <v>13.891433682238658</v>
      </c>
    </row>
    <row r="348" spans="5:6" x14ac:dyDescent="0.2">
      <c r="E348">
        <v>345</v>
      </c>
      <c r="F348">
        <f t="shared" si="6"/>
        <v>13.482507812207498</v>
      </c>
    </row>
    <row r="349" spans="5:6" x14ac:dyDescent="0.2">
      <c r="E349">
        <v>346</v>
      </c>
      <c r="F349">
        <f t="shared" si="6"/>
        <v>13.087790376438962</v>
      </c>
    </row>
    <row r="350" spans="5:6" x14ac:dyDescent="0.2">
      <c r="E350">
        <v>347</v>
      </c>
      <c r="F350">
        <f t="shared" si="6"/>
        <v>12.708731034821524</v>
      </c>
    </row>
    <row r="351" spans="5:6" x14ac:dyDescent="0.2">
      <c r="E351">
        <v>348</v>
      </c>
      <c r="F351">
        <f t="shared" si="6"/>
        <v>12.346892655193322</v>
      </c>
    </row>
    <row r="352" spans="5:6" x14ac:dyDescent="0.2">
      <c r="E352">
        <v>349</v>
      </c>
      <c r="F352">
        <f t="shared" si="6"/>
        <v>12.003947672561985</v>
      </c>
    </row>
    <row r="353" spans="5:6" x14ac:dyDescent="0.2">
      <c r="E353">
        <v>350</v>
      </c>
      <c r="F353">
        <f t="shared" si="6"/>
        <v>11.681669091816502</v>
      </c>
    </row>
    <row r="354" spans="5:6" x14ac:dyDescent="0.2">
      <c r="E354">
        <v>351</v>
      </c>
      <c r="F354">
        <f t="shared" si="6"/>
        <v>11.381914714654551</v>
      </c>
    </row>
    <row r="355" spans="5:6" x14ac:dyDescent="0.2">
      <c r="E355">
        <v>352</v>
      </c>
      <c r="F355">
        <f t="shared" si="6"/>
        <v>11.106603217016053</v>
      </c>
    </row>
    <row r="356" spans="5:6" x14ac:dyDescent="0.2">
      <c r="E356">
        <v>353</v>
      </c>
      <c r="F356">
        <f t="shared" si="6"/>
        <v>10.857680970668966</v>
      </c>
    </row>
    <row r="357" spans="5:6" x14ac:dyDescent="0.2">
      <c r="E357">
        <v>354</v>
      </c>
      <c r="F357">
        <f t="shared" si="6"/>
        <v>10.63707906881133</v>
      </c>
    </row>
    <row r="358" spans="5:6" x14ac:dyDescent="0.2">
      <c r="E358">
        <v>355</v>
      </c>
      <c r="F358">
        <f t="shared" si="6"/>
        <v>10.446660929685171</v>
      </c>
    </row>
    <row r="359" spans="5:6" x14ac:dyDescent="0.2">
      <c r="E359">
        <v>356</v>
      </c>
      <c r="F359">
        <f t="shared" si="6"/>
        <v>10.288162099054524</v>
      </c>
    </row>
    <row r="360" spans="5:6" x14ac:dyDescent="0.2">
      <c r="E360">
        <v>357</v>
      </c>
      <c r="F360">
        <f t="shared" ref="F360:F363" si="7">SQRT($C$3^2+$D$3^2-2*$C$3*$D$3*COS(RADIANS(E360)))</f>
        <v>10.163125335693877</v>
      </c>
    </row>
    <row r="361" spans="5:6" x14ac:dyDescent="0.2">
      <c r="E361">
        <v>358</v>
      </c>
      <c r="F361">
        <f t="shared" si="7"/>
        <v>10.072835507153401</v>
      </c>
    </row>
    <row r="362" spans="5:6" x14ac:dyDescent="0.2">
      <c r="E362">
        <v>359</v>
      </c>
      <c r="F362">
        <f t="shared" si="7"/>
        <v>10.018259910017353</v>
      </c>
    </row>
    <row r="363" spans="5:6" x14ac:dyDescent="0.2">
      <c r="E363">
        <v>360</v>
      </c>
      <c r="F363">
        <f t="shared" si="7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test</vt:lpstr>
    </vt:vector>
  </TitlesOfParts>
  <Company>AM 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SIDABST</dc:creator>
  <cp:lastModifiedBy>Stephane Abs</cp:lastModifiedBy>
  <dcterms:created xsi:type="dcterms:W3CDTF">2017-01-12T13:59:28Z</dcterms:created>
  <dcterms:modified xsi:type="dcterms:W3CDTF">2017-07-18T10:46:10Z</dcterms:modified>
</cp:coreProperties>
</file>