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f969f452f03dfd7/Desktop/devprojects/shadowstocks/Version1/Prod/"/>
    </mc:Choice>
  </mc:AlternateContent>
  <xr:revisionPtr revIDLastSave="0" documentId="8_{A509EC0A-4253-4FA1-8888-68C4CBDE76EB}" xr6:coauthVersionLast="47" xr6:coauthVersionMax="47" xr10:uidLastSave="{00000000-0000-0000-0000-000000000000}"/>
  <bookViews>
    <workbookView xWindow="-110" yWindow="-110" windowWidth="22620" windowHeight="13500" activeTab="1" xr2:uid="{A907FF96-1AB7-4AEE-8547-F34FA8BE5DA1}"/>
  </bookViews>
  <sheets>
    <sheet name="Fundamentals" sheetId="1" r:id="rId1"/>
    <sheet name="Fundamentals_formulaforrating" sheetId="2" r:id="rId2"/>
  </sheets>
  <definedNames>
    <definedName name="_xlnm._FilterDatabase" localSheetId="0" hidden="1">Fundamentals!$A$1:$P$15</definedName>
    <definedName name="_xlnm._FilterDatabase" localSheetId="1" hidden="1">Fundamentals_formulaforrating!$C$3:$D$17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4" i="1" l="1"/>
  <c r="M28" i="1"/>
  <c r="M29" i="1"/>
  <c r="M31" i="1"/>
  <c r="M32" i="1"/>
  <c r="M33" i="1"/>
  <c r="J23" i="1"/>
  <c r="J24" i="1"/>
  <c r="J25" i="1"/>
  <c r="M25" i="1" s="1"/>
  <c r="J26" i="1"/>
  <c r="M26" i="1" s="1"/>
  <c r="J27" i="1"/>
  <c r="J28" i="1"/>
  <c r="J29" i="1"/>
  <c r="J30" i="1"/>
  <c r="J31" i="1"/>
  <c r="J32" i="1"/>
  <c r="J33" i="1"/>
  <c r="J34" i="1"/>
  <c r="J35" i="1"/>
  <c r="J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22" i="1"/>
  <c r="E23" i="1"/>
  <c r="M23" i="1" s="1"/>
  <c r="E24" i="1"/>
  <c r="E25" i="1"/>
  <c r="E26" i="1"/>
  <c r="E27" i="1"/>
  <c r="M27" i="1" s="1"/>
  <c r="E28" i="1"/>
  <c r="E29" i="1"/>
  <c r="E30" i="1"/>
  <c r="M30" i="1" s="1"/>
  <c r="E31" i="1"/>
  <c r="E32" i="1"/>
  <c r="E33" i="1"/>
  <c r="E34" i="1"/>
  <c r="M34" i="1" s="1"/>
  <c r="E35" i="1"/>
  <c r="M35" i="1" s="1"/>
  <c r="E22" i="1"/>
  <c r="M22" i="1" s="1"/>
</calcChain>
</file>

<file path=xl/sharedStrings.xml><?xml version="1.0" encoding="utf-8"?>
<sst xmlns="http://schemas.openxmlformats.org/spreadsheetml/2006/main" count="151" uniqueCount="108">
  <si>
    <t>Ticker</t>
  </si>
  <si>
    <t>Current Price</t>
  </si>
  <si>
    <t>All-Time High</t>
  </si>
  <si>
    <t>ATH %Chg</t>
  </si>
  <si>
    <t>6-Month High</t>
  </si>
  <si>
    <t>Recent-High %Chg</t>
  </si>
  <si>
    <t>5-Year High</t>
  </si>
  <si>
    <t>Current P/E</t>
  </si>
  <si>
    <t>Avg 5-Year P/E</t>
  </si>
  <si>
    <t>Fair Value (TTM)</t>
  </si>
  <si>
    <t>Fair Value %Chg</t>
  </si>
  <si>
    <t>Avg P/E Ã— Fwd EPS</t>
  </si>
  <si>
    <t>MACD (12,26,9)</t>
  </si>
  <si>
    <t>MACD Signal</t>
  </si>
  <si>
    <t>RSI (1 yr)</t>
  </si>
  <si>
    <t>Live Price Time</t>
  </si>
  <si>
    <t>msft</t>
  </si>
  <si>
    <t>492.6390822642762</t>
  </si>
  <si>
    <t>574.7025817767429</t>
  </si>
  <si>
    <t>12.458459396471369</t>
  </si>
  <si>
    <t>12.55778885951148</t>
  </si>
  <si>
    <t>69.78969921425593</t>
  </si>
  <si>
    <t>aapl</t>
  </si>
  <si>
    <t>34.996668542588715</t>
  </si>
  <si>
    <t>224.32864535799368</t>
  </si>
  <si>
    <t>273.3414796518892</t>
  </si>
  <si>
    <t>0.23452603777178638</t>
  </si>
  <si>
    <t>60.480435314922865</t>
  </si>
  <si>
    <t>goog</t>
  </si>
  <si>
    <t>34.194149490754214</t>
  </si>
  <si>
    <t>306.72152093206535</t>
  </si>
  <si>
    <t>0.7470041631945399</t>
  </si>
  <si>
    <t>1.639124124401718</t>
  </si>
  <si>
    <t>1.7201515032811519</t>
  </si>
  <si>
    <t>55.02195529487534</t>
  </si>
  <si>
    <t>amzn</t>
  </si>
  <si>
    <t>78.83754105431862</t>
  </si>
  <si>
    <t>484.0625020735163</t>
  </si>
  <si>
    <t>1.208423143446467</t>
  </si>
  <si>
    <t>575.0252569419891</t>
  </si>
  <si>
    <t>4.038704331801171</t>
  </si>
  <si>
    <t>meta</t>
  </si>
  <si>
    <t>40.20823702648748</t>
  </si>
  <si>
    <t>1029.3308678780795</t>
  </si>
  <si>
    <t>0.4357280495970087</t>
  </si>
  <si>
    <t>1141.3952452946028</t>
  </si>
  <si>
    <t>22.379055525186004</t>
  </si>
  <si>
    <t>22.255400747599953</t>
  </si>
  <si>
    <t>61.20806533819491</t>
  </si>
  <si>
    <t>lulu</t>
  </si>
  <si>
    <t>44.412961786434074</t>
  </si>
  <si>
    <t>652.4264086427165</t>
  </si>
  <si>
    <t>1.638945146797381</t>
  </si>
  <si>
    <t>683.9329637340129</t>
  </si>
  <si>
    <t>iren</t>
  </si>
  <si>
    <t>71.96026549139712</t>
  </si>
  <si>
    <t>111.64635190990265</t>
  </si>
  <si>
    <t>1.4716474793260712</t>
  </si>
  <si>
    <t>1.0346897326417073</t>
  </si>
  <si>
    <t>fi</t>
  </si>
  <si>
    <t>54.80062172080936</t>
  </si>
  <si>
    <t>amd</t>
  </si>
  <si>
    <t>61.90218250543404</t>
  </si>
  <si>
    <t>83.56794638233596</t>
  </si>
  <si>
    <t>353.5666958162876</t>
  </si>
  <si>
    <t>7.946027052886507</t>
  </si>
  <si>
    <t>6.9603936942622315</t>
  </si>
  <si>
    <t>64.85611014075798</t>
  </si>
  <si>
    <t>uber</t>
  </si>
  <si>
    <t>21.231562968631437</t>
  </si>
  <si>
    <t>121.2322245508855</t>
  </si>
  <si>
    <t>0.3294464804351958</t>
  </si>
  <si>
    <t>74.11089369830489</t>
  </si>
  <si>
    <t>1.8986814619349133</t>
  </si>
  <si>
    <t>1.2575223041187975</t>
  </si>
  <si>
    <t>59.19677476455107</t>
  </si>
  <si>
    <t>duol</t>
  </si>
  <si>
    <t>203.03787517234755</t>
  </si>
  <si>
    <t>416.22764410331246</t>
  </si>
  <si>
    <t>0.048458762445684894</t>
  </si>
  <si>
    <t>1627.4906960189865</t>
  </si>
  <si>
    <t>27.578707547220475</t>
  </si>
  <si>
    <t>unh</t>
  </si>
  <si>
    <t>25.947319923863382</t>
  </si>
  <si>
    <t>620.1409461803348</t>
  </si>
  <si>
    <t>54.56868511025357</t>
  </si>
  <si>
    <t>hum</t>
  </si>
  <si>
    <t>19.107624930844853</t>
  </si>
  <si>
    <t>270.75504527007155</t>
  </si>
  <si>
    <t>275.96760535120603</t>
  </si>
  <si>
    <t>1.1942855199523024</t>
  </si>
  <si>
    <t>63.31399524790413</t>
  </si>
  <si>
    <t>rddt</t>
  </si>
  <si>
    <t>2831.3470604040203</t>
  </si>
  <si>
    <t>18.032346724054857</t>
  </si>
  <si>
    <t>1317.8840333366504</t>
  </si>
  <si>
    <t>9.363279893583751</t>
  </si>
  <si>
    <t>7.387692358762968</t>
  </si>
  <si>
    <t>rsi</t>
  </si>
  <si>
    <t>pe</t>
  </si>
  <si>
    <t>fv1</t>
  </si>
  <si>
    <t>fv2</t>
  </si>
  <si>
    <t>epstrend 1</t>
  </si>
  <si>
    <t>eps trend 2</t>
  </si>
  <si>
    <t>all time high</t>
  </si>
  <si>
    <t>macd bottom</t>
  </si>
  <si>
    <t>final ratings</t>
  </si>
  <si>
    <t>tickers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</si>
</sst>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quotePrefix="1"/>
    <xf numFmtId="22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BC408-4CDA-417D-A995-3C562BDF8A19}">
  <dimension ref="A1:P35"/>
  <sheetViews>
    <sheetView topLeftCell="C18" workbookViewId="0">
      <selection activeCell="E60" sqref="E60"/>
    </sheetView>
  </sheetViews>
  <sheetFormatPr defaultRowHeight="14.5" x14ac:dyDescent="0.35"/>
  <cols>
    <col min="1" max="1" width="8" bestFit="1" customWidth="1"/>
    <col min="2" max="2" width="13.81640625" bestFit="1" customWidth="1"/>
    <col min="3" max="3" width="13.6328125" bestFit="1" customWidth="1"/>
    <col min="4" max="4" width="12.453125" bestFit="1" customWidth="1"/>
    <col min="5" max="5" width="13.81640625" bestFit="1" customWidth="1"/>
    <col min="6" max="6" width="18.26953125" bestFit="1" customWidth="1"/>
    <col min="7" max="8" width="12.36328125" bestFit="1" customWidth="1"/>
    <col min="9" max="10" width="18.54296875" bestFit="1" customWidth="1"/>
    <col min="11" max="11" width="20.54296875" bestFit="1" customWidth="1"/>
    <col min="12" max="12" width="19.36328125" bestFit="1" customWidth="1"/>
    <col min="13" max="13" width="19.54296875" bestFit="1" customWidth="1"/>
    <col min="14" max="15" width="18.54296875" bestFit="1" customWidth="1"/>
    <col min="16" max="16" width="15.179687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 t="s">
        <v>92</v>
      </c>
      <c r="B2">
        <v>148.76499999999999</v>
      </c>
      <c r="C2">
        <v>225.23</v>
      </c>
      <c r="D2">
        <v>-0.33949740265506301</v>
      </c>
      <c r="E2">
        <v>225.23</v>
      </c>
      <c r="F2">
        <v>-0.33949740265506301</v>
      </c>
      <c r="G2">
        <v>225.23</v>
      </c>
      <c r="H2">
        <v>30.2349</v>
      </c>
      <c r="I2">
        <v>568.54358642651005</v>
      </c>
      <c r="J2" s="1" t="s">
        <v>93</v>
      </c>
      <c r="K2" s="1" t="s">
        <v>94</v>
      </c>
      <c r="L2" s="1" t="s">
        <v>95</v>
      </c>
      <c r="M2" s="1" t="s">
        <v>96</v>
      </c>
      <c r="N2" s="1" t="s">
        <v>97</v>
      </c>
      <c r="O2">
        <v>69.234881508764005</v>
      </c>
      <c r="P2" s="2">
        <v>45839.511111111111</v>
      </c>
    </row>
    <row r="3" spans="1:16" x14ac:dyDescent="0.35">
      <c r="A3" t="s">
        <v>49</v>
      </c>
      <c r="B3">
        <v>247.23</v>
      </c>
      <c r="C3">
        <v>511.29</v>
      </c>
      <c r="D3">
        <v>-0.51645837000528005</v>
      </c>
      <c r="E3">
        <v>421.16</v>
      </c>
      <c r="F3">
        <v>-0.41297844049767302</v>
      </c>
      <c r="G3">
        <v>511.29</v>
      </c>
      <c r="H3">
        <v>16.172899999999998</v>
      </c>
      <c r="I3" s="1" t="s">
        <v>50</v>
      </c>
      <c r="J3" s="1" t="s">
        <v>51</v>
      </c>
      <c r="K3" s="1" t="s">
        <v>52</v>
      </c>
      <c r="L3" s="1" t="s">
        <v>53</v>
      </c>
      <c r="M3">
        <v>-15.8833945218219</v>
      </c>
      <c r="N3">
        <v>-16.681642435020301</v>
      </c>
      <c r="O3">
        <v>42.3913733730882</v>
      </c>
      <c r="P3" s="2">
        <v>45839.511111111111</v>
      </c>
    </row>
    <row r="4" spans="1:16" x14ac:dyDescent="0.35">
      <c r="A4" t="s">
        <v>35</v>
      </c>
      <c r="B4">
        <v>219.1892</v>
      </c>
      <c r="C4">
        <v>242.06</v>
      </c>
      <c r="D4">
        <v>-9.4484012228373104E-2</v>
      </c>
      <c r="E4">
        <v>242.06</v>
      </c>
      <c r="F4">
        <v>-9.4484012228373104E-2</v>
      </c>
      <c r="G4">
        <v>242.06</v>
      </c>
      <c r="H4">
        <v>35.731299999999997</v>
      </c>
      <c r="I4" s="1" t="s">
        <v>36</v>
      </c>
      <c r="J4" s="1" t="s">
        <v>37</v>
      </c>
      <c r="K4" s="1" t="s">
        <v>38</v>
      </c>
      <c r="L4" s="1" t="s">
        <v>39</v>
      </c>
      <c r="M4" s="1" t="s">
        <v>40</v>
      </c>
      <c r="N4">
        <v>3.8449209062572298</v>
      </c>
      <c r="O4">
        <v>61.108354009816402</v>
      </c>
      <c r="P4" s="2">
        <v>45839.511111111111</v>
      </c>
    </row>
    <row r="5" spans="1:16" x14ac:dyDescent="0.35">
      <c r="A5" t="s">
        <v>28</v>
      </c>
      <c r="B5">
        <v>175.57</v>
      </c>
      <c r="C5">
        <v>207.22450000000001</v>
      </c>
      <c r="D5">
        <v>-0.15275462119585201</v>
      </c>
      <c r="E5">
        <v>207.22450000000001</v>
      </c>
      <c r="F5">
        <v>-0.15275462119585201</v>
      </c>
      <c r="G5">
        <v>207.22450000000001</v>
      </c>
      <c r="H5">
        <v>19.7759</v>
      </c>
      <c r="I5" s="1" t="s">
        <v>29</v>
      </c>
      <c r="J5" s="1" t="s">
        <v>30</v>
      </c>
      <c r="K5" s="1" t="s">
        <v>31</v>
      </c>
      <c r="L5">
        <v>348.68800060206797</v>
      </c>
      <c r="M5" s="1" t="s">
        <v>32</v>
      </c>
      <c r="N5" s="1" t="s">
        <v>33</v>
      </c>
      <c r="O5" s="1" t="s">
        <v>34</v>
      </c>
      <c r="P5" s="2">
        <v>45839.511111111111</v>
      </c>
    </row>
    <row r="6" spans="1:16" x14ac:dyDescent="0.35">
      <c r="A6" t="s">
        <v>41</v>
      </c>
      <c r="B6">
        <v>716.94</v>
      </c>
      <c r="C6">
        <v>738.09</v>
      </c>
      <c r="D6">
        <v>-2.8655042068040398E-2</v>
      </c>
      <c r="E6">
        <v>738.09</v>
      </c>
      <c r="F6">
        <v>-2.8655042068040398E-2</v>
      </c>
      <c r="G6">
        <v>738.09</v>
      </c>
      <c r="H6">
        <v>28.831600000000002</v>
      </c>
      <c r="I6" s="1" t="s">
        <v>42</v>
      </c>
      <c r="J6" s="1" t="s">
        <v>43</v>
      </c>
      <c r="K6" s="1" t="s">
        <v>44</v>
      </c>
      <c r="L6" s="1" t="s">
        <v>45</v>
      </c>
      <c r="M6" s="1" t="s">
        <v>46</v>
      </c>
      <c r="N6" s="1" t="s">
        <v>47</v>
      </c>
      <c r="O6" s="1" t="s">
        <v>48</v>
      </c>
      <c r="P6" s="2">
        <v>45839.511111111111</v>
      </c>
    </row>
    <row r="7" spans="1:16" x14ac:dyDescent="0.35">
      <c r="A7" t="s">
        <v>68</v>
      </c>
      <c r="B7">
        <v>91.19</v>
      </c>
      <c r="C7">
        <v>93.3</v>
      </c>
      <c r="D7">
        <v>-2.2615219721328999E-2</v>
      </c>
      <c r="E7">
        <v>93.3</v>
      </c>
      <c r="F7">
        <v>-2.2615219721328999E-2</v>
      </c>
      <c r="G7">
        <v>93.3</v>
      </c>
      <c r="H7">
        <v>16.3398</v>
      </c>
      <c r="I7" s="1" t="s">
        <v>69</v>
      </c>
      <c r="J7" s="1" t="s">
        <v>70</v>
      </c>
      <c r="K7" s="1" t="s">
        <v>71</v>
      </c>
      <c r="L7" s="1" t="s">
        <v>72</v>
      </c>
      <c r="M7" s="1" t="s">
        <v>73</v>
      </c>
      <c r="N7" s="1" t="s">
        <v>74</v>
      </c>
      <c r="O7" s="1" t="s">
        <v>75</v>
      </c>
      <c r="P7" s="2">
        <v>45839.511111111111</v>
      </c>
    </row>
    <row r="8" spans="1:16" x14ac:dyDescent="0.35">
      <c r="A8" t="s">
        <v>76</v>
      </c>
      <c r="B8">
        <v>396.99</v>
      </c>
      <c r="C8">
        <v>540.67999999999995</v>
      </c>
      <c r="D8">
        <v>-0.26575793445291102</v>
      </c>
      <c r="E8">
        <v>540.67999999999995</v>
      </c>
      <c r="F8">
        <v>-0.26575793445291102</v>
      </c>
      <c r="G8">
        <v>540.67999999999995</v>
      </c>
      <c r="H8">
        <v>200.00980000000001</v>
      </c>
      <c r="I8" s="1" t="s">
        <v>77</v>
      </c>
      <c r="J8" s="1" t="s">
        <v>78</v>
      </c>
      <c r="K8" s="1" t="s">
        <v>79</v>
      </c>
      <c r="L8" s="1" t="s">
        <v>80</v>
      </c>
      <c r="M8">
        <v>-21.855478352341699</v>
      </c>
      <c r="N8">
        <v>-11.546287870874201</v>
      </c>
      <c r="O8" s="1" t="s">
        <v>81</v>
      </c>
      <c r="P8" s="2">
        <v>45839.510416666664</v>
      </c>
    </row>
    <row r="9" spans="1:16" x14ac:dyDescent="0.35">
      <c r="A9" t="s">
        <v>82</v>
      </c>
      <c r="B9">
        <v>324.33499999999998</v>
      </c>
      <c r="C9">
        <v>615.83870000000002</v>
      </c>
      <c r="D9">
        <v>-0.47334423770380102</v>
      </c>
      <c r="E9">
        <v>595.24450000000002</v>
      </c>
      <c r="F9">
        <v>-0.45512306287584298</v>
      </c>
      <c r="G9">
        <v>615.83870000000002</v>
      </c>
      <c r="H9">
        <v>13.053100000000001</v>
      </c>
      <c r="I9" s="1" t="s">
        <v>83</v>
      </c>
      <c r="J9" s="1" t="s">
        <v>84</v>
      </c>
      <c r="K9">
        <v>0.91203831279490299</v>
      </c>
      <c r="L9">
        <v>674.46944463692</v>
      </c>
      <c r="M9">
        <v>-7.1319052182826104</v>
      </c>
      <c r="N9">
        <v>-12.2666376233181</v>
      </c>
      <c r="O9" s="1" t="s">
        <v>85</v>
      </c>
      <c r="P9" s="2">
        <v>45839.511111111111</v>
      </c>
    </row>
    <row r="10" spans="1:16" x14ac:dyDescent="0.35">
      <c r="A10" t="s">
        <v>22</v>
      </c>
      <c r="B10">
        <v>207.69</v>
      </c>
      <c r="C10">
        <v>258.39670000000001</v>
      </c>
      <c r="D10">
        <v>-0.19623586524131301</v>
      </c>
      <c r="E10">
        <v>246.7764</v>
      </c>
      <c r="F10">
        <v>-0.15838791715901501</v>
      </c>
      <c r="G10">
        <v>258.39670000000001</v>
      </c>
      <c r="H10">
        <v>32.007800000000003</v>
      </c>
      <c r="I10" s="1" t="s">
        <v>23</v>
      </c>
      <c r="J10" s="1" t="s">
        <v>24</v>
      </c>
      <c r="K10">
        <v>8.0112886311298898E-2</v>
      </c>
      <c r="L10" s="1" t="s">
        <v>25</v>
      </c>
      <c r="M10" s="1" t="s">
        <v>26</v>
      </c>
      <c r="N10">
        <v>-0.77030291450447597</v>
      </c>
      <c r="O10" s="1" t="s">
        <v>27</v>
      </c>
      <c r="P10" s="2">
        <v>45839.511111111111</v>
      </c>
    </row>
    <row r="11" spans="1:16" x14ac:dyDescent="0.35">
      <c r="A11" t="s">
        <v>86</v>
      </c>
      <c r="B11">
        <v>252.05</v>
      </c>
      <c r="C11">
        <v>547.82669999999996</v>
      </c>
      <c r="D11">
        <v>-0.53990924502219395</v>
      </c>
      <c r="E11">
        <v>301.00330000000002</v>
      </c>
      <c r="F11">
        <v>-0.16263376514476699</v>
      </c>
      <c r="G11">
        <v>547.82669999999996</v>
      </c>
      <c r="H11">
        <v>17.253399999999999</v>
      </c>
      <c r="I11" s="1" t="s">
        <v>87</v>
      </c>
      <c r="J11" s="1" t="s">
        <v>88</v>
      </c>
      <c r="K11">
        <v>7.4211645586476999E-2</v>
      </c>
      <c r="L11" s="1" t="s">
        <v>89</v>
      </c>
      <c r="M11" s="1" t="s">
        <v>90</v>
      </c>
      <c r="N11">
        <v>-0.93070745574193003</v>
      </c>
      <c r="O11" s="1" t="s">
        <v>91</v>
      </c>
      <c r="P11" s="2">
        <v>45839.510416666664</v>
      </c>
    </row>
    <row r="12" spans="1:16" x14ac:dyDescent="0.35">
      <c r="A12" t="s">
        <v>16</v>
      </c>
      <c r="B12">
        <v>492.34660000000002</v>
      </c>
      <c r="C12">
        <v>497.45</v>
      </c>
      <c r="D12">
        <v>-1.02591215197506E-2</v>
      </c>
      <c r="E12">
        <v>497.45</v>
      </c>
      <c r="F12">
        <v>-1.02591215197506E-2</v>
      </c>
      <c r="G12">
        <v>497.45</v>
      </c>
      <c r="H12">
        <v>38.321300000000001</v>
      </c>
      <c r="I12">
        <v>37.953704334690002</v>
      </c>
      <c r="J12" s="1" t="s">
        <v>17</v>
      </c>
      <c r="K12">
        <v>5.9405765019236896E-4</v>
      </c>
      <c r="L12" s="1" t="s">
        <v>18</v>
      </c>
      <c r="M12" s="1" t="s">
        <v>19</v>
      </c>
      <c r="N12" s="1" t="s">
        <v>20</v>
      </c>
      <c r="O12" s="1" t="s">
        <v>21</v>
      </c>
      <c r="P12" s="2">
        <v>45839.511111111111</v>
      </c>
    </row>
    <row r="13" spans="1:16" x14ac:dyDescent="0.35">
      <c r="A13" t="s">
        <v>61</v>
      </c>
      <c r="B13">
        <v>136.88</v>
      </c>
      <c r="C13">
        <v>211.38</v>
      </c>
      <c r="D13">
        <v>-0.35244583215062902</v>
      </c>
      <c r="E13">
        <v>143.81</v>
      </c>
      <c r="F13">
        <v>-4.8188582157012702E-2</v>
      </c>
      <c r="G13">
        <v>211.38</v>
      </c>
      <c r="H13">
        <v>105.11109999999999</v>
      </c>
      <c r="I13" s="1" t="s">
        <v>62</v>
      </c>
      <c r="J13" s="1" t="s">
        <v>63</v>
      </c>
      <c r="K13">
        <v>-0.38948022806592603</v>
      </c>
      <c r="L13" s="1" t="s">
        <v>64</v>
      </c>
      <c r="M13" s="1" t="s">
        <v>65</v>
      </c>
      <c r="N13" s="1" t="s">
        <v>66</v>
      </c>
      <c r="O13" s="1" t="s">
        <v>67</v>
      </c>
      <c r="P13" s="2">
        <v>45839.511805555558</v>
      </c>
    </row>
    <row r="14" spans="1:16" x14ac:dyDescent="0.35">
      <c r="A14" t="s">
        <v>54</v>
      </c>
      <c r="B14">
        <v>15.14</v>
      </c>
      <c r="C14">
        <v>24.8</v>
      </c>
      <c r="D14">
        <v>-0.38951612903225802</v>
      </c>
      <c r="E14">
        <v>14.57</v>
      </c>
      <c r="F14">
        <v>3.9121482498284101E-2</v>
      </c>
      <c r="G14">
        <v>24.8</v>
      </c>
      <c r="H14">
        <v>-47</v>
      </c>
      <c r="I14" s="1" t="s">
        <v>55</v>
      </c>
      <c r="J14">
        <v>-22.307682302333099</v>
      </c>
      <c r="K14">
        <v>-2.4734268363496099</v>
      </c>
      <c r="L14" s="1" t="s">
        <v>56</v>
      </c>
      <c r="M14" s="1" t="s">
        <v>57</v>
      </c>
      <c r="N14" s="1" t="s">
        <v>58</v>
      </c>
      <c r="O14">
        <v>84.286407187071006</v>
      </c>
      <c r="P14" s="2">
        <v>45839.511111111111</v>
      </c>
    </row>
    <row r="15" spans="1:16" x14ac:dyDescent="0.35">
      <c r="A15" t="s">
        <v>59</v>
      </c>
      <c r="B15">
        <v>172.78</v>
      </c>
      <c r="C15">
        <v>237.79</v>
      </c>
      <c r="D15">
        <v>-0.27339248917111703</v>
      </c>
      <c r="E15">
        <v>237.79</v>
      </c>
      <c r="F15">
        <v>-0.27339248917111703</v>
      </c>
      <c r="G15">
        <v>237.79</v>
      </c>
      <c r="H15">
        <v>30.515000000000001</v>
      </c>
      <c r="I15">
        <v>-238.37887790284199</v>
      </c>
      <c r="J15">
        <v>-1346.8406601510601</v>
      </c>
      <c r="K15">
        <v>-8.7951189961283696</v>
      </c>
      <c r="L15">
        <v>-2836.0411861856901</v>
      </c>
      <c r="M15">
        <v>-0.204359606268667</v>
      </c>
      <c r="N15">
        <v>-1.8660426567148301</v>
      </c>
      <c r="O15" s="1" t="s">
        <v>60</v>
      </c>
      <c r="P15" s="2">
        <v>45839.511805555558</v>
      </c>
    </row>
    <row r="21" spans="4:14" x14ac:dyDescent="0.35">
      <c r="E21" t="s">
        <v>104</v>
      </c>
      <c r="F21" t="s">
        <v>98</v>
      </c>
      <c r="G21" t="s">
        <v>105</v>
      </c>
      <c r="H21" t="s">
        <v>99</v>
      </c>
      <c r="I21" t="s">
        <v>100</v>
      </c>
      <c r="J21" t="s">
        <v>101</v>
      </c>
      <c r="K21" t="s">
        <v>102</v>
      </c>
      <c r="L21" t="s">
        <v>103</v>
      </c>
      <c r="M21" s="3" t="s">
        <v>106</v>
      </c>
      <c r="N21" s="3"/>
    </row>
    <row r="22" spans="4:14" x14ac:dyDescent="0.35">
      <c r="D22" t="s">
        <v>92</v>
      </c>
      <c r="E22">
        <f>ABS(D2*2)</f>
        <v>0.67899480531012602</v>
      </c>
      <c r="F22">
        <f>MAX(0, MIN(1, (70 - O2) / 40))</f>
        <v>1.9127962280899878E-2</v>
      </c>
      <c r="G22">
        <f>MAX(0, MIN(1, (10 - (M2 - N2)) / 20))</f>
        <v>0.40122062325896052</v>
      </c>
      <c r="H22">
        <f>(
    IF(H2 &lt;= 0, 0, MAX(0, MIN(1, (50 - MAX(H2, 10)) / 40))) +
    IF(H2 &lt;= 0, 0, MAX(0, MIN(1, (I2 - H2) / I2)))
) / 2</f>
        <v>0.72047396803619601</v>
      </c>
      <c r="I22">
        <f>MAX(0, MIN(1, (1.2 - (B2/J2)) / 0.4))</f>
        <v>1</v>
      </c>
      <c r="J22">
        <f>MAX(0, MIN(1, (1.2 - (B2/L2)) / 0.4))</f>
        <v>1</v>
      </c>
      <c r="K22">
        <v>0.6</v>
      </c>
      <c r="L22">
        <v>0.6</v>
      </c>
      <c r="M22" s="3">
        <f>SUM(E22:L22)</f>
        <v>5.0198173588861819</v>
      </c>
      <c r="N22" s="3" t="s">
        <v>92</v>
      </c>
    </row>
    <row r="23" spans="4:14" x14ac:dyDescent="0.35">
      <c r="D23" t="s">
        <v>49</v>
      </c>
      <c r="E23">
        <f t="shared" ref="E23:E35" si="0">ABS(D3*2)</f>
        <v>1.0329167400105601</v>
      </c>
      <c r="F23">
        <f t="shared" ref="F23:F35" si="1">MAX(0, MIN(1, (70 - O3) / 40))</f>
        <v>0.69021566567279502</v>
      </c>
      <c r="G23">
        <f t="shared" ref="G23:G35" si="2">MAX(0, MIN(1, (10 - (M3 - N3)) / 20))</f>
        <v>0.46008760434008</v>
      </c>
      <c r="H23">
        <f t="shared" ref="H23:H35" si="3">(
    IF(H3 &lt;= 0, 0, MAX(0, MIN(1, (50 - MAX(H3, 10)) / 40))) +
    IF(H3 &lt;= 0, 0, MAX(0, MIN(1, (I3 - H3) / I3)))
) / 2</f>
        <v>0.74076465102671296</v>
      </c>
      <c r="I23">
        <f t="shared" ref="I23:I35" si="4">MAX(0, MIN(1, (1.2 - (B3/J3)) / 0.4))</f>
        <v>1</v>
      </c>
      <c r="J23">
        <f t="shared" ref="J23:J35" si="5">MAX(0, MIN(1, (1.2 - (B3/L3)) / 0.4))</f>
        <v>1</v>
      </c>
      <c r="K23">
        <v>0.3</v>
      </c>
      <c r="L23">
        <v>0.8</v>
      </c>
      <c r="M23" s="3">
        <f t="shared" ref="M23:M35" si="6">SUM(E23:L23)</f>
        <v>6.0239846610501475</v>
      </c>
      <c r="N23" s="3" t="s">
        <v>49</v>
      </c>
    </row>
    <row r="24" spans="4:14" x14ac:dyDescent="0.35">
      <c r="D24" t="s">
        <v>35</v>
      </c>
      <c r="E24">
        <f t="shared" si="0"/>
        <v>0.18896802445674621</v>
      </c>
      <c r="F24">
        <f t="shared" si="1"/>
        <v>0.22229114975458994</v>
      </c>
      <c r="G24">
        <f t="shared" si="2"/>
        <v>0.49031082872280302</v>
      </c>
      <c r="H24">
        <f t="shared" si="3"/>
        <v>0.45174526407594429</v>
      </c>
      <c r="I24">
        <f t="shared" si="4"/>
        <v>1</v>
      </c>
      <c r="J24">
        <f t="shared" si="5"/>
        <v>1</v>
      </c>
      <c r="K24">
        <v>0.3</v>
      </c>
      <c r="L24">
        <v>0.3</v>
      </c>
      <c r="M24" s="3">
        <f t="shared" si="6"/>
        <v>3.9533152670100833</v>
      </c>
      <c r="N24" s="3" t="s">
        <v>35</v>
      </c>
    </row>
    <row r="25" spans="4:14" x14ac:dyDescent="0.35">
      <c r="D25" t="s">
        <v>28</v>
      </c>
      <c r="E25">
        <f t="shared" si="0"/>
        <v>0.30550924239170402</v>
      </c>
      <c r="F25">
        <f t="shared" si="1"/>
        <v>0.37445111762811756</v>
      </c>
      <c r="G25">
        <f t="shared" si="2"/>
        <v>0.50405136894397207</v>
      </c>
      <c r="H25">
        <f t="shared" si="3"/>
        <v>0.58863043723644182</v>
      </c>
      <c r="I25">
        <f t="shared" si="4"/>
        <v>1</v>
      </c>
      <c r="J25">
        <f t="shared" si="5"/>
        <v>1</v>
      </c>
      <c r="K25">
        <v>0.7</v>
      </c>
      <c r="L25">
        <v>0.5</v>
      </c>
      <c r="M25" s="3">
        <f t="shared" si="6"/>
        <v>4.9726421662002354</v>
      </c>
      <c r="N25" s="3" t="s">
        <v>28</v>
      </c>
    </row>
    <row r="26" spans="4:14" x14ac:dyDescent="0.35">
      <c r="D26" t="s">
        <v>41</v>
      </c>
      <c r="E26">
        <f t="shared" si="0"/>
        <v>5.7310084136080797E-2</v>
      </c>
      <c r="F26">
        <f t="shared" si="1"/>
        <v>0.21979836654512752</v>
      </c>
      <c r="G26">
        <f t="shared" si="2"/>
        <v>0.49381726112069496</v>
      </c>
      <c r="H26">
        <f t="shared" si="3"/>
        <v>0.40607647286006321</v>
      </c>
      <c r="I26">
        <f t="shared" si="4"/>
        <v>1</v>
      </c>
      <c r="J26">
        <f t="shared" si="5"/>
        <v>1</v>
      </c>
      <c r="K26">
        <v>0.8</v>
      </c>
      <c r="L26">
        <v>0.4</v>
      </c>
      <c r="M26" s="3">
        <f t="shared" si="6"/>
        <v>4.3770021846619667</v>
      </c>
      <c r="N26" s="3" t="s">
        <v>41</v>
      </c>
    </row>
    <row r="27" spans="4:14" x14ac:dyDescent="0.35">
      <c r="D27" t="s">
        <v>68</v>
      </c>
      <c r="E27">
        <f t="shared" si="0"/>
        <v>4.5230439442657998E-2</v>
      </c>
      <c r="F27">
        <f t="shared" si="1"/>
        <v>0.27008063088622497</v>
      </c>
      <c r="G27">
        <f t="shared" si="2"/>
        <v>0.46794204210919405</v>
      </c>
      <c r="H27">
        <f t="shared" si="3"/>
        <v>0.53595275576682089</v>
      </c>
      <c r="I27">
        <f t="shared" si="4"/>
        <v>1</v>
      </c>
      <c r="J27">
        <f t="shared" si="5"/>
        <v>0</v>
      </c>
      <c r="K27">
        <v>0.7</v>
      </c>
      <c r="L27">
        <v>0.6</v>
      </c>
      <c r="M27" s="3">
        <f t="shared" si="6"/>
        <v>3.6192058682048978</v>
      </c>
      <c r="N27" s="3" t="s">
        <v>68</v>
      </c>
    </row>
    <row r="28" spans="4:14" x14ac:dyDescent="0.35">
      <c r="D28" t="s">
        <v>76</v>
      </c>
      <c r="E28">
        <f t="shared" si="0"/>
        <v>0.53151586890582203</v>
      </c>
      <c r="F28">
        <f t="shared" si="1"/>
        <v>1</v>
      </c>
      <c r="G28">
        <f t="shared" si="2"/>
        <v>1</v>
      </c>
      <c r="H28">
        <f t="shared" si="3"/>
        <v>7.4569219407379468E-3</v>
      </c>
      <c r="I28">
        <f t="shared" si="4"/>
        <v>0.61554761184084761</v>
      </c>
      <c r="J28">
        <f t="shared" si="5"/>
        <v>1</v>
      </c>
      <c r="K28">
        <v>0.6</v>
      </c>
      <c r="L28">
        <v>0.7</v>
      </c>
      <c r="M28" s="3">
        <f t="shared" si="6"/>
        <v>5.4545204026874075</v>
      </c>
      <c r="N28" s="3" t="s">
        <v>76</v>
      </c>
    </row>
    <row r="29" spans="4:14" x14ac:dyDescent="0.35">
      <c r="D29" t="s">
        <v>82</v>
      </c>
      <c r="E29">
        <f t="shared" si="0"/>
        <v>0.94668847540760204</v>
      </c>
      <c r="F29">
        <f t="shared" si="1"/>
        <v>0.38578287224366259</v>
      </c>
      <c r="G29">
        <f t="shared" si="2"/>
        <v>0.24326337974822548</v>
      </c>
      <c r="H29">
        <f t="shared" si="3"/>
        <v>0.71030545533023348</v>
      </c>
      <c r="I29">
        <f t="shared" si="4"/>
        <v>1</v>
      </c>
      <c r="J29">
        <f t="shared" si="5"/>
        <v>1</v>
      </c>
      <c r="K29">
        <v>0</v>
      </c>
      <c r="L29">
        <v>0</v>
      </c>
      <c r="M29" s="3">
        <f t="shared" si="6"/>
        <v>4.2860401827297236</v>
      </c>
      <c r="N29" s="3" t="s">
        <v>82</v>
      </c>
    </row>
    <row r="30" spans="4:14" x14ac:dyDescent="0.35">
      <c r="D30" t="s">
        <v>22</v>
      </c>
      <c r="E30">
        <f t="shared" si="0"/>
        <v>0.39247173048262601</v>
      </c>
      <c r="F30">
        <f t="shared" si="1"/>
        <v>0.23798911712692999</v>
      </c>
      <c r="G30">
        <f t="shared" si="2"/>
        <v>0.44975855238618695</v>
      </c>
      <c r="H30">
        <f t="shared" si="3"/>
        <v>0.26760468662315573</v>
      </c>
      <c r="I30">
        <f t="shared" si="4"/>
        <v>0.68542711444006998</v>
      </c>
      <c r="J30">
        <f t="shared" si="5"/>
        <v>1</v>
      </c>
      <c r="K30">
        <v>0.4</v>
      </c>
      <c r="L30">
        <v>0.25</v>
      </c>
      <c r="M30" s="3">
        <f t="shared" si="6"/>
        <v>3.6832512010589689</v>
      </c>
      <c r="N30" s="3" t="s">
        <v>22</v>
      </c>
    </row>
    <row r="31" spans="4:14" x14ac:dyDescent="0.35">
      <c r="D31" t="s">
        <v>86</v>
      </c>
      <c r="E31">
        <f t="shared" si="0"/>
        <v>1.0798184900443879</v>
      </c>
      <c r="F31">
        <f t="shared" si="1"/>
        <v>0.16715011880239744</v>
      </c>
      <c r="G31">
        <f t="shared" si="2"/>
        <v>0.39375035121528851</v>
      </c>
      <c r="H31">
        <f t="shared" si="3"/>
        <v>0.4578530497165581</v>
      </c>
      <c r="I31">
        <f t="shared" si="4"/>
        <v>0.67271188106036184</v>
      </c>
      <c r="J31">
        <f t="shared" si="5"/>
        <v>0.71667040702809626</v>
      </c>
      <c r="K31">
        <v>0.25</v>
      </c>
      <c r="L31">
        <v>0.6</v>
      </c>
      <c r="M31" s="3">
        <f t="shared" si="6"/>
        <v>4.33795429786709</v>
      </c>
      <c r="N31" s="3" t="s">
        <v>86</v>
      </c>
    </row>
    <row r="32" spans="4:14" x14ac:dyDescent="0.35">
      <c r="D32" t="s">
        <v>16</v>
      </c>
      <c r="E32">
        <f t="shared" si="0"/>
        <v>2.0518243039501199E-2</v>
      </c>
      <c r="F32">
        <f t="shared" si="1"/>
        <v>5.2575196436023932E-3</v>
      </c>
      <c r="G32">
        <f t="shared" si="2"/>
        <v>0.50496647315200494</v>
      </c>
      <c r="H32">
        <f t="shared" si="3"/>
        <v>0.14598375</v>
      </c>
      <c r="I32">
        <f t="shared" si="4"/>
        <v>0.50148426238805299</v>
      </c>
      <c r="J32">
        <f t="shared" si="5"/>
        <v>0.85825479294930007</v>
      </c>
      <c r="K32">
        <v>0.8</v>
      </c>
      <c r="L32">
        <v>0.6</v>
      </c>
      <c r="M32" s="3">
        <f t="shared" si="6"/>
        <v>3.4364650411724615</v>
      </c>
      <c r="N32" s="3" t="s">
        <v>16</v>
      </c>
    </row>
    <row r="33" spans="4:14" x14ac:dyDescent="0.35">
      <c r="D33" t="s">
        <v>61</v>
      </c>
      <c r="E33">
        <f t="shared" si="0"/>
        <v>0.70489166430125805</v>
      </c>
      <c r="F33">
        <f t="shared" si="1"/>
        <v>0.12859724648105236</v>
      </c>
      <c r="G33">
        <f t="shared" si="2"/>
        <v>0.45071833206878653</v>
      </c>
      <c r="H33">
        <f t="shared" si="3"/>
        <v>0</v>
      </c>
      <c r="I33">
        <f t="shared" si="4"/>
        <v>0</v>
      </c>
      <c r="J33">
        <f t="shared" si="5"/>
        <v>1</v>
      </c>
      <c r="K33">
        <v>0.25</v>
      </c>
      <c r="L33">
        <v>0.3</v>
      </c>
      <c r="M33" s="3">
        <f t="shared" si="6"/>
        <v>2.8342072428510967</v>
      </c>
      <c r="N33" s="3" t="s">
        <v>61</v>
      </c>
    </row>
    <row r="34" spans="4:14" x14ac:dyDescent="0.35">
      <c r="D34" t="s">
        <v>54</v>
      </c>
      <c r="E34">
        <f t="shared" si="0"/>
        <v>0.77903225806451604</v>
      </c>
      <c r="F34">
        <f t="shared" si="1"/>
        <v>0</v>
      </c>
      <c r="G34">
        <f t="shared" si="2"/>
        <v>0.47815211266578145</v>
      </c>
      <c r="H34">
        <f t="shared" si="3"/>
        <v>0</v>
      </c>
      <c r="I34">
        <f t="shared" si="4"/>
        <v>1</v>
      </c>
      <c r="J34">
        <f t="shared" si="5"/>
        <v>1</v>
      </c>
      <c r="K34">
        <v>0.5</v>
      </c>
      <c r="L34">
        <v>0.5</v>
      </c>
      <c r="M34" s="3">
        <f t="shared" si="6"/>
        <v>4.2571843707302977</v>
      </c>
      <c r="N34" s="3" t="s">
        <v>54</v>
      </c>
    </row>
    <row r="35" spans="4:14" x14ac:dyDescent="0.35">
      <c r="D35" t="s">
        <v>59</v>
      </c>
      <c r="E35">
        <f t="shared" si="0"/>
        <v>0.54678497834223405</v>
      </c>
      <c r="F35">
        <f t="shared" si="1"/>
        <v>0.3799844569797674</v>
      </c>
      <c r="G35">
        <f t="shared" si="2"/>
        <v>0.41691584747769184</v>
      </c>
      <c r="H35">
        <f t="shared" si="3"/>
        <v>0.74356250000000002</v>
      </c>
      <c r="I35">
        <f t="shared" si="4"/>
        <v>1</v>
      </c>
      <c r="J35">
        <f t="shared" si="5"/>
        <v>1</v>
      </c>
      <c r="K35">
        <v>0.5</v>
      </c>
      <c r="L35">
        <v>0.5</v>
      </c>
      <c r="M35" s="3">
        <f t="shared" si="6"/>
        <v>5.0872477827996931</v>
      </c>
      <c r="N35" s="3" t="s">
        <v>59</v>
      </c>
    </row>
  </sheetData>
  <autoFilter ref="A1:P15" xr:uid="{97DBC408-4CDA-417D-A995-3C562BDF8A19}">
    <sortState xmlns:xlrd2="http://schemas.microsoft.com/office/spreadsheetml/2017/richdata2" ref="A2:P15">
      <sortCondition descending="1" ref="K1:K1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396F2-019D-4EE6-8F3D-4CB65FDA7027}">
  <dimension ref="C3:D17"/>
  <sheetViews>
    <sheetView tabSelected="1" workbookViewId="0">
      <selection activeCell="P11" sqref="P11"/>
    </sheetView>
  </sheetViews>
  <sheetFormatPr defaultRowHeight="14.5" x14ac:dyDescent="0.35"/>
  <sheetData>
    <row r="3" spans="3:4" x14ac:dyDescent="0.35">
      <c r="C3" t="s">
        <v>106</v>
      </c>
      <c r="D3" t="s">
        <v>107</v>
      </c>
    </row>
    <row r="4" spans="3:4" x14ac:dyDescent="0.35">
      <c r="C4">
        <v>6.0239846610501475</v>
      </c>
      <c r="D4" t="s">
        <v>49</v>
      </c>
    </row>
    <row r="5" spans="3:4" x14ac:dyDescent="0.35">
      <c r="C5">
        <v>5.4545204026874075</v>
      </c>
      <c r="D5" t="s">
        <v>76</v>
      </c>
    </row>
    <row r="6" spans="3:4" x14ac:dyDescent="0.35">
      <c r="C6">
        <v>5.0872477827996931</v>
      </c>
      <c r="D6" t="s">
        <v>59</v>
      </c>
    </row>
    <row r="7" spans="3:4" x14ac:dyDescent="0.35">
      <c r="C7">
        <v>5.0198173588861819</v>
      </c>
      <c r="D7" t="s">
        <v>92</v>
      </c>
    </row>
    <row r="8" spans="3:4" x14ac:dyDescent="0.35">
      <c r="C8">
        <v>4.9726421662002354</v>
      </c>
      <c r="D8" t="s">
        <v>28</v>
      </c>
    </row>
    <row r="9" spans="3:4" x14ac:dyDescent="0.35">
      <c r="C9">
        <v>4.3770021846619667</v>
      </c>
      <c r="D9" t="s">
        <v>41</v>
      </c>
    </row>
    <row r="10" spans="3:4" x14ac:dyDescent="0.35">
      <c r="C10">
        <v>4.33795429786709</v>
      </c>
      <c r="D10" t="s">
        <v>86</v>
      </c>
    </row>
    <row r="11" spans="3:4" x14ac:dyDescent="0.35">
      <c r="C11">
        <v>4.2860401827297236</v>
      </c>
      <c r="D11" t="s">
        <v>82</v>
      </c>
    </row>
    <row r="12" spans="3:4" x14ac:dyDescent="0.35">
      <c r="C12">
        <v>4.2571843707302977</v>
      </c>
      <c r="D12" t="s">
        <v>54</v>
      </c>
    </row>
    <row r="13" spans="3:4" x14ac:dyDescent="0.35">
      <c r="C13">
        <v>3.9533152670100833</v>
      </c>
      <c r="D13" t="s">
        <v>35</v>
      </c>
    </row>
    <row r="14" spans="3:4" x14ac:dyDescent="0.35">
      <c r="C14">
        <v>3.6832512010589689</v>
      </c>
      <c r="D14" t="s">
        <v>22</v>
      </c>
    </row>
    <row r="15" spans="3:4" x14ac:dyDescent="0.35">
      <c r="C15">
        <v>3.6192058682048978</v>
      </c>
      <c r="D15" t="s">
        <v>68</v>
      </c>
    </row>
    <row r="16" spans="3:4" x14ac:dyDescent="0.35">
      <c r="C16">
        <v>3.4364650411724615</v>
      </c>
      <c r="D16" t="s">
        <v>16</v>
      </c>
    </row>
    <row r="17" spans="3:4" x14ac:dyDescent="0.35">
      <c r="C17">
        <v>2.8342072428510967</v>
      </c>
      <c r="D17" t="s">
        <v>61</v>
      </c>
    </row>
  </sheetData>
  <autoFilter ref="C3:D17" xr:uid="{432396F2-019D-4EE6-8F3D-4CB65FDA7027}">
    <sortState xmlns:xlrd2="http://schemas.microsoft.com/office/spreadsheetml/2017/richdata2" ref="C4:D17">
      <sortCondition descending="1" ref="C3:C1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Fundamentals</vt:lpstr>
      <vt:lpstr>Fundamentals_formulaforrating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Daniel2</dc:creator>
  <cp:lastModifiedBy>danny fooba</cp:lastModifiedBy>
  <dcterms:created xsi:type="dcterms:W3CDTF">2025-07-01T19:14:26Z</dcterms:created>
  <dcterms:modified xsi:type="dcterms:W3CDTF">2025-07-02T12:25:28Z</dcterms:modified>
</cp:coreProperties>
</file>