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E133E34B-5EB2-45CE-936F-E8EA723FF0F1}" xr6:coauthVersionLast="45" xr6:coauthVersionMax="45" xr10:uidLastSave="{00000000-0000-0000-0000-000000000000}"/>
  <bookViews>
    <workbookView xWindow="-120" yWindow="-120" windowWidth="29040" windowHeight="15840" xr2:uid="{DDC556A8-AC66-4506-BB39-21F952234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3" i="1"/>
  <c r="E53" i="1"/>
  <c r="H57" i="1"/>
  <c r="H56" i="1"/>
  <c r="H58" i="1"/>
  <c r="Y64" i="1"/>
  <c r="X64" i="1"/>
  <c r="W64" i="1"/>
  <c r="V64" i="1"/>
  <c r="U64" i="1"/>
  <c r="T64" i="1"/>
  <c r="S64" i="1"/>
  <c r="R64" i="1"/>
  <c r="Q64" i="1"/>
  <c r="P64" i="1"/>
  <c r="N58" i="1"/>
  <c r="O58" i="1"/>
  <c r="M58" i="1"/>
  <c r="E103" i="1"/>
  <c r="Z58" i="1"/>
  <c r="Y58" i="1"/>
  <c r="X58" i="1"/>
  <c r="W58" i="1"/>
  <c r="V58" i="1"/>
  <c r="U58" i="1"/>
  <c r="T58" i="1"/>
  <c r="S58" i="1"/>
  <c r="R58" i="1"/>
  <c r="Q58" i="1"/>
  <c r="P58" i="1"/>
  <c r="Q36" i="1"/>
  <c r="P36" i="1"/>
  <c r="O36" i="1"/>
  <c r="N36" i="1"/>
  <c r="Q35" i="1"/>
  <c r="Q34" i="1"/>
  <c r="Q33" i="1"/>
  <c r="P35" i="1"/>
  <c r="P34" i="1"/>
  <c r="P33" i="1"/>
  <c r="O35" i="1"/>
  <c r="O34" i="1"/>
  <c r="O33" i="1"/>
  <c r="N35" i="1"/>
  <c r="N34" i="1"/>
  <c r="N33" i="1"/>
  <c r="S145" i="1"/>
  <c r="R145" i="1"/>
  <c r="Q145" i="1"/>
  <c r="P145" i="1"/>
  <c r="O145" i="1"/>
  <c r="N145" i="1"/>
  <c r="M145" i="1"/>
  <c r="L145" i="1"/>
  <c r="K145" i="1"/>
  <c r="J145" i="1"/>
  <c r="G145" i="1"/>
  <c r="F145" i="1"/>
  <c r="E145" i="1"/>
  <c r="C145" i="1"/>
  <c r="D145" i="1"/>
  <c r="B103" i="1" l="1"/>
  <c r="H59" i="1"/>
  <c r="E46" i="1"/>
  <c r="H40" i="1"/>
  <c r="H35" i="1"/>
  <c r="B91" i="1"/>
  <c r="E35" i="1"/>
  <c r="E40" i="1"/>
  <c r="B80" i="1"/>
  <c r="B70" i="1"/>
  <c r="B46" i="1"/>
  <c r="B53" i="1"/>
  <c r="B61" i="1"/>
  <c r="B40" i="1"/>
  <c r="B35" i="1"/>
  <c r="H29" i="1"/>
  <c r="E29" i="1"/>
  <c r="B29" i="1"/>
  <c r="H22" i="1"/>
  <c r="E22" i="1"/>
  <c r="B22" i="1"/>
  <c r="H15" i="1"/>
  <c r="E15" i="1"/>
  <c r="B15" i="1"/>
  <c r="H8" i="1"/>
  <c r="E8" i="1"/>
  <c r="B8" i="1"/>
  <c r="I8" i="1" s="1"/>
  <c r="I22" i="1" l="1"/>
  <c r="I29" i="1"/>
  <c r="I15" i="1"/>
</calcChain>
</file>

<file path=xl/sharedStrings.xml><?xml version="1.0" encoding="utf-8"?>
<sst xmlns="http://schemas.openxmlformats.org/spreadsheetml/2006/main" count="444" uniqueCount="93">
  <si>
    <t>Cluster 0</t>
  </si>
  <si>
    <t>noms</t>
  </si>
  <si>
    <t>cluster 1</t>
  </si>
  <si>
    <t>pronom</t>
  </si>
  <si>
    <t>res3textes_t5k3n10.txt</t>
  </si>
  <si>
    <t>cluster 0</t>
  </si>
  <si>
    <t>preposition</t>
  </si>
  <si>
    <t>cluster 2</t>
  </si>
  <si>
    <t>conjonctions</t>
  </si>
  <si>
    <t>res3textes_t5k4n10.txt</t>
  </si>
  <si>
    <t>anglais</t>
  </si>
  <si>
    <t xml:space="preserve">cluster 1 </t>
  </si>
  <si>
    <t>cluster 3</t>
  </si>
  <si>
    <t>res3textes_t5k2n10.txt</t>
  </si>
  <si>
    <t>res3textes_t5k5n10.txt</t>
  </si>
  <si>
    <t xml:space="preserve">cluster 0 </t>
  </si>
  <si>
    <t xml:space="preserve">cluster 4 </t>
  </si>
  <si>
    <t>res3textes_t15k5n10</t>
  </si>
  <si>
    <t>articles</t>
  </si>
  <si>
    <t>pronoms</t>
  </si>
  <si>
    <t>N/A</t>
  </si>
  <si>
    <t>verbe</t>
  </si>
  <si>
    <t>adverbe</t>
  </si>
  <si>
    <t>res3textes_t20k5n10</t>
  </si>
  <si>
    <t>cluster1</t>
  </si>
  <si>
    <t>cluster 4</t>
  </si>
  <si>
    <t>Cluster 2</t>
  </si>
  <si>
    <t>Cluster 4</t>
  </si>
  <si>
    <t>Cluster 1</t>
  </si>
  <si>
    <t>article</t>
  </si>
  <si>
    <t>nom</t>
  </si>
  <si>
    <t>cluster0</t>
  </si>
  <si>
    <t>cluster2</t>
  </si>
  <si>
    <t>cluster3</t>
  </si>
  <si>
    <t>cluster4</t>
  </si>
  <si>
    <t>adjectifs</t>
  </si>
  <si>
    <t>res3textes_t10k5n10.txt</t>
  </si>
  <si>
    <t xml:space="preserve">cluster 3 </t>
  </si>
  <si>
    <t>total</t>
  </si>
  <si>
    <t>res3textes_t5k6n10.txt</t>
  </si>
  <si>
    <t>cluster 5</t>
  </si>
  <si>
    <t>avg</t>
  </si>
  <si>
    <t>res3textes_t5k7n10.txt</t>
  </si>
  <si>
    <t>cluster6</t>
  </si>
  <si>
    <t>cluster 6</t>
  </si>
  <si>
    <t>res3textes_t5k8n10</t>
  </si>
  <si>
    <t>cluster 7</t>
  </si>
  <si>
    <t>res3textes_t5k9n10</t>
  </si>
  <si>
    <t>cluster 8</t>
  </si>
  <si>
    <t>T5 N(x)</t>
  </si>
  <si>
    <t>T(x) N5</t>
  </si>
  <si>
    <t>AVG per P-O-S</t>
  </si>
  <si>
    <t>Pronoms:</t>
  </si>
  <si>
    <t>noms:</t>
  </si>
  <si>
    <t>clusters</t>
  </si>
  <si>
    <t>preposition:</t>
  </si>
  <si>
    <t>res3textes_t5k10n10</t>
  </si>
  <si>
    <t>cluster5</t>
  </si>
  <si>
    <t>cluster7</t>
  </si>
  <si>
    <t>cluster8</t>
  </si>
  <si>
    <t>cluster9</t>
  </si>
  <si>
    <t>maximum locaux plus isolee</t>
  </si>
  <si>
    <t>f5 cluster5</t>
  </si>
  <si>
    <t xml:space="preserve"> </t>
  </si>
  <si>
    <t xml:space="preserve">   </t>
  </si>
  <si>
    <t>t5k5n10</t>
  </si>
  <si>
    <t>T10K10N10</t>
  </si>
  <si>
    <t>moyenne</t>
  </si>
  <si>
    <t xml:space="preserve">  </t>
  </si>
  <si>
    <t>f 5</t>
  </si>
  <si>
    <t>f 10</t>
  </si>
  <si>
    <t>f 15</t>
  </si>
  <si>
    <t>f 20</t>
  </si>
  <si>
    <t>1er tirage</t>
  </si>
  <si>
    <t>2eme tirage</t>
  </si>
  <si>
    <t>3eme tirage</t>
  </si>
  <si>
    <t>cluster10</t>
  </si>
  <si>
    <t>moyenne de cohérence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</si>
  <si>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</si>
  <si>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</si>
  <si>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</si>
  <si>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</si>
  <si>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</si>
  <si>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</si>
  <si>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</si>
  <si>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</si>
  <si>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</si>
  <si>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 xml:space="preserve">moyenne des cohérences par clusters </t>
  </si>
  <si>
    <t>k30</t>
  </si>
  <si>
    <t>préposition</t>
  </si>
  <si>
    <t>mot anglais</t>
  </si>
  <si>
    <t xml:space="preserve">pronom </t>
  </si>
  <si>
    <t>adjectif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</si>
</sst>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4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4" xfId="0" applyFont="1" applyFill="1" applyBorder="1"/>
    <xf numFmtId="0" fontId="0" fillId="0" borderId="0" xfId="0"/>
    <xf numFmtId="0" fontId="0" fillId="0" borderId="0" xfId="0" applyFont="1"/>
    <xf numFmtId="0" fontId="0" fillId="0" borderId="6" xfId="0" applyFont="1" applyBorder="1"/>
    <xf numFmtId="0" fontId="0" fillId="0" borderId="5" xfId="0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cohérence des mots d'un cluster sur trois tirages</a:t>
            </a:r>
          </a:p>
          <a:p>
            <a:pPr>
              <a:defRPr sz="1200"/>
            </a:pPr>
            <a:r>
              <a:rPr lang="en-CA" sz="1200"/>
              <a:t>dans</a:t>
            </a:r>
            <a:r>
              <a:rPr lang="en-CA" sz="1200" baseline="0"/>
              <a:t> une</a:t>
            </a:r>
            <a:r>
              <a:rPr lang="en-CA" sz="1200"/>
              <a:t> fenêtre de coocurence de 5 mots</a:t>
            </a:r>
            <a:r>
              <a:rPr lang="en-CA" sz="1200" baseline="0"/>
              <a:t> en sélectionnant les </a:t>
            </a:r>
            <a:r>
              <a:rPr lang="en-CA" sz="1200"/>
              <a:t>10 meilleurs</a:t>
            </a:r>
            <a:r>
              <a:rPr lang="en-CA" sz="1200" baseline="0"/>
              <a:t> distances</a:t>
            </a:r>
            <a:endParaRPr lang="en-CA" sz="1200"/>
          </a:p>
        </c:rich>
      </c:tx>
      <c:layout>
        <c:manualLayout>
          <c:xMode val="edge"/>
          <c:yMode val="edge"/>
          <c:x val="0.14361388694578714"/>
          <c:y val="3.2407235955338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Sheet1!$N$3:$N$7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Sheet1!$O$3:$O$7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E-42F9-9272-FA21DE2EE0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Sheet1!$N$3:$N$7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Sheet1!$P$3:$P$7</c:f>
              <c:numCache>
                <c:formatCode>General</c:formatCode>
                <c:ptCount val="5"/>
                <c:pt idx="0">
                  <c:v>0.7</c:v>
                </c:pt>
                <c:pt idx="1">
                  <c:v>0.9</c:v>
                </c:pt>
                <c:pt idx="2">
                  <c:v>0.4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E-42F9-9272-FA21DE2EE0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Sheet1!$N$3:$N$7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0.8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E-42F9-9272-FA21DE2E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257184"/>
        <c:axId val="2076243872"/>
        <c:axId val="0"/>
      </c:bar3DChart>
      <c:catAx>
        <c:axId val="20762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43872"/>
        <c:crosses val="autoZero"/>
        <c:auto val="1"/>
        <c:lblAlgn val="ctr"/>
        <c:lblOffset val="100"/>
        <c:noMultiLvlLbl val="0"/>
      </c:catAx>
      <c:valAx>
        <c:axId val="2076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cohérence</a:t>
                </a:r>
                <a:r>
                  <a:rPr lang="en-CA" baseline="0"/>
                  <a:t> des mots en %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4.7266404199475066E-2"/>
              <c:y val="0.246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571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  <a:latin typeface="+mn-lt"/>
              </a:rPr>
              <a:t>cohérence des mots d'un cluster sur trois tirages</a:t>
            </a:r>
            <a:endParaRPr lang="en-CA" sz="1200">
              <a:effectLst/>
              <a:latin typeface="+mn-lt"/>
            </a:endParaRPr>
          </a:p>
          <a:p>
            <a:pPr>
              <a:defRPr/>
            </a:pPr>
            <a:r>
              <a:rPr lang="en-CA" sz="1200" b="0" i="0" baseline="0">
                <a:effectLst/>
                <a:latin typeface="+mn-lt"/>
              </a:rPr>
              <a:t>dans une fenêtre de coocurence de 10 mots en sélectionnant les 10 meilleurs distances</a:t>
            </a:r>
            <a:endParaRPr lang="en-CA" sz="12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Sheet1!$N$10:$N$14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Sheet1!$O$10:$O$14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0.5</c:v>
                </c:pt>
                <c:pt idx="3">
                  <c:v>0.4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6-438C-B7DF-57C40613A5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Sheet1!$N$10:$N$14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Sheet1!$P$10:$P$14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6-438C-B7DF-57C40613A5D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Sheet1!$N$10:$N$14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Sheet1!$Q$10:$Q$14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6-438C-B7DF-57C40613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6267696"/>
        <c:axId val="1816268528"/>
        <c:axId val="0"/>
      </c:bar3DChart>
      <c:catAx>
        <c:axId val="18162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68528"/>
        <c:crosses val="autoZero"/>
        <c:auto val="1"/>
        <c:lblAlgn val="ctr"/>
        <c:lblOffset val="100"/>
        <c:noMultiLvlLbl val="0"/>
      </c:catAx>
      <c:valAx>
        <c:axId val="1816268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cohérence des mots en %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67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  <a:latin typeface="Calibri" panose="020F0502020204030204" pitchFamily="34" charset="0"/>
              </a:rPr>
              <a:t>cohérence des mots d'un cluster sur trois tirages</a:t>
            </a:r>
            <a:endParaRPr lang="en-CA" sz="1200" baseline="0">
              <a:effectLst/>
              <a:latin typeface="Calibri" panose="020F0502020204030204" pitchFamily="34" charset="0"/>
            </a:endParaRPr>
          </a:p>
          <a:p>
            <a:pPr>
              <a:defRPr/>
            </a:pPr>
            <a:r>
              <a:rPr lang="en-CA" sz="1200" b="0" i="0" baseline="0">
                <a:effectLst/>
                <a:latin typeface="Calibri" panose="020F0502020204030204" pitchFamily="34" charset="0"/>
              </a:rPr>
              <a:t>dans une fenêtre de coocurence de 15 mots en sélectionnant les 10 meilleurs distances</a:t>
            </a:r>
            <a:endParaRPr lang="en-CA" sz="1200" baseline="0">
              <a:effectLst/>
              <a:latin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Sheet1!$N$17:$N$21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Sheet1!$O$17:$O$21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A7F-8B7A-9341413DA3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Sheet1!$N$17:$N$21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Sheet1!$P$17:$P$21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C-4A7F-8B7A-9341413DA3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Sheet1!$N$17:$N$21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Sheet1!$Q$17:$Q$21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0.6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C-4A7F-8B7A-9341413D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6249808"/>
        <c:axId val="1816240656"/>
        <c:axId val="0"/>
      </c:bar3DChart>
      <c:catAx>
        <c:axId val="1816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40656"/>
        <c:crosses val="autoZero"/>
        <c:auto val="1"/>
        <c:lblAlgn val="ctr"/>
        <c:lblOffset val="100"/>
        <c:noMultiLvlLbl val="0"/>
      </c:catAx>
      <c:valAx>
        <c:axId val="18162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cohérence des mots en %</a:t>
                </a:r>
                <a:endParaRPr lang="en-CA" sz="10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3.096872265966754E-2"/>
              <c:y val="0.2960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498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cohérence des mots d'un cluster sur trois tirages</a:t>
            </a:r>
            <a:endParaRPr lang="en-CA" sz="1200">
              <a:effectLst/>
            </a:endParaRPr>
          </a:p>
          <a:p>
            <a:pPr>
              <a:defRPr/>
            </a:pPr>
            <a:r>
              <a:rPr lang="en-CA" sz="1200" b="0" i="0" baseline="0">
                <a:effectLst/>
              </a:rPr>
              <a:t>dans une fenêtre de coocurence de 20 mots en sélectionnant les 10 meilleurs distances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Sheet1!$N$24:$N$28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Sheet1!$O$24:$O$28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1-4AE7-A683-8B97188599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Sheet1!$N$24:$N$28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Sheet1!$P$24:$P$28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1-4AE7-A683-8B97188599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Sheet1!$N$24:$N$28</c:f>
              <c:strCache>
                <c:ptCount val="5"/>
                <c:pt idx="0">
                  <c:v>cluster 0 </c:v>
                </c:pt>
                <c:pt idx="1">
                  <c:v>cluster 1 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 </c:v>
                </c:pt>
              </c:strCache>
            </c:strRef>
          </c:cat>
          <c:val>
            <c:numRef>
              <c:f>Sheet1!$Q$24:$Q$28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1-4AE7-A683-8B97188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708288"/>
        <c:axId val="346724512"/>
        <c:axId val="0"/>
      </c:bar3DChart>
      <c:catAx>
        <c:axId val="3467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4512"/>
        <c:crosses val="autoZero"/>
        <c:auto val="1"/>
        <c:lblAlgn val="ctr"/>
        <c:lblOffset val="100"/>
        <c:noMultiLvlLbl val="0"/>
      </c:catAx>
      <c:valAx>
        <c:axId val="34672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cohérence des mots en %</a:t>
                </a:r>
                <a:endParaRPr lang="en-CA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08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effectLst/>
              </a:rPr>
              <a:t>comparaison</a:t>
            </a:r>
            <a:r>
              <a:rPr lang="en-CA" baseline="0">
                <a:effectLst/>
              </a:rPr>
              <a:t>  de cohérence des mots d'un cluster en fonction de la taille de fenêtre de coocurence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1991398108789807"/>
          <c:y val="3.2014593949283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Sheet1!$M$33</c:f>
              <c:strCache>
                <c:ptCount val="1"/>
                <c:pt idx="0">
                  <c:v>1er tirage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Sheet1!$N$32:$Q$32</c:f>
              <c:strCache>
                <c:ptCount val="4"/>
                <c:pt idx="0">
                  <c:v>f 5</c:v>
                </c:pt>
                <c:pt idx="1">
                  <c:v>f 10</c:v>
                </c:pt>
                <c:pt idx="2">
                  <c:v>f 15</c:v>
                </c:pt>
                <c:pt idx="3">
                  <c:v>f 20</c:v>
                </c:pt>
              </c:strCache>
            </c:strRef>
          </c:cat>
          <c:val>
            <c:numRef>
              <c:f>Sheet1!$N$33:$Q$33</c:f>
              <c:numCache>
                <c:formatCode>General</c:formatCode>
                <c:ptCount val="4"/>
                <c:pt idx="0">
                  <c:v>0.62</c:v>
                </c:pt>
                <c:pt idx="1">
                  <c:v>0.51999999999999991</c:v>
                </c:pt>
                <c:pt idx="2">
                  <c:v>0.6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A-477F-9FC0-965F86B7FA11}"/>
            </c:ext>
          </c:extLst>
        </c:ser>
        <c:ser>
          <c:idx val="1"/>
          <c:order val="1"/>
          <c:tx>
            <c:strRef>
              <c:f>Sheet1!$M$34</c:f>
              <c:strCache>
                <c:ptCount val="1"/>
                <c:pt idx="0">
                  <c:v>2eme tirage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Sheet1!$N$32:$Q$32</c:f>
              <c:strCache>
                <c:ptCount val="4"/>
                <c:pt idx="0">
                  <c:v>f 5</c:v>
                </c:pt>
                <c:pt idx="1">
                  <c:v>f 10</c:v>
                </c:pt>
                <c:pt idx="2">
                  <c:v>f 15</c:v>
                </c:pt>
                <c:pt idx="3">
                  <c:v>f 20</c:v>
                </c:pt>
              </c:strCache>
            </c:strRef>
          </c:cat>
          <c:val>
            <c:numRef>
              <c:f>Sheet1!$N$34:$Q$34</c:f>
              <c:numCache>
                <c:formatCode>General</c:formatCode>
                <c:ptCount val="4"/>
                <c:pt idx="0">
                  <c:v>0.68</c:v>
                </c:pt>
                <c:pt idx="1">
                  <c:v>0.57999999999999996</c:v>
                </c:pt>
                <c:pt idx="2">
                  <c:v>0.48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A-477F-9FC0-965F86B7FA11}"/>
            </c:ext>
          </c:extLst>
        </c:ser>
        <c:ser>
          <c:idx val="2"/>
          <c:order val="2"/>
          <c:tx>
            <c:strRef>
              <c:f>Sheet1!$M$35</c:f>
              <c:strCache>
                <c:ptCount val="1"/>
                <c:pt idx="0">
                  <c:v>3eme tirage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Sheet1!$N$32:$Q$32</c:f>
              <c:strCache>
                <c:ptCount val="4"/>
                <c:pt idx="0">
                  <c:v>f 5</c:v>
                </c:pt>
                <c:pt idx="1">
                  <c:v>f 10</c:v>
                </c:pt>
                <c:pt idx="2">
                  <c:v>f 15</c:v>
                </c:pt>
                <c:pt idx="3">
                  <c:v>f 20</c:v>
                </c:pt>
              </c:strCache>
            </c:strRef>
          </c:cat>
          <c:val>
            <c:numRef>
              <c:f>Sheet1!$N$35:$Q$35</c:f>
              <c:numCache>
                <c:formatCode>General</c:formatCode>
                <c:ptCount val="4"/>
                <c:pt idx="0">
                  <c:v>0.64000000000000012</c:v>
                </c:pt>
                <c:pt idx="1">
                  <c:v>0.54</c:v>
                </c:pt>
                <c:pt idx="2">
                  <c:v>0.64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A-477F-9FC0-965F86B7FA11}"/>
            </c:ext>
          </c:extLst>
        </c:ser>
        <c:ser>
          <c:idx val="3"/>
          <c:order val="3"/>
          <c:tx>
            <c:strRef>
              <c:f>Sheet1!$M$36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Sheet1!$N$32:$Q$32</c:f>
              <c:strCache>
                <c:ptCount val="4"/>
                <c:pt idx="0">
                  <c:v>f 5</c:v>
                </c:pt>
                <c:pt idx="1">
                  <c:v>f 10</c:v>
                </c:pt>
                <c:pt idx="2">
                  <c:v>f 15</c:v>
                </c:pt>
                <c:pt idx="3">
                  <c:v>f 20</c:v>
                </c:pt>
              </c:strCache>
            </c:strRef>
          </c:cat>
          <c:val>
            <c:numRef>
              <c:f>Sheet1!$N$36:$Q$36</c:f>
              <c:numCache>
                <c:formatCode>General</c:formatCode>
                <c:ptCount val="4"/>
                <c:pt idx="0">
                  <c:v>0.64666666666666672</c:v>
                </c:pt>
                <c:pt idx="1">
                  <c:v>0.54666666666666663</c:v>
                </c:pt>
                <c:pt idx="2">
                  <c:v>0.57333333333333336</c:v>
                </c:pt>
                <c:pt idx="3">
                  <c:v>0.45333333333333337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A-477F-9FC0-965F86B7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651712"/>
        <c:axId val="346670848"/>
        <c:axId val="0"/>
      </c:bar3DChart>
      <c:catAx>
        <c:axId val="3466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pertinence moyenne par taille de fenêtre pour le même nombre de tirage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0848"/>
        <c:crosses val="autoZero"/>
        <c:auto val="1"/>
        <c:lblAlgn val="ctr"/>
        <c:lblOffset val="100"/>
        <c:noMultiLvlLbl val="0"/>
      </c:catAx>
      <c:valAx>
        <c:axId val="346670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pertinence moyenne des cluster en %</a:t>
                </a:r>
                <a:endParaRPr lang="en-CA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58180541770066E-2"/>
              <c:y val="0.31311155174358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51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pertinence</a:t>
            </a:r>
            <a:r>
              <a:rPr lang="en-US" baseline="0"/>
              <a:t> moyenne des resultat </a:t>
            </a:r>
            <a:r>
              <a:rPr lang="en-US"/>
              <a:t>en</a:t>
            </a:r>
            <a:r>
              <a:rPr lang="en-US" baseline="0"/>
              <a:t> fonctions du nombre de centroïdes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Sheet1!$O$64</c:f>
              <c:strCache>
                <c:ptCount val="1"/>
                <c:pt idx="0">
                  <c:v>moyenne des cohérences par clusters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Sheet1!$P$63:$Y$63</c:f>
              <c:strCache>
                <c:ptCount val="10"/>
                <c:pt idx="0">
                  <c:v>k2</c:v>
                </c:pt>
                <c:pt idx="1">
                  <c:v>k3</c:v>
                </c:pt>
                <c:pt idx="2">
                  <c:v>k4</c:v>
                </c:pt>
                <c:pt idx="3">
                  <c:v>k5</c:v>
                </c:pt>
                <c:pt idx="4">
                  <c:v>k6</c:v>
                </c:pt>
                <c:pt idx="5">
                  <c:v>k7</c:v>
                </c:pt>
                <c:pt idx="6">
                  <c:v>k8</c:v>
                </c:pt>
                <c:pt idx="7">
                  <c:v>k9</c:v>
                </c:pt>
                <c:pt idx="8">
                  <c:v>k10</c:v>
                </c:pt>
                <c:pt idx="9">
                  <c:v>k30</c:v>
                </c:pt>
              </c:strCache>
            </c:strRef>
          </c:cat>
          <c:val>
            <c:numRef>
              <c:f>Sheet1!$P$64:$Y$64</c:f>
              <c:numCache>
                <c:formatCode>General</c:formatCode>
                <c:ptCount val="10"/>
                <c:pt idx="0">
                  <c:v>0.69999999999999984</c:v>
                </c:pt>
                <c:pt idx="1">
                  <c:v>0.72222222222222221</c:v>
                </c:pt>
                <c:pt idx="2">
                  <c:v>0.59583333333333333</c:v>
                </c:pt>
                <c:pt idx="3">
                  <c:v>0.55999999999999994</c:v>
                </c:pt>
                <c:pt idx="4">
                  <c:v>0.49999999999999994</c:v>
                </c:pt>
                <c:pt idx="5">
                  <c:v>0.55714285714285716</c:v>
                </c:pt>
                <c:pt idx="6">
                  <c:v>0.6</c:v>
                </c:pt>
                <c:pt idx="7">
                  <c:v>0.58888888888888902</c:v>
                </c:pt>
                <c:pt idx="8">
                  <c:v>0.61999999999999988</c:v>
                </c:pt>
                <c:pt idx="9">
                  <c:v>0.6735714285714286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F84-B3FE-DD87584D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265504"/>
        <c:axId val="2076256768"/>
        <c:axId val="0"/>
      </c:bar3DChart>
      <c:catAx>
        <c:axId val="20762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nombres de centroïdes en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56768"/>
        <c:crosses val="autoZero"/>
        <c:auto val="1"/>
        <c:lblAlgn val="ctr"/>
        <c:lblOffset val="100"/>
        <c:noMultiLvlLbl val="0"/>
      </c:catAx>
      <c:valAx>
        <c:axId val="207625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pertinence moyenne</a:t>
                </a:r>
                <a:r>
                  <a:rPr lang="en-CA" baseline="0"/>
                  <a:t> par centroïdes en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pertinence moyenne en fonciton de la nature majoritaire par centroïde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Sheet1!$G$53:$G$59</c:f>
              <c:strCache>
                <c:ptCount val="7"/>
                <c:pt idx="0">
                  <c:v>noms:</c:v>
                </c:pt>
                <c:pt idx="1">
                  <c:v>Pronoms:</c:v>
                </c:pt>
                <c:pt idx="2">
                  <c:v>adverbe</c:v>
                </c:pt>
                <c:pt idx="3">
                  <c:v>verbe</c:v>
                </c:pt>
                <c:pt idx="4">
                  <c:v>articles</c:v>
                </c:pt>
                <c:pt idx="5">
                  <c:v>preposition:</c:v>
                </c:pt>
                <c:pt idx="6">
                  <c:v>conjonctions</c:v>
                </c:pt>
              </c:strCache>
            </c:strRef>
          </c:cat>
          <c:val>
            <c:numRef>
              <c:f>Sheet1!$H$53:$H$59</c:f>
              <c:numCache>
                <c:formatCode>General</c:formatCode>
                <c:ptCount val="7"/>
                <c:pt idx="0">
                  <c:v>0.77466666666666661</c:v>
                </c:pt>
                <c:pt idx="1">
                  <c:v>0.51764705882352946</c:v>
                </c:pt>
                <c:pt idx="2">
                  <c:v>0.45714285714285718</c:v>
                </c:pt>
                <c:pt idx="3">
                  <c:v>0.42000000000000004</c:v>
                </c:pt>
                <c:pt idx="4">
                  <c:v>0.65999999999999992</c:v>
                </c:pt>
                <c:pt idx="5">
                  <c:v>0.54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3D5-BCBF-331A7563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289216"/>
        <c:axId val="2076273408"/>
        <c:axId val="0"/>
      </c:bar3DChart>
      <c:catAx>
        <c:axId val="20762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3408"/>
        <c:crosses val="autoZero"/>
        <c:auto val="1"/>
        <c:lblAlgn val="ctr"/>
        <c:lblOffset val="100"/>
        <c:noMultiLvlLbl val="0"/>
      </c:catAx>
      <c:valAx>
        <c:axId val="2076273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89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nombre</a:t>
            </a:r>
            <a:r>
              <a:rPr lang="en-CA" baseline="0"/>
              <a:t> de clusters occupés par types de nature majoritaires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Sheet1!$G$62:$G$68</c:f>
              <c:strCache>
                <c:ptCount val="7"/>
                <c:pt idx="0">
                  <c:v>noms:</c:v>
                </c:pt>
                <c:pt idx="1">
                  <c:v>Pronoms:</c:v>
                </c:pt>
                <c:pt idx="2">
                  <c:v>adverbe</c:v>
                </c:pt>
                <c:pt idx="3">
                  <c:v>verbe</c:v>
                </c:pt>
                <c:pt idx="4">
                  <c:v>articles</c:v>
                </c:pt>
                <c:pt idx="5">
                  <c:v>preposition:</c:v>
                </c:pt>
                <c:pt idx="6">
                  <c:v>conjonctions</c:v>
                </c:pt>
              </c:strCache>
            </c:strRef>
          </c:cat>
          <c:val>
            <c:numRef>
              <c:f>Sheet1!$H$62:$H$68</c:f>
              <c:numCache>
                <c:formatCode>General</c:formatCode>
                <c:ptCount val="7"/>
                <c:pt idx="0">
                  <c:v>49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B46-B3F9-67278D2F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279232"/>
        <c:axId val="2076286720"/>
        <c:axId val="0"/>
      </c:bar3DChart>
      <c:catAx>
        <c:axId val="20762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86720"/>
        <c:crosses val="autoZero"/>
        <c:auto val="1"/>
        <c:lblAlgn val="ctr"/>
        <c:lblOffset val="100"/>
        <c:noMultiLvlLbl val="0"/>
      </c:catAx>
      <c:valAx>
        <c:axId val="2076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271461</xdr:colOff>
      <xdr:row>0</xdr:row>
      <xdr:rowOff>66675</xdr:rowOff>
    </xdr:from>
    <xdr:to>
      <xdr:col>27</xdr:col>
      <xdr:colOff>165098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301C6-5236-45AF-BB14-473E9AC2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109538</xdr:colOff>
      <xdr:row>0</xdr:row>
      <xdr:rowOff>0</xdr:rowOff>
    </xdr:from>
    <xdr:to>
      <xdr:col>36</xdr:col>
      <xdr:colOff>320676</xdr:colOff>
      <xdr:row>16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239634-05F8-4043-844C-D3B0C4752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61911</xdr:colOff>
      <xdr:row>0</xdr:row>
      <xdr:rowOff>9523</xdr:rowOff>
    </xdr:from>
    <xdr:to>
      <xdr:col>45</xdr:col>
      <xdr:colOff>253180</xdr:colOff>
      <xdr:row>15</xdr:row>
      <xdr:rowOff>137204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30DC66-ECAE-433B-B5A3-F0A85F04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0</xdr:row>
      <xdr:rowOff>3571</xdr:rowOff>
    </xdr:from>
    <xdr:to>
      <xdr:col>54</xdr:col>
      <xdr:colOff>117080</xdr:colOff>
      <xdr:row>15</xdr:row>
      <xdr:rowOff>83344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5C8EA7-54BE-4EBE-8906-750EE0FE2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180294</xdr:colOff>
      <xdr:row>18</xdr:row>
      <xdr:rowOff>166686</xdr:rowOff>
    </xdr:from>
    <xdr:to>
      <xdr:col>41</xdr:col>
      <xdr:colOff>81642</xdr:colOff>
      <xdr:row>43</xdr:row>
      <xdr:rowOff>110087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8920C3-E56A-4218-AB9E-65AC99E38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190499</xdr:colOff>
      <xdr:row>44</xdr:row>
      <xdr:rowOff>125184</xdr:rowOff>
    </xdr:from>
    <xdr:to>
      <xdr:col>41</xdr:col>
      <xdr:colOff>332374</xdr:colOff>
      <xdr:row>69</xdr:row>
      <xdr:rowOff>122464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4F42DC-E905-4594-9C9C-8302FA03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597014</xdr:colOff>
      <xdr:row>69</xdr:row>
      <xdr:rowOff>200591</xdr:rowOff>
    </xdr:from>
    <xdr:to>
      <xdr:col>27</xdr:col>
      <xdr:colOff>559262</xdr:colOff>
      <xdr:row>87</xdr:row>
      <xdr:rowOff>40822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54CA3F-5FF5-47FB-97BB-3813F2EF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13040</xdr:colOff>
      <xdr:row>88</xdr:row>
      <xdr:rowOff>187552</xdr:rowOff>
    </xdr:from>
    <xdr:to>
      <xdr:col>27</xdr:col>
      <xdr:colOff>532967</xdr:colOff>
      <xdr:row>105</xdr:row>
      <xdr:rowOff>180295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8E8290-8CA4-49F2-98FA-200A6FF3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E8F3-72B6-4207-A961-2FDE84DD91B6}">
  <dimension ref="A1:AJ160"/>
  <sheetViews>
    <sheetView tabSelected="1" topLeftCell="I64" zoomScale="80" zoomScaleNormal="80" workbookViewId="0">
      <selection activeCell="P101" sqref="P101"/>
    </sheetView>
  </sheetViews>
  <sheetFormatPr defaultRowHeight="15" x14ac:dyDescent="0.25"/>
  <sheetData>
    <row r="1" spans="1:20" x14ac:dyDescent="0.25">
      <c r="A1" t="s">
        <v>50</v>
      </c>
    </row>
    <row r="3" spans="1:20" x14ac:dyDescent="0.25">
      <c r="A3" t="s">
        <v>15</v>
      </c>
      <c r="B3">
        <v>0.9</v>
      </c>
      <c r="C3" t="s">
        <v>1</v>
      </c>
      <c r="D3" t="s">
        <v>5</v>
      </c>
      <c r="E3">
        <v>0.7</v>
      </c>
      <c r="F3" t="s">
        <v>19</v>
      </c>
      <c r="G3" t="s">
        <v>5</v>
      </c>
      <c r="H3">
        <v>0.8</v>
      </c>
      <c r="I3" t="s">
        <v>22</v>
      </c>
      <c r="N3" s="13" t="s">
        <v>15</v>
      </c>
      <c r="O3" s="13">
        <v>0.9</v>
      </c>
      <c r="P3" s="13">
        <v>0.7</v>
      </c>
      <c r="Q3" s="13">
        <v>0.8</v>
      </c>
      <c r="R3" s="13"/>
      <c r="T3" s="13"/>
    </row>
    <row r="4" spans="1:20" x14ac:dyDescent="0.25">
      <c r="A4" t="s">
        <v>11</v>
      </c>
      <c r="B4">
        <v>0.8</v>
      </c>
      <c r="C4" t="s">
        <v>22</v>
      </c>
      <c r="D4" t="s">
        <v>2</v>
      </c>
      <c r="E4">
        <v>0.9</v>
      </c>
      <c r="F4" t="s">
        <v>1</v>
      </c>
      <c r="G4" t="s">
        <v>2</v>
      </c>
      <c r="H4">
        <v>0.4</v>
      </c>
      <c r="I4" t="s">
        <v>22</v>
      </c>
      <c r="N4" s="13" t="s">
        <v>11</v>
      </c>
      <c r="O4" s="13">
        <v>0.8</v>
      </c>
      <c r="P4" s="13">
        <v>0.9</v>
      </c>
      <c r="Q4" s="13">
        <v>0.4</v>
      </c>
      <c r="R4" s="13"/>
      <c r="T4" s="13"/>
    </row>
    <row r="5" spans="1:20" x14ac:dyDescent="0.25">
      <c r="A5" t="s">
        <v>7</v>
      </c>
      <c r="B5">
        <v>0.4</v>
      </c>
      <c r="C5" t="s">
        <v>3</v>
      </c>
      <c r="D5" t="s">
        <v>26</v>
      </c>
      <c r="E5">
        <v>0.4</v>
      </c>
      <c r="F5" t="s">
        <v>1</v>
      </c>
      <c r="G5" t="s">
        <v>26</v>
      </c>
      <c r="H5">
        <v>0.6</v>
      </c>
      <c r="I5" t="s">
        <v>3</v>
      </c>
      <c r="N5" s="13" t="s">
        <v>7</v>
      </c>
      <c r="O5" s="13">
        <v>0.4</v>
      </c>
      <c r="P5" s="13">
        <v>0.4</v>
      </c>
      <c r="Q5" s="13">
        <v>0.6</v>
      </c>
      <c r="R5" s="13"/>
      <c r="T5" s="13"/>
    </row>
    <row r="6" spans="1:20" x14ac:dyDescent="0.25">
      <c r="A6" t="s">
        <v>12</v>
      </c>
      <c r="B6">
        <v>0.4</v>
      </c>
      <c r="C6" t="s">
        <v>1</v>
      </c>
      <c r="D6" t="s">
        <v>12</v>
      </c>
      <c r="E6">
        <v>0.7</v>
      </c>
      <c r="F6" t="s">
        <v>29</v>
      </c>
      <c r="G6" t="s">
        <v>12</v>
      </c>
      <c r="H6">
        <v>0.8</v>
      </c>
      <c r="I6" t="s">
        <v>30</v>
      </c>
      <c r="N6" s="13" t="s">
        <v>12</v>
      </c>
      <c r="O6" s="13">
        <v>0.4</v>
      </c>
      <c r="P6" s="13">
        <v>0.7</v>
      </c>
      <c r="Q6" s="13">
        <v>0.8</v>
      </c>
      <c r="R6" s="13"/>
      <c r="T6" s="13"/>
    </row>
    <row r="7" spans="1:20" ht="15.75" thickBot="1" x14ac:dyDescent="0.3">
      <c r="A7" t="s">
        <v>16</v>
      </c>
      <c r="B7">
        <v>0.6</v>
      </c>
      <c r="C7" t="s">
        <v>6</v>
      </c>
      <c r="D7" t="s">
        <v>25</v>
      </c>
      <c r="E7">
        <v>0.7</v>
      </c>
      <c r="F7" t="s">
        <v>22</v>
      </c>
      <c r="G7" t="s">
        <v>25</v>
      </c>
      <c r="H7">
        <v>0.6</v>
      </c>
      <c r="I7" t="s">
        <v>3</v>
      </c>
      <c r="N7" s="13" t="s">
        <v>16</v>
      </c>
      <c r="O7" s="13">
        <v>0.6</v>
      </c>
      <c r="P7" s="13">
        <v>0.7</v>
      </c>
      <c r="Q7" s="13">
        <v>0.6</v>
      </c>
      <c r="R7" s="13"/>
      <c r="T7" s="13"/>
    </row>
    <row r="8" spans="1:20" ht="15.75" thickBot="1" x14ac:dyDescent="0.3">
      <c r="B8" s="3">
        <f>SUM(B3:B7)</f>
        <v>3.1</v>
      </c>
      <c r="C8" s="3"/>
      <c r="D8" s="3"/>
      <c r="E8" s="3">
        <f>SUM(E3:E7)</f>
        <v>3.4000000000000004</v>
      </c>
      <c r="F8" s="3"/>
      <c r="G8" s="3"/>
      <c r="H8" s="3">
        <f>SUM(H3:H7)</f>
        <v>3.2000000000000006</v>
      </c>
      <c r="I8" s="5">
        <f>AVERAGE(B8,E8,H8)</f>
        <v>3.2333333333333338</v>
      </c>
      <c r="N8" s="13"/>
      <c r="S8" t="s">
        <v>63</v>
      </c>
    </row>
    <row r="9" spans="1:20" x14ac:dyDescent="0.25">
      <c r="A9" t="s">
        <v>36</v>
      </c>
      <c r="D9" t="s">
        <v>36</v>
      </c>
      <c r="G9" t="s">
        <v>36</v>
      </c>
    </row>
    <row r="10" spans="1:20" x14ac:dyDescent="0.25">
      <c r="A10" t="s">
        <v>5</v>
      </c>
      <c r="B10">
        <v>0.6</v>
      </c>
      <c r="C10" t="s">
        <v>18</v>
      </c>
      <c r="D10" t="s">
        <v>5</v>
      </c>
      <c r="E10">
        <v>0.6</v>
      </c>
      <c r="F10" t="s">
        <v>1</v>
      </c>
      <c r="G10" t="s">
        <v>5</v>
      </c>
      <c r="H10">
        <v>0.4</v>
      </c>
      <c r="I10" t="s">
        <v>19</v>
      </c>
      <c r="N10" s="13" t="s">
        <v>15</v>
      </c>
      <c r="O10" s="13">
        <v>0.6</v>
      </c>
      <c r="P10" s="13">
        <v>0.6</v>
      </c>
      <c r="Q10" s="13">
        <v>0.4</v>
      </c>
      <c r="R10" s="13"/>
      <c r="T10" s="13"/>
    </row>
    <row r="11" spans="1:20" x14ac:dyDescent="0.25">
      <c r="A11" t="s">
        <v>2</v>
      </c>
      <c r="B11">
        <v>0.4</v>
      </c>
      <c r="C11" t="s">
        <v>18</v>
      </c>
      <c r="D11" t="s">
        <v>28</v>
      </c>
      <c r="E11">
        <v>0.6</v>
      </c>
      <c r="F11" t="s">
        <v>29</v>
      </c>
      <c r="G11" t="s">
        <v>2</v>
      </c>
      <c r="H11">
        <v>0.6</v>
      </c>
      <c r="I11" t="s">
        <v>22</v>
      </c>
      <c r="N11" s="13" t="s">
        <v>11</v>
      </c>
      <c r="O11" s="13">
        <v>0.4</v>
      </c>
      <c r="P11" s="13">
        <v>0.6</v>
      </c>
      <c r="Q11" s="13">
        <v>0.6</v>
      </c>
      <c r="R11" s="13"/>
      <c r="T11" s="13"/>
    </row>
    <row r="12" spans="1:20" x14ac:dyDescent="0.25">
      <c r="A12" t="s">
        <v>7</v>
      </c>
      <c r="B12">
        <v>0.5</v>
      </c>
      <c r="C12" t="s">
        <v>21</v>
      </c>
      <c r="D12" t="s">
        <v>26</v>
      </c>
      <c r="E12">
        <v>0.5</v>
      </c>
      <c r="F12" t="s">
        <v>19</v>
      </c>
      <c r="G12" t="s">
        <v>7</v>
      </c>
      <c r="H12">
        <v>0.7</v>
      </c>
      <c r="I12" t="s">
        <v>1</v>
      </c>
      <c r="N12" s="13" t="s">
        <v>7</v>
      </c>
      <c r="O12" s="13">
        <v>0.5</v>
      </c>
      <c r="P12" s="13">
        <v>0.5</v>
      </c>
      <c r="Q12" s="13">
        <v>0.7</v>
      </c>
      <c r="R12" s="13"/>
      <c r="T12" s="13"/>
    </row>
    <row r="13" spans="1:20" x14ac:dyDescent="0.25">
      <c r="A13" t="s">
        <v>12</v>
      </c>
      <c r="B13">
        <v>0.4</v>
      </c>
      <c r="C13" t="s">
        <v>22</v>
      </c>
      <c r="D13" t="s">
        <v>12</v>
      </c>
      <c r="E13">
        <v>0.7</v>
      </c>
      <c r="F13" t="s">
        <v>22</v>
      </c>
      <c r="G13" t="s">
        <v>37</v>
      </c>
      <c r="H13">
        <v>0.5</v>
      </c>
      <c r="I13" t="s">
        <v>29</v>
      </c>
      <c r="N13" s="13" t="s">
        <v>12</v>
      </c>
      <c r="O13" s="13">
        <v>0.4</v>
      </c>
      <c r="P13" s="13">
        <v>0.7</v>
      </c>
      <c r="Q13" s="13">
        <v>0.5</v>
      </c>
      <c r="R13" s="13"/>
      <c r="T13" s="13"/>
    </row>
    <row r="14" spans="1:20" ht="15.75" thickBot="1" x14ac:dyDescent="0.3">
      <c r="A14" t="s">
        <v>16</v>
      </c>
      <c r="B14">
        <v>0.7</v>
      </c>
      <c r="C14" t="s">
        <v>21</v>
      </c>
      <c r="D14" t="s">
        <v>25</v>
      </c>
      <c r="E14">
        <v>0.5</v>
      </c>
      <c r="F14" t="s">
        <v>6</v>
      </c>
      <c r="G14" t="s">
        <v>25</v>
      </c>
      <c r="H14">
        <v>0.5</v>
      </c>
      <c r="I14" t="s">
        <v>22</v>
      </c>
      <c r="N14" s="13" t="s">
        <v>16</v>
      </c>
      <c r="O14" s="13">
        <v>0.7</v>
      </c>
      <c r="P14" s="13">
        <v>0.5</v>
      </c>
      <c r="Q14" s="13">
        <v>0.5</v>
      </c>
      <c r="R14" s="13"/>
      <c r="T14" s="13"/>
    </row>
    <row r="15" spans="1:20" ht="15.75" thickBot="1" x14ac:dyDescent="0.3">
      <c r="A15" s="2" t="s">
        <v>38</v>
      </c>
      <c r="B15" s="3">
        <f>SUM(B10:B14)</f>
        <v>2.5999999999999996</v>
      </c>
      <c r="C15" s="3"/>
      <c r="D15" s="3"/>
      <c r="E15" s="4">
        <f>SUM(E10:E14)</f>
        <v>2.9</v>
      </c>
      <c r="F15" s="3"/>
      <c r="G15" s="3"/>
      <c r="H15" s="4">
        <f>SUM(H10:H14)</f>
        <v>2.7</v>
      </c>
      <c r="I15" s="5">
        <f>AVERAGE(B15,E15,H15)</f>
        <v>2.7333333333333329</v>
      </c>
      <c r="N15" s="13" t="s">
        <v>67</v>
      </c>
    </row>
    <row r="16" spans="1:20" x14ac:dyDescent="0.25">
      <c r="A16" t="s">
        <v>17</v>
      </c>
      <c r="D16" t="s">
        <v>17</v>
      </c>
      <c r="G16" t="s">
        <v>17</v>
      </c>
      <c r="R16" s="13"/>
      <c r="T16" s="13"/>
    </row>
    <row r="17" spans="1:25" x14ac:dyDescent="0.25">
      <c r="A17" t="s">
        <v>5</v>
      </c>
      <c r="B17">
        <v>0.5</v>
      </c>
      <c r="C17" t="s">
        <v>3</v>
      </c>
      <c r="D17" t="s">
        <v>5</v>
      </c>
      <c r="E17">
        <v>0.5</v>
      </c>
      <c r="F17" t="s">
        <v>22</v>
      </c>
      <c r="G17" t="s">
        <v>5</v>
      </c>
      <c r="H17">
        <v>0.5</v>
      </c>
      <c r="I17" t="s">
        <v>22</v>
      </c>
      <c r="N17" s="13" t="s">
        <v>15</v>
      </c>
      <c r="O17" s="13">
        <v>0.5</v>
      </c>
      <c r="P17" s="13">
        <v>0.5</v>
      </c>
      <c r="Q17" s="13">
        <v>0.5</v>
      </c>
      <c r="R17" s="13"/>
      <c r="T17" s="13"/>
    </row>
    <row r="18" spans="1:25" x14ac:dyDescent="0.25">
      <c r="A18" t="s">
        <v>2</v>
      </c>
      <c r="B18">
        <v>0.6</v>
      </c>
      <c r="C18" t="s">
        <v>22</v>
      </c>
      <c r="D18" t="s">
        <v>2</v>
      </c>
      <c r="E18">
        <v>0.6</v>
      </c>
      <c r="F18" t="s">
        <v>1</v>
      </c>
      <c r="G18" t="s">
        <v>2</v>
      </c>
      <c r="H18">
        <v>0.7</v>
      </c>
      <c r="I18" t="s">
        <v>22</v>
      </c>
      <c r="N18" s="13" t="s">
        <v>11</v>
      </c>
      <c r="O18" s="13">
        <v>0.6</v>
      </c>
      <c r="P18" s="13">
        <v>0.6</v>
      </c>
      <c r="Q18" s="13">
        <v>0.7</v>
      </c>
      <c r="R18" s="13"/>
      <c r="T18" s="13"/>
    </row>
    <row r="19" spans="1:25" x14ac:dyDescent="0.25">
      <c r="A19" t="s">
        <v>7</v>
      </c>
      <c r="B19">
        <v>0.6</v>
      </c>
      <c r="C19" t="s">
        <v>1</v>
      </c>
      <c r="D19" t="s">
        <v>7</v>
      </c>
      <c r="E19">
        <v>0.5</v>
      </c>
      <c r="F19" t="s">
        <v>22</v>
      </c>
      <c r="G19" t="s">
        <v>7</v>
      </c>
      <c r="H19">
        <v>0.9</v>
      </c>
      <c r="I19" t="s">
        <v>1</v>
      </c>
      <c r="N19" s="13" t="s">
        <v>7</v>
      </c>
      <c r="O19" s="13">
        <v>0.6</v>
      </c>
      <c r="P19" s="13">
        <v>0.5</v>
      </c>
      <c r="Q19" s="13">
        <v>0.9</v>
      </c>
      <c r="R19" s="13"/>
      <c r="T19" s="13"/>
    </row>
    <row r="20" spans="1:25" x14ac:dyDescent="0.25">
      <c r="A20" t="s">
        <v>12</v>
      </c>
      <c r="B20">
        <v>0.6</v>
      </c>
      <c r="C20" t="s">
        <v>18</v>
      </c>
      <c r="D20" t="s">
        <v>12</v>
      </c>
      <c r="E20">
        <v>0.4</v>
      </c>
      <c r="F20" t="s">
        <v>19</v>
      </c>
      <c r="G20" t="s">
        <v>37</v>
      </c>
      <c r="H20">
        <v>0.6</v>
      </c>
      <c r="I20" t="s">
        <v>29</v>
      </c>
      <c r="N20" s="13" t="s">
        <v>12</v>
      </c>
      <c r="O20" s="13">
        <v>0.6</v>
      </c>
      <c r="P20" s="13">
        <v>0.4</v>
      </c>
      <c r="Q20" s="13">
        <v>0.6</v>
      </c>
      <c r="R20" s="13"/>
      <c r="T20" s="13"/>
    </row>
    <row r="21" spans="1:25" ht="14.25" customHeight="1" thickBot="1" x14ac:dyDescent="0.3">
      <c r="A21" t="s">
        <v>16</v>
      </c>
      <c r="B21">
        <v>0.7</v>
      </c>
      <c r="C21" t="s">
        <v>22</v>
      </c>
      <c r="D21" t="s">
        <v>27</v>
      </c>
      <c r="E21">
        <v>0.4</v>
      </c>
      <c r="F21" t="s">
        <v>6</v>
      </c>
      <c r="G21" t="s">
        <v>25</v>
      </c>
      <c r="H21">
        <v>0.5</v>
      </c>
      <c r="I21" t="s">
        <v>21</v>
      </c>
      <c r="N21" s="13" t="s">
        <v>16</v>
      </c>
      <c r="O21" s="13">
        <v>0.7</v>
      </c>
      <c r="P21" s="13">
        <v>0.4</v>
      </c>
      <c r="Q21" s="13">
        <v>0.5</v>
      </c>
    </row>
    <row r="22" spans="1:25" ht="14.25" customHeight="1" thickBot="1" x14ac:dyDescent="0.3">
      <c r="A22" s="2" t="s">
        <v>38</v>
      </c>
      <c r="B22" s="4">
        <f>SUM(B17:B21)</f>
        <v>3</v>
      </c>
      <c r="C22" s="3"/>
      <c r="D22" s="3"/>
      <c r="E22" s="4">
        <f>SUM(E17:E21)</f>
        <v>2.4</v>
      </c>
      <c r="F22" s="3"/>
      <c r="G22" s="3"/>
      <c r="H22" s="4">
        <f>SUM(H17:H21)</f>
        <v>3.2</v>
      </c>
      <c r="I22" s="6">
        <f>AVERAGE(B22,E22,H22)</f>
        <v>2.8666666666666671</v>
      </c>
      <c r="N22" s="13" t="s">
        <v>67</v>
      </c>
    </row>
    <row r="23" spans="1:25" x14ac:dyDescent="0.25">
      <c r="A23" t="s">
        <v>23</v>
      </c>
      <c r="D23" t="s">
        <v>23</v>
      </c>
      <c r="G23" t="s">
        <v>23</v>
      </c>
      <c r="R23" s="13"/>
      <c r="T23" s="13"/>
      <c r="V23" t="s">
        <v>63</v>
      </c>
      <c r="Y23" t="s">
        <v>68</v>
      </c>
    </row>
    <row r="24" spans="1:25" x14ac:dyDescent="0.25">
      <c r="A24" t="s">
        <v>5</v>
      </c>
      <c r="B24">
        <v>0.5</v>
      </c>
      <c r="C24" t="s">
        <v>3</v>
      </c>
      <c r="D24" t="s">
        <v>5</v>
      </c>
      <c r="E24">
        <v>0.5</v>
      </c>
      <c r="F24" t="s">
        <v>1</v>
      </c>
      <c r="G24" t="s">
        <v>5</v>
      </c>
      <c r="H24">
        <v>0.6</v>
      </c>
      <c r="I24" t="s">
        <v>3</v>
      </c>
      <c r="N24" s="13" t="s">
        <v>15</v>
      </c>
      <c r="O24" s="13">
        <v>0.5</v>
      </c>
      <c r="P24" s="13">
        <v>0.5</v>
      </c>
      <c r="Q24" s="13">
        <v>0.6</v>
      </c>
      <c r="R24" s="13"/>
      <c r="T24" s="13"/>
      <c r="W24" t="s">
        <v>63</v>
      </c>
    </row>
    <row r="25" spans="1:25" x14ac:dyDescent="0.25">
      <c r="A25" t="s">
        <v>24</v>
      </c>
      <c r="B25">
        <v>0.5</v>
      </c>
      <c r="C25" t="s">
        <v>1</v>
      </c>
      <c r="D25" t="s">
        <v>2</v>
      </c>
      <c r="E25">
        <v>0.6</v>
      </c>
      <c r="F25" t="s">
        <v>29</v>
      </c>
      <c r="G25" t="s">
        <v>2</v>
      </c>
      <c r="H25">
        <v>0.6</v>
      </c>
      <c r="I25" t="s">
        <v>3</v>
      </c>
      <c r="N25" s="13" t="s">
        <v>11</v>
      </c>
      <c r="O25" s="13">
        <v>0.5</v>
      </c>
      <c r="P25" s="13">
        <v>0.6</v>
      </c>
      <c r="Q25" s="13">
        <v>0.6</v>
      </c>
      <c r="R25" s="13"/>
      <c r="T25" s="13"/>
    </row>
    <row r="26" spans="1:25" x14ac:dyDescent="0.25">
      <c r="A26" t="s">
        <v>7</v>
      </c>
      <c r="B26">
        <v>0.4</v>
      </c>
      <c r="C26" t="s">
        <v>6</v>
      </c>
      <c r="D26" t="s">
        <v>7</v>
      </c>
      <c r="F26" t="s">
        <v>10</v>
      </c>
      <c r="G26" t="s">
        <v>7</v>
      </c>
      <c r="H26">
        <v>0.5</v>
      </c>
      <c r="I26" t="s">
        <v>22</v>
      </c>
      <c r="N26" s="13" t="s">
        <v>7</v>
      </c>
      <c r="O26" s="13">
        <v>0.4</v>
      </c>
      <c r="P26" s="13">
        <v>0</v>
      </c>
      <c r="Q26" s="13">
        <v>0.5</v>
      </c>
      <c r="R26" s="13"/>
      <c r="T26" s="13"/>
    </row>
    <row r="27" spans="1:25" x14ac:dyDescent="0.25">
      <c r="A27" t="s">
        <v>12</v>
      </c>
      <c r="B27">
        <v>0.5</v>
      </c>
      <c r="C27" t="s">
        <v>22</v>
      </c>
      <c r="D27" t="s">
        <v>12</v>
      </c>
      <c r="E27">
        <v>0.3</v>
      </c>
      <c r="F27" t="s">
        <v>35</v>
      </c>
      <c r="G27" t="s">
        <v>12</v>
      </c>
      <c r="H27">
        <v>0.5</v>
      </c>
      <c r="I27" t="s">
        <v>22</v>
      </c>
      <c r="N27" s="13" t="s">
        <v>12</v>
      </c>
      <c r="O27" s="13">
        <v>0.5</v>
      </c>
      <c r="P27" s="13">
        <v>0.3</v>
      </c>
      <c r="Q27" s="13">
        <v>0.5</v>
      </c>
      <c r="R27" s="13"/>
      <c r="T27" s="13"/>
    </row>
    <row r="28" spans="1:25" ht="15.75" thickBot="1" x14ac:dyDescent="0.3">
      <c r="A28" t="s">
        <v>16</v>
      </c>
      <c r="B28">
        <v>0.5</v>
      </c>
      <c r="C28" t="s">
        <v>18</v>
      </c>
      <c r="D28" t="s">
        <v>25</v>
      </c>
      <c r="E28">
        <v>0.3</v>
      </c>
      <c r="F28" t="s">
        <v>29</v>
      </c>
      <c r="G28" t="s">
        <v>25</v>
      </c>
      <c r="H28">
        <v>0.5</v>
      </c>
      <c r="I28" t="s">
        <v>21</v>
      </c>
      <c r="N28" s="13" t="s">
        <v>16</v>
      </c>
      <c r="O28" s="13">
        <v>0.5</v>
      </c>
      <c r="P28" s="13">
        <v>0.3</v>
      </c>
      <c r="Q28" s="13">
        <v>0.5</v>
      </c>
      <c r="S28" s="13"/>
    </row>
    <row r="29" spans="1:25" ht="15.75" thickBot="1" x14ac:dyDescent="0.3">
      <c r="A29" s="2" t="s">
        <v>38</v>
      </c>
      <c r="B29" s="4">
        <f>SUM(B24:B28)</f>
        <v>2.4</v>
      </c>
      <c r="C29" s="3"/>
      <c r="D29" s="3"/>
      <c r="E29" s="4">
        <f>SUM(E24:E28)</f>
        <v>1.7000000000000002</v>
      </c>
      <c r="F29" s="3"/>
      <c r="G29" s="3"/>
      <c r="H29" s="4">
        <f>SUM(H24:H28)</f>
        <v>2.7</v>
      </c>
      <c r="I29" s="6">
        <f>AVERAGE(B29,E29,H29)</f>
        <v>2.2666666666666666</v>
      </c>
      <c r="N29" s="13"/>
    </row>
    <row r="30" spans="1:25" x14ac:dyDescent="0.25">
      <c r="A30" s="7"/>
      <c r="B30" s="8"/>
      <c r="C30" s="7"/>
      <c r="D30" s="7"/>
      <c r="E30" s="8"/>
      <c r="F30" s="7"/>
      <c r="G30" s="7"/>
      <c r="H30" s="8"/>
      <c r="I30" s="7"/>
    </row>
    <row r="31" spans="1:25" x14ac:dyDescent="0.25">
      <c r="A31" t="s">
        <v>49</v>
      </c>
    </row>
    <row r="32" spans="1:25" x14ac:dyDescent="0.25">
      <c r="A32" s="1" t="s">
        <v>13</v>
      </c>
      <c r="D32" t="s">
        <v>13</v>
      </c>
      <c r="G32" t="s">
        <v>13</v>
      </c>
      <c r="N32" t="s">
        <v>69</v>
      </c>
      <c r="O32" t="s">
        <v>70</v>
      </c>
      <c r="P32" t="s">
        <v>71</v>
      </c>
      <c r="Q32" t="s">
        <v>72</v>
      </c>
    </row>
    <row r="33" spans="1:33" x14ac:dyDescent="0.25">
      <c r="A33" t="s">
        <v>5</v>
      </c>
      <c r="B33">
        <v>0.5</v>
      </c>
      <c r="C33" t="s">
        <v>3</v>
      </c>
      <c r="D33" t="s">
        <v>0</v>
      </c>
      <c r="E33">
        <v>0.8</v>
      </c>
      <c r="F33" t="s">
        <v>1</v>
      </c>
      <c r="G33" t="s">
        <v>5</v>
      </c>
      <c r="H33">
        <v>0.5</v>
      </c>
      <c r="I33" t="s">
        <v>3</v>
      </c>
      <c r="M33" t="s">
        <v>73</v>
      </c>
      <c r="N33">
        <f>AVERAGE(O3:O7)</f>
        <v>0.62</v>
      </c>
      <c r="O33" s="13">
        <f>AVERAGE(O10:O14)</f>
        <v>0.51999999999999991</v>
      </c>
      <c r="P33" s="13">
        <f>AVERAGE(O17:O21)</f>
        <v>0.6</v>
      </c>
      <c r="Q33" s="13">
        <f>AVERAGE(O24:O28)</f>
        <v>0.48</v>
      </c>
    </row>
    <row r="34" spans="1:33" ht="15.75" thickBot="1" x14ac:dyDescent="0.3">
      <c r="A34" t="s">
        <v>2</v>
      </c>
      <c r="B34">
        <v>0.9</v>
      </c>
      <c r="C34" t="s">
        <v>1</v>
      </c>
      <c r="D34" t="s">
        <v>2</v>
      </c>
      <c r="E34">
        <v>0.6</v>
      </c>
      <c r="F34" t="s">
        <v>3</v>
      </c>
      <c r="G34" t="s">
        <v>2</v>
      </c>
      <c r="H34">
        <v>0.9</v>
      </c>
      <c r="I34" t="s">
        <v>1</v>
      </c>
      <c r="M34" t="s">
        <v>74</v>
      </c>
      <c r="N34" s="13">
        <f>AVERAGE(P3:P7)</f>
        <v>0.68</v>
      </c>
      <c r="O34" s="13">
        <f>AVERAGE(P10:P14)</f>
        <v>0.57999999999999996</v>
      </c>
      <c r="P34" s="13">
        <f>AVERAGE(P17:P21)</f>
        <v>0.48</v>
      </c>
      <c r="Q34" s="13">
        <f>AVERAGE(P24:P28)</f>
        <v>0.34</v>
      </c>
    </row>
    <row r="35" spans="1:33" ht="15.75" thickBot="1" x14ac:dyDescent="0.3">
      <c r="A35" s="2" t="s">
        <v>41</v>
      </c>
      <c r="B35" s="9">
        <f>AVERAGE(B33:B34)</f>
        <v>0.7</v>
      </c>
      <c r="D35" s="2" t="s">
        <v>41</v>
      </c>
      <c r="E35" s="9">
        <f>AVERAGE(E33:E34)</f>
        <v>0.7</v>
      </c>
      <c r="G35" s="2" t="s">
        <v>41</v>
      </c>
      <c r="H35" s="9">
        <f>AVERAGE(H33:H34)</f>
        <v>0.7</v>
      </c>
      <c r="M35" t="s">
        <v>75</v>
      </c>
      <c r="N35" s="13">
        <f>AVERAGE(Q3:Q7)</f>
        <v>0.64000000000000012</v>
      </c>
      <c r="O35" s="13">
        <f>AVERAGE(Q10:Q14)</f>
        <v>0.54</v>
      </c>
      <c r="P35" s="13">
        <f>AVERAGE(Q17:Q21)</f>
        <v>0.64</v>
      </c>
      <c r="Q35" s="13">
        <f>AVERAGE(Q24:Q28)</f>
        <v>0.54</v>
      </c>
    </row>
    <row r="36" spans="1:33" x14ac:dyDescent="0.25">
      <c r="A36" s="1" t="s">
        <v>4</v>
      </c>
      <c r="D36" t="s">
        <v>4</v>
      </c>
      <c r="G36" t="s">
        <v>4</v>
      </c>
      <c r="M36" t="s">
        <v>67</v>
      </c>
      <c r="N36" s="13">
        <f>AVERAGE(N33:N35)</f>
        <v>0.64666666666666672</v>
      </c>
      <c r="O36" s="13">
        <f>AVERAGE(O33:O35)</f>
        <v>0.54666666666666663</v>
      </c>
      <c r="P36" s="13">
        <f>AVERAGE(P33:P35)</f>
        <v>0.57333333333333336</v>
      </c>
      <c r="Q36">
        <f>AVERAGE(Q33:Q35)</f>
        <v>0.45333333333333337</v>
      </c>
    </row>
    <row r="37" spans="1:33" x14ac:dyDescent="0.25">
      <c r="A37" t="s">
        <v>5</v>
      </c>
      <c r="B37">
        <v>1</v>
      </c>
      <c r="C37" t="s">
        <v>1</v>
      </c>
      <c r="D37" t="s">
        <v>5</v>
      </c>
      <c r="E37">
        <v>1</v>
      </c>
      <c r="F37" t="s">
        <v>1</v>
      </c>
      <c r="G37" t="s">
        <v>5</v>
      </c>
      <c r="H37">
        <v>0.6</v>
      </c>
      <c r="I37" t="s">
        <v>22</v>
      </c>
    </row>
    <row r="38" spans="1:33" x14ac:dyDescent="0.25">
      <c r="A38" t="s">
        <v>28</v>
      </c>
      <c r="B38">
        <v>0.5</v>
      </c>
      <c r="C38" t="s">
        <v>22</v>
      </c>
      <c r="D38" t="s">
        <v>2</v>
      </c>
      <c r="E38">
        <v>0.7</v>
      </c>
      <c r="F38" t="s">
        <v>6</v>
      </c>
      <c r="G38" t="s">
        <v>2</v>
      </c>
      <c r="H38">
        <v>0.7</v>
      </c>
      <c r="I38" t="s">
        <v>18</v>
      </c>
      <c r="Y38" t="s">
        <v>64</v>
      </c>
    </row>
    <row r="39" spans="1:33" ht="15.75" thickBot="1" x14ac:dyDescent="0.3">
      <c r="A39" t="s">
        <v>7</v>
      </c>
      <c r="B39">
        <v>0.7</v>
      </c>
      <c r="C39" t="s">
        <v>3</v>
      </c>
      <c r="D39" t="s">
        <v>7</v>
      </c>
      <c r="E39">
        <v>0.3</v>
      </c>
      <c r="F39" t="s">
        <v>8</v>
      </c>
      <c r="G39" t="s">
        <v>7</v>
      </c>
      <c r="H39">
        <v>1</v>
      </c>
      <c r="I39" t="s">
        <v>1</v>
      </c>
      <c r="L39" t="s">
        <v>24</v>
      </c>
      <c r="M39" s="13">
        <v>0.5</v>
      </c>
      <c r="N39" s="13">
        <v>0.8</v>
      </c>
      <c r="O39" s="13">
        <v>0.5</v>
      </c>
      <c r="P39" s="13">
        <v>1</v>
      </c>
      <c r="Q39" s="13">
        <v>1</v>
      </c>
      <c r="R39" s="13">
        <v>0.6</v>
      </c>
      <c r="S39" s="10">
        <v>0.6</v>
      </c>
      <c r="T39" s="13" t="s">
        <v>20</v>
      </c>
      <c r="U39" s="10">
        <v>0.9</v>
      </c>
      <c r="V39" s="13">
        <v>0.5</v>
      </c>
      <c r="W39" s="13">
        <v>0.3</v>
      </c>
      <c r="X39" s="13">
        <v>0.9</v>
      </c>
      <c r="Y39" s="13">
        <v>0.9</v>
      </c>
      <c r="Z39" s="13">
        <v>0.7</v>
      </c>
    </row>
    <row r="40" spans="1:33" ht="15.75" thickBot="1" x14ac:dyDescent="0.3">
      <c r="A40" s="2" t="s">
        <v>41</v>
      </c>
      <c r="B40" s="9">
        <f>AVERAGE(B37:B39)</f>
        <v>0.73333333333333339</v>
      </c>
      <c r="D40" s="2" t="s">
        <v>41</v>
      </c>
      <c r="E40" s="9">
        <f>AVERAGE(E37:E39)</f>
        <v>0.66666666666666663</v>
      </c>
      <c r="G40" s="2" t="s">
        <v>41</v>
      </c>
      <c r="H40" s="9">
        <f>AVERAGE(H37:H39)</f>
        <v>0.76666666666666661</v>
      </c>
      <c r="L40" t="s">
        <v>32</v>
      </c>
      <c r="M40" s="16">
        <v>0.9</v>
      </c>
      <c r="N40" s="13">
        <v>0.6</v>
      </c>
      <c r="O40" s="13">
        <v>0.9</v>
      </c>
      <c r="P40" s="13">
        <v>0.5</v>
      </c>
      <c r="Q40" s="13">
        <v>0.7</v>
      </c>
      <c r="R40" s="13">
        <v>0.7</v>
      </c>
      <c r="S40" s="10">
        <v>0.6</v>
      </c>
      <c r="T40" s="13">
        <v>0.4</v>
      </c>
      <c r="U40" s="10">
        <v>0.6</v>
      </c>
      <c r="V40" s="13">
        <v>0.9</v>
      </c>
      <c r="W40" s="13">
        <v>0.4</v>
      </c>
      <c r="X40" s="13">
        <v>0.3</v>
      </c>
      <c r="Y40" s="13">
        <v>0.3</v>
      </c>
      <c r="Z40" s="13">
        <v>0.5</v>
      </c>
      <c r="AG40" t="s">
        <v>68</v>
      </c>
    </row>
    <row r="41" spans="1:33" x14ac:dyDescent="0.25">
      <c r="A41" s="1" t="s">
        <v>9</v>
      </c>
      <c r="B41" s="8"/>
      <c r="D41" t="s">
        <v>9</v>
      </c>
      <c r="L41" t="s">
        <v>33</v>
      </c>
      <c r="P41" s="13">
        <v>0.7</v>
      </c>
      <c r="Q41" s="13">
        <v>0.3</v>
      </c>
      <c r="R41" s="13">
        <v>1</v>
      </c>
      <c r="S41" s="10">
        <v>0.3</v>
      </c>
      <c r="T41" s="13">
        <v>0.3</v>
      </c>
      <c r="U41" s="11">
        <v>0.5</v>
      </c>
      <c r="V41" s="13">
        <v>0.4</v>
      </c>
      <c r="W41" s="13">
        <v>0.4</v>
      </c>
      <c r="X41" s="13">
        <v>0.4</v>
      </c>
      <c r="Y41" s="13">
        <v>0.5</v>
      </c>
      <c r="Z41" s="13">
        <v>0.6</v>
      </c>
    </row>
    <row r="42" spans="1:33" x14ac:dyDescent="0.25">
      <c r="A42" t="s">
        <v>31</v>
      </c>
      <c r="B42" s="10">
        <v>0.6</v>
      </c>
      <c r="C42" t="s">
        <v>3</v>
      </c>
      <c r="D42" t="s">
        <v>5</v>
      </c>
      <c r="E42" t="s">
        <v>20</v>
      </c>
      <c r="F42" t="s">
        <v>10</v>
      </c>
      <c r="L42" t="s">
        <v>34</v>
      </c>
      <c r="S42" s="10">
        <v>1</v>
      </c>
      <c r="T42" s="13">
        <v>1</v>
      </c>
      <c r="U42" s="11">
        <v>0.4</v>
      </c>
      <c r="V42" s="13">
        <v>0.4</v>
      </c>
      <c r="W42" s="13">
        <v>0.7</v>
      </c>
      <c r="X42" s="13">
        <v>0.5</v>
      </c>
      <c r="Y42" s="13">
        <v>0.9</v>
      </c>
      <c r="Z42" s="13">
        <v>0.9</v>
      </c>
    </row>
    <row r="43" spans="1:33" x14ac:dyDescent="0.25">
      <c r="A43" t="s">
        <v>2</v>
      </c>
      <c r="B43" s="10">
        <v>0.6</v>
      </c>
      <c r="C43" t="s">
        <v>22</v>
      </c>
      <c r="D43" t="s">
        <v>11</v>
      </c>
      <c r="E43">
        <v>0.4</v>
      </c>
      <c r="F43" t="s">
        <v>6</v>
      </c>
      <c r="L43" t="s">
        <v>57</v>
      </c>
      <c r="U43" s="11">
        <v>0.4</v>
      </c>
      <c r="V43" s="13">
        <v>0.5</v>
      </c>
      <c r="W43" s="13">
        <v>0.9</v>
      </c>
      <c r="X43" s="13">
        <v>0.4</v>
      </c>
      <c r="Y43" s="13">
        <v>0.5</v>
      </c>
      <c r="Z43" s="13">
        <v>0.8</v>
      </c>
    </row>
    <row r="44" spans="1:33" x14ac:dyDescent="0.25">
      <c r="A44" t="s">
        <v>7</v>
      </c>
      <c r="B44" s="10">
        <v>0.3</v>
      </c>
      <c r="C44" t="s">
        <v>3</v>
      </c>
      <c r="D44" t="s">
        <v>7</v>
      </c>
      <c r="E44">
        <v>0.3</v>
      </c>
      <c r="F44" t="s">
        <v>8</v>
      </c>
      <c r="L44" t="s">
        <v>43</v>
      </c>
      <c r="V44" s="13">
        <v>0.3</v>
      </c>
      <c r="W44" s="13">
        <v>0.7</v>
      </c>
      <c r="X44" s="13">
        <v>0.8</v>
      </c>
      <c r="Y44" s="13">
        <v>0.6</v>
      </c>
      <c r="Z44" s="13">
        <v>0.6</v>
      </c>
    </row>
    <row r="45" spans="1:33" ht="15.75" thickBot="1" x14ac:dyDescent="0.3">
      <c r="A45" t="s">
        <v>37</v>
      </c>
      <c r="B45" s="10">
        <v>1</v>
      </c>
      <c r="C45" t="s">
        <v>1</v>
      </c>
      <c r="D45" t="s">
        <v>12</v>
      </c>
      <c r="E45">
        <v>1</v>
      </c>
      <c r="F45" t="s">
        <v>1</v>
      </c>
      <c r="L45" t="s">
        <v>58</v>
      </c>
      <c r="W45" s="13">
        <v>0.5</v>
      </c>
      <c r="X45" s="13">
        <v>0.6</v>
      </c>
      <c r="Y45" s="13">
        <v>0.4</v>
      </c>
      <c r="Z45" s="13">
        <v>0.6</v>
      </c>
    </row>
    <row r="46" spans="1:33" ht="15.75" thickBot="1" x14ac:dyDescent="0.3">
      <c r="A46" s="2" t="s">
        <v>41</v>
      </c>
      <c r="B46" s="9">
        <f>AVERAGE(B42:B45)</f>
        <v>0.625</v>
      </c>
      <c r="D46" s="2" t="s">
        <v>41</v>
      </c>
      <c r="E46" s="9">
        <f>AVERAGE(E43:E45)</f>
        <v>0.56666666666666665</v>
      </c>
      <c r="L46" t="s">
        <v>59</v>
      </c>
      <c r="X46" s="13">
        <v>0.9</v>
      </c>
      <c r="Y46" s="13">
        <v>0.7</v>
      </c>
      <c r="Z46" s="13">
        <v>0.5</v>
      </c>
    </row>
    <row r="47" spans="1:33" x14ac:dyDescent="0.25">
      <c r="A47" s="1" t="s">
        <v>14</v>
      </c>
      <c r="B47" s="8"/>
      <c r="L47" t="s">
        <v>60</v>
      </c>
      <c r="Y47" s="13">
        <v>0.5</v>
      </c>
      <c r="Z47" s="13">
        <v>0.5</v>
      </c>
    </row>
    <row r="48" spans="1:33" x14ac:dyDescent="0.25">
      <c r="A48" t="s">
        <v>5</v>
      </c>
      <c r="B48" s="10">
        <v>0.9</v>
      </c>
      <c r="C48" t="s">
        <v>1</v>
      </c>
      <c r="L48" t="s">
        <v>76</v>
      </c>
      <c r="Z48" s="13">
        <v>0.5</v>
      </c>
    </row>
    <row r="49" spans="1:36" x14ac:dyDescent="0.25">
      <c r="A49" t="s">
        <v>24</v>
      </c>
      <c r="B49" s="10">
        <v>0.6</v>
      </c>
      <c r="C49" t="s">
        <v>22</v>
      </c>
    </row>
    <row r="50" spans="1:36" x14ac:dyDescent="0.25">
      <c r="A50" t="s">
        <v>7</v>
      </c>
      <c r="B50" s="11">
        <v>0.5</v>
      </c>
      <c r="C50" t="s">
        <v>3</v>
      </c>
    </row>
    <row r="51" spans="1:36" x14ac:dyDescent="0.25">
      <c r="A51" t="s">
        <v>12</v>
      </c>
      <c r="B51" s="11">
        <v>0.4</v>
      </c>
      <c r="C51" t="s">
        <v>22</v>
      </c>
    </row>
    <row r="52" spans="1:36" ht="15.75" thickBot="1" x14ac:dyDescent="0.3">
      <c r="A52" t="s">
        <v>16</v>
      </c>
      <c r="B52" s="11">
        <v>0.4</v>
      </c>
      <c r="C52" t="s">
        <v>3</v>
      </c>
      <c r="G52" t="s">
        <v>51</v>
      </c>
      <c r="I52" t="s">
        <v>54</v>
      </c>
    </row>
    <row r="53" spans="1:36" ht="15.75" thickBot="1" x14ac:dyDescent="0.3">
      <c r="A53" s="2" t="s">
        <v>41</v>
      </c>
      <c r="B53" s="12">
        <f>AVERAGE(B48:B52)</f>
        <v>0.55999999999999994</v>
      </c>
      <c r="E53">
        <f>AVERAGE(B34,E33,H34,B37,E37,H39,B45,E45,B48,B56,B67,B68,B72,B77,B79,B84,B85,B86,B87,B96,B97,B99)</f>
        <v>0.83636363636363642</v>
      </c>
      <c r="G53" t="s">
        <v>53</v>
      </c>
      <c r="H53">
        <f>AVERAGE(B3,B6,D4,D5,G6,F10,H12,B19,E18,H19,B25,E24,B34,E33,H34,B37,E37,H39,B45,B48,B56,B67,B68,B72,B77,B79,B82,B84,B85,B86,B87,B96,B97,B99,E74,E75,E77,E78,E79,E83,E85,E87,E88,E89,E90,E94,E97,E99,E100)</f>
        <v>0.77466666666666661</v>
      </c>
      <c r="I53">
        <v>49</v>
      </c>
    </row>
    <row r="54" spans="1:36" x14ac:dyDescent="0.25">
      <c r="A54" s="1" t="s">
        <v>39</v>
      </c>
      <c r="G54" t="s">
        <v>52</v>
      </c>
      <c r="H54">
        <f>AVERAGE(B33,E34,H33,B39,B42,B44,B50,B52,B58,B59,B60,E96,E84,B66,B65,B90,B100)</f>
        <v>0.51764705882352946</v>
      </c>
      <c r="I54">
        <v>17</v>
      </c>
    </row>
    <row r="55" spans="1:36" x14ac:dyDescent="0.25">
      <c r="A55" t="s">
        <v>5</v>
      </c>
      <c r="B55">
        <v>0.5</v>
      </c>
      <c r="C55" t="s">
        <v>22</v>
      </c>
      <c r="G55" t="s">
        <v>22</v>
      </c>
      <c r="H55">
        <f>AVERAGE(B38,H37,B43,B49,B51,E101,B55,B63,B64,B75,B76,B83,B88,B102)</f>
        <v>0.45714285714285718</v>
      </c>
      <c r="I55">
        <v>14</v>
      </c>
      <c r="AJ55" t="s">
        <v>63</v>
      </c>
    </row>
    <row r="56" spans="1:36" x14ac:dyDescent="0.25">
      <c r="A56" t="s">
        <v>24</v>
      </c>
      <c r="B56">
        <v>0.9</v>
      </c>
      <c r="C56" t="s">
        <v>1</v>
      </c>
      <c r="G56" t="s">
        <v>21</v>
      </c>
      <c r="H56">
        <f>AVERAGE(B57,B69,B73,B74,B94, F102,F93,F92,F91,F86,F73)</f>
        <v>0.42000000000000004</v>
      </c>
      <c r="I56">
        <v>11</v>
      </c>
    </row>
    <row r="57" spans="1:36" ht="15.75" thickBot="1" x14ac:dyDescent="0.3">
      <c r="A57" t="s">
        <v>7</v>
      </c>
      <c r="B57">
        <v>0.4</v>
      </c>
      <c r="C57" t="s">
        <v>21</v>
      </c>
      <c r="G57" t="s">
        <v>18</v>
      </c>
      <c r="H57">
        <f>AVERAGE(H38,B78,B89,B95,B93)</f>
        <v>0.65999999999999992</v>
      </c>
      <c r="I57">
        <v>5</v>
      </c>
      <c r="M57" t="s">
        <v>78</v>
      </c>
      <c r="N57" t="s">
        <v>78</v>
      </c>
      <c r="O57" t="s">
        <v>78</v>
      </c>
      <c r="P57" t="s">
        <v>79</v>
      </c>
      <c r="Q57" s="13" t="s">
        <v>79</v>
      </c>
      <c r="R57" s="13" t="s">
        <v>79</v>
      </c>
      <c r="S57" t="s">
        <v>80</v>
      </c>
      <c r="T57" t="s">
        <v>80</v>
      </c>
      <c r="U57" t="s">
        <v>81</v>
      </c>
      <c r="V57" t="s">
        <v>82</v>
      </c>
      <c r="W57" t="s">
        <v>83</v>
      </c>
      <c r="X57" t="s">
        <v>84</v>
      </c>
      <c r="Y57" t="s">
        <v>85</v>
      </c>
      <c r="Z57" t="s">
        <v>86</v>
      </c>
    </row>
    <row r="58" spans="1:36" ht="15.75" thickBot="1" x14ac:dyDescent="0.3">
      <c r="A58" t="s">
        <v>12</v>
      </c>
      <c r="B58">
        <v>0.4</v>
      </c>
      <c r="C58" t="s">
        <v>3</v>
      </c>
      <c r="G58" t="s">
        <v>55</v>
      </c>
      <c r="H58">
        <f>AVERAGE(E38,E43,B98, E95,E76)</f>
        <v>0.54</v>
      </c>
      <c r="I58">
        <v>5</v>
      </c>
      <c r="L58" t="s">
        <v>77</v>
      </c>
      <c r="M58" s="15">
        <f>AVERAGE(M39:M40)</f>
        <v>0.7</v>
      </c>
      <c r="N58" s="17">
        <f>AVERAGE(N39:N40)</f>
        <v>0.7</v>
      </c>
      <c r="O58" s="17">
        <f>AVERAGE(O39:O40)</f>
        <v>0.7</v>
      </c>
      <c r="P58" s="9">
        <f>AVERAGE(P39:P41)</f>
        <v>0.73333333333333339</v>
      </c>
      <c r="Q58" s="9">
        <f>AVERAGE(Q39:Q41)</f>
        <v>0.66666666666666663</v>
      </c>
      <c r="R58" s="9">
        <f>AVERAGE(R39:R41)</f>
        <v>0.76666666666666661</v>
      </c>
      <c r="S58" s="9">
        <f>AVERAGE(S39:S42)</f>
        <v>0.625</v>
      </c>
      <c r="T58" s="9">
        <f>AVERAGE(T40:T42)</f>
        <v>0.56666666666666665</v>
      </c>
      <c r="U58" s="12">
        <f>AVERAGE(U39:U43)</f>
        <v>0.55999999999999994</v>
      </c>
      <c r="V58" s="9">
        <f>AVERAGE(V39:V44)</f>
        <v>0.49999999999999994</v>
      </c>
      <c r="W58" s="9">
        <f>AVERAGE(W39:W45)</f>
        <v>0.55714285714285716</v>
      </c>
      <c r="X58" s="9">
        <f>AVERAGE(X39:X46)</f>
        <v>0.6</v>
      </c>
      <c r="Y58" s="9">
        <f>AVERAGE(Y39:Y47)</f>
        <v>0.58888888888888902</v>
      </c>
      <c r="Z58" s="1">
        <f>AVERAGE(Z39:Z48)</f>
        <v>0.61999999999999988</v>
      </c>
    </row>
    <row r="59" spans="1:36" x14ac:dyDescent="0.25">
      <c r="A59" t="s">
        <v>16</v>
      </c>
      <c r="B59">
        <v>0.5</v>
      </c>
      <c r="C59" t="s">
        <v>3</v>
      </c>
      <c r="G59" t="s">
        <v>8</v>
      </c>
      <c r="H59">
        <f>AVERAGE(E39,E44)</f>
        <v>0.3</v>
      </c>
      <c r="I59">
        <v>2</v>
      </c>
    </row>
    <row r="60" spans="1:36" ht="15.75" thickBot="1" x14ac:dyDescent="0.3">
      <c r="A60" t="s">
        <v>40</v>
      </c>
      <c r="B60">
        <v>0.3</v>
      </c>
      <c r="C60" t="s">
        <v>3</v>
      </c>
    </row>
    <row r="61" spans="1:36" ht="15.75" thickBot="1" x14ac:dyDescent="0.3">
      <c r="A61" s="2" t="s">
        <v>41</v>
      </c>
      <c r="B61" s="9">
        <f>AVERAGE(B55:B60)</f>
        <v>0.49999999999999994</v>
      </c>
    </row>
    <row r="62" spans="1:36" x14ac:dyDescent="0.25">
      <c r="A62" s="1" t="s">
        <v>42</v>
      </c>
      <c r="G62" s="13" t="s">
        <v>53</v>
      </c>
      <c r="H62" s="13">
        <v>49</v>
      </c>
    </row>
    <row r="63" spans="1:36" x14ac:dyDescent="0.25">
      <c r="A63" t="s">
        <v>5</v>
      </c>
      <c r="B63">
        <v>0.3</v>
      </c>
      <c r="C63" t="s">
        <v>22</v>
      </c>
      <c r="G63" s="13" t="s">
        <v>52</v>
      </c>
      <c r="H63" s="13">
        <v>17</v>
      </c>
      <c r="P63" t="s">
        <v>78</v>
      </c>
      <c r="Q63" t="s">
        <v>79</v>
      </c>
      <c r="R63" t="s">
        <v>80</v>
      </c>
      <c r="S63" t="s">
        <v>81</v>
      </c>
      <c r="T63" t="s">
        <v>82</v>
      </c>
      <c r="U63" t="s">
        <v>83</v>
      </c>
      <c r="V63" t="s">
        <v>84</v>
      </c>
      <c r="W63" t="s">
        <v>85</v>
      </c>
      <c r="X63" t="s">
        <v>86</v>
      </c>
      <c r="Y63" t="s">
        <v>88</v>
      </c>
    </row>
    <row r="64" spans="1:36" x14ac:dyDescent="0.25">
      <c r="A64" t="s">
        <v>24</v>
      </c>
      <c r="B64">
        <v>0.4</v>
      </c>
      <c r="C64" t="s">
        <v>22</v>
      </c>
      <c r="G64" s="13" t="s">
        <v>22</v>
      </c>
      <c r="H64" s="13">
        <v>14</v>
      </c>
      <c r="O64" t="s">
        <v>87</v>
      </c>
      <c r="P64">
        <f>AVERAGE(B35,E35,H35)</f>
        <v>0.69999999999999984</v>
      </c>
      <c r="Q64">
        <f>AVERAGE(B40,E40,H40)</f>
        <v>0.72222222222222221</v>
      </c>
      <c r="R64">
        <f>AVERAGE(B46,E46)</f>
        <v>0.59583333333333333</v>
      </c>
      <c r="S64">
        <f>AVERAGE(B48:B52)</f>
        <v>0.55999999999999994</v>
      </c>
      <c r="T64">
        <f>AVERAGE(B55:B60)</f>
        <v>0.49999999999999994</v>
      </c>
      <c r="U64">
        <f>AVERAGE(B63:B69)</f>
        <v>0.55714285714285716</v>
      </c>
      <c r="V64">
        <f>AVERAGE(B72:B79)</f>
        <v>0.6</v>
      </c>
      <c r="W64">
        <f>AVERAGE(B82:B90)</f>
        <v>0.58888888888888902</v>
      </c>
      <c r="X64">
        <f>AVERAGE(B93:B102)</f>
        <v>0.61999999999999988</v>
      </c>
      <c r="Y64">
        <f>AVERAGE(E73:E102)</f>
        <v>0.6735714285714286</v>
      </c>
    </row>
    <row r="65" spans="1:14" x14ac:dyDescent="0.25">
      <c r="A65" t="s">
        <v>7</v>
      </c>
      <c r="B65">
        <v>0.4</v>
      </c>
      <c r="C65" t="s">
        <v>3</v>
      </c>
      <c r="G65" s="13" t="s">
        <v>21</v>
      </c>
      <c r="H65" s="13">
        <v>11</v>
      </c>
      <c r="N65" t="s">
        <v>64</v>
      </c>
    </row>
    <row r="66" spans="1:14" x14ac:dyDescent="0.25">
      <c r="A66" t="s">
        <v>12</v>
      </c>
      <c r="B66">
        <v>0.7</v>
      </c>
      <c r="C66" t="s">
        <v>3</v>
      </c>
      <c r="G66" s="13" t="s">
        <v>18</v>
      </c>
      <c r="H66" s="13">
        <v>5</v>
      </c>
    </row>
    <row r="67" spans="1:14" x14ac:dyDescent="0.25">
      <c r="A67" t="s">
        <v>16</v>
      </c>
      <c r="B67">
        <v>0.9</v>
      </c>
      <c r="C67" t="s">
        <v>1</v>
      </c>
      <c r="G67" s="13" t="s">
        <v>55</v>
      </c>
      <c r="H67" s="13">
        <v>5</v>
      </c>
    </row>
    <row r="68" spans="1:14" ht="17.25" customHeight="1" x14ac:dyDescent="0.25">
      <c r="A68" t="s">
        <v>40</v>
      </c>
      <c r="B68">
        <v>0.7</v>
      </c>
      <c r="C68" t="s">
        <v>1</v>
      </c>
      <c r="G68" s="13" t="s">
        <v>8</v>
      </c>
      <c r="H68" s="13">
        <v>2</v>
      </c>
    </row>
    <row r="69" spans="1:14" ht="15.75" thickBot="1" x14ac:dyDescent="0.3">
      <c r="A69" t="s">
        <v>44</v>
      </c>
      <c r="B69">
        <v>0.5</v>
      </c>
      <c r="C69" t="s">
        <v>21</v>
      </c>
    </row>
    <row r="70" spans="1:14" ht="15.75" thickBot="1" x14ac:dyDescent="0.3">
      <c r="A70" s="2" t="s">
        <v>41</v>
      </c>
      <c r="B70" s="9">
        <f>AVERAGE(B63:B69)</f>
        <v>0.55714285714285716</v>
      </c>
    </row>
    <row r="71" spans="1:14" x14ac:dyDescent="0.25">
      <c r="A71" t="s">
        <v>45</v>
      </c>
    </row>
    <row r="72" spans="1:14" x14ac:dyDescent="0.25">
      <c r="A72" t="s">
        <v>5</v>
      </c>
      <c r="B72">
        <v>0.9</v>
      </c>
      <c r="C72" t="s">
        <v>1</v>
      </c>
    </row>
    <row r="73" spans="1:14" x14ac:dyDescent="0.25">
      <c r="A73" t="s">
        <v>2</v>
      </c>
      <c r="B73">
        <v>0.3</v>
      </c>
      <c r="C73" t="s">
        <v>21</v>
      </c>
      <c r="E73" s="13">
        <v>0.4</v>
      </c>
      <c r="F73" s="13" t="s">
        <v>21</v>
      </c>
    </row>
    <row r="74" spans="1:14" x14ac:dyDescent="0.25">
      <c r="A74" t="s">
        <v>7</v>
      </c>
      <c r="B74">
        <v>0.4</v>
      </c>
      <c r="C74" t="s">
        <v>21</v>
      </c>
      <c r="E74" s="13">
        <v>0.5</v>
      </c>
      <c r="F74" s="13" t="s">
        <v>30</v>
      </c>
    </row>
    <row r="75" spans="1:14" x14ac:dyDescent="0.25">
      <c r="A75" t="s">
        <v>12</v>
      </c>
      <c r="B75">
        <v>0.5</v>
      </c>
      <c r="C75" t="s">
        <v>22</v>
      </c>
      <c r="E75" s="13">
        <v>0.7</v>
      </c>
      <c r="F75" s="13" t="s">
        <v>30</v>
      </c>
      <c r="H75" t="s">
        <v>61</v>
      </c>
    </row>
    <row r="76" spans="1:14" x14ac:dyDescent="0.25">
      <c r="A76" t="s">
        <v>16</v>
      </c>
      <c r="B76">
        <v>0.4</v>
      </c>
      <c r="C76" t="s">
        <v>22</v>
      </c>
      <c r="E76" s="13">
        <v>0.6</v>
      </c>
      <c r="F76" s="13" t="s">
        <v>89</v>
      </c>
    </row>
    <row r="77" spans="1:14" x14ac:dyDescent="0.25">
      <c r="A77" t="s">
        <v>40</v>
      </c>
      <c r="B77">
        <v>0.8</v>
      </c>
      <c r="C77" t="s">
        <v>1</v>
      </c>
      <c r="E77" s="13">
        <v>1</v>
      </c>
      <c r="F77" s="13" t="s">
        <v>30</v>
      </c>
    </row>
    <row r="78" spans="1:14" ht="14.25" customHeight="1" x14ac:dyDescent="0.25">
      <c r="A78" t="s">
        <v>44</v>
      </c>
      <c r="B78">
        <v>0.6</v>
      </c>
      <c r="C78" t="s">
        <v>18</v>
      </c>
      <c r="E78" s="13">
        <v>0.6</v>
      </c>
      <c r="F78" s="13" t="s">
        <v>30</v>
      </c>
    </row>
    <row r="79" spans="1:14" ht="15.75" thickBot="1" x14ac:dyDescent="0.3">
      <c r="A79" t="s">
        <v>46</v>
      </c>
      <c r="B79">
        <v>0.9</v>
      </c>
      <c r="C79" t="s">
        <v>1</v>
      </c>
      <c r="E79" s="13">
        <v>0.4</v>
      </c>
      <c r="F79" s="13" t="s">
        <v>30</v>
      </c>
    </row>
    <row r="80" spans="1:14" ht="15.75" thickBot="1" x14ac:dyDescent="0.3">
      <c r="A80" s="2" t="s">
        <v>41</v>
      </c>
      <c r="B80" s="9">
        <f>AVERAGE(B72:B79)</f>
        <v>0.6</v>
      </c>
      <c r="E80" s="13" t="s">
        <v>20</v>
      </c>
      <c r="F80" s="13" t="s">
        <v>90</v>
      </c>
    </row>
    <row r="81" spans="1:14" x14ac:dyDescent="0.25">
      <c r="A81" t="s">
        <v>47</v>
      </c>
      <c r="E81" s="13">
        <v>0.6</v>
      </c>
      <c r="F81" s="13" t="s">
        <v>3</v>
      </c>
    </row>
    <row r="82" spans="1:14" x14ac:dyDescent="0.25">
      <c r="A82" t="s">
        <v>5</v>
      </c>
      <c r="B82">
        <v>0.9</v>
      </c>
      <c r="C82" t="s">
        <v>1</v>
      </c>
      <c r="E82" s="13" t="s">
        <v>20</v>
      </c>
      <c r="F82" s="13" t="s">
        <v>90</v>
      </c>
    </row>
    <row r="83" spans="1:14" x14ac:dyDescent="0.25">
      <c r="A83" t="s">
        <v>2</v>
      </c>
      <c r="B83">
        <v>0.3</v>
      </c>
      <c r="C83" t="s">
        <v>22</v>
      </c>
      <c r="E83" s="13">
        <v>0.8</v>
      </c>
      <c r="F83" s="13" t="s">
        <v>30</v>
      </c>
    </row>
    <row r="84" spans="1:14" x14ac:dyDescent="0.25">
      <c r="A84" t="s">
        <v>7</v>
      </c>
      <c r="B84">
        <v>0.5</v>
      </c>
      <c r="C84" t="s">
        <v>1</v>
      </c>
      <c r="E84" s="13">
        <v>1</v>
      </c>
      <c r="F84" s="13" t="s">
        <v>91</v>
      </c>
    </row>
    <row r="85" spans="1:14" x14ac:dyDescent="0.25">
      <c r="A85" t="s">
        <v>12</v>
      </c>
      <c r="B85">
        <v>0.9</v>
      </c>
      <c r="C85" t="s">
        <v>1</v>
      </c>
      <c r="E85" s="13">
        <v>0.8</v>
      </c>
      <c r="F85" s="13" t="s">
        <v>30</v>
      </c>
      <c r="N85" t="s">
        <v>63</v>
      </c>
    </row>
    <row r="86" spans="1:14" x14ac:dyDescent="0.25">
      <c r="A86" t="s">
        <v>16</v>
      </c>
      <c r="B86">
        <v>0.5</v>
      </c>
      <c r="C86" t="s">
        <v>1</v>
      </c>
      <c r="E86" s="13">
        <v>0.9</v>
      </c>
      <c r="F86" s="13" t="s">
        <v>21</v>
      </c>
    </row>
    <row r="87" spans="1:14" x14ac:dyDescent="0.25">
      <c r="A87" t="s">
        <v>40</v>
      </c>
      <c r="B87">
        <v>0.6</v>
      </c>
      <c r="C87" t="s">
        <v>1</v>
      </c>
      <c r="E87" s="13">
        <v>1</v>
      </c>
      <c r="F87" s="13" t="s">
        <v>30</v>
      </c>
    </row>
    <row r="88" spans="1:14" x14ac:dyDescent="0.25">
      <c r="A88" t="s">
        <v>44</v>
      </c>
      <c r="B88">
        <v>0.4</v>
      </c>
      <c r="C88" t="s">
        <v>22</v>
      </c>
      <c r="E88" s="13">
        <v>0.5</v>
      </c>
      <c r="F88" s="13" t="s">
        <v>30</v>
      </c>
    </row>
    <row r="89" spans="1:14" x14ac:dyDescent="0.25">
      <c r="A89" t="s">
        <v>46</v>
      </c>
      <c r="B89">
        <v>0.7</v>
      </c>
      <c r="C89" t="s">
        <v>18</v>
      </c>
      <c r="E89" s="13">
        <v>0.66</v>
      </c>
      <c r="F89" s="13" t="s">
        <v>30</v>
      </c>
    </row>
    <row r="90" spans="1:14" ht="15.75" thickBot="1" x14ac:dyDescent="0.3">
      <c r="A90" t="s">
        <v>48</v>
      </c>
      <c r="B90">
        <v>0.5</v>
      </c>
      <c r="C90" t="s">
        <v>3</v>
      </c>
      <c r="E90" s="13">
        <v>0.5</v>
      </c>
      <c r="F90" s="13" t="s">
        <v>30</v>
      </c>
    </row>
    <row r="91" spans="1:14" ht="15.75" thickBot="1" x14ac:dyDescent="0.3">
      <c r="A91" s="2" t="s">
        <v>41</v>
      </c>
      <c r="B91" s="9">
        <f>AVERAGE(B82:B90)</f>
        <v>0.58888888888888902</v>
      </c>
      <c r="E91" s="13">
        <v>0.7</v>
      </c>
      <c r="F91" s="13" t="s">
        <v>21</v>
      </c>
    </row>
    <row r="92" spans="1:14" x14ac:dyDescent="0.25">
      <c r="A92" s="13" t="s">
        <v>56</v>
      </c>
      <c r="B92" s="13"/>
      <c r="C92" s="13"/>
      <c r="E92" s="13">
        <v>0.5</v>
      </c>
      <c r="F92" s="13" t="s">
        <v>21</v>
      </c>
    </row>
    <row r="93" spans="1:14" x14ac:dyDescent="0.25">
      <c r="A93" s="13" t="s">
        <v>31</v>
      </c>
      <c r="B93" s="13">
        <v>0.7</v>
      </c>
      <c r="C93" s="13" t="s">
        <v>18</v>
      </c>
      <c r="E93" s="13">
        <v>0.5</v>
      </c>
      <c r="F93" s="13" t="s">
        <v>21</v>
      </c>
    </row>
    <row r="94" spans="1:14" x14ac:dyDescent="0.25">
      <c r="A94" s="13" t="s">
        <v>24</v>
      </c>
      <c r="B94" s="13">
        <v>0.5</v>
      </c>
      <c r="C94" s="13" t="s">
        <v>21</v>
      </c>
      <c r="E94" s="13">
        <v>1</v>
      </c>
      <c r="F94" s="13" t="s">
        <v>30</v>
      </c>
    </row>
    <row r="95" spans="1:14" x14ac:dyDescent="0.25">
      <c r="A95" s="13" t="s">
        <v>32</v>
      </c>
      <c r="B95" s="13">
        <v>0.6</v>
      </c>
      <c r="C95" s="13" t="s">
        <v>18</v>
      </c>
      <c r="E95" s="13">
        <v>0.4</v>
      </c>
      <c r="F95" s="13" t="s">
        <v>6</v>
      </c>
    </row>
    <row r="96" spans="1:14" x14ac:dyDescent="0.25">
      <c r="A96" s="13" t="s">
        <v>33</v>
      </c>
      <c r="B96" s="13">
        <v>0.9</v>
      </c>
      <c r="C96" s="13" t="s">
        <v>30</v>
      </c>
      <c r="E96" s="13">
        <v>0.4</v>
      </c>
      <c r="F96" s="13" t="s">
        <v>3</v>
      </c>
    </row>
    <row r="97" spans="1:6" x14ac:dyDescent="0.25">
      <c r="A97" s="13" t="s">
        <v>34</v>
      </c>
      <c r="B97" s="13">
        <v>0.8</v>
      </c>
      <c r="C97" s="13" t="s">
        <v>30</v>
      </c>
      <c r="E97" s="13">
        <v>1</v>
      </c>
      <c r="F97" s="13" t="s">
        <v>30</v>
      </c>
    </row>
    <row r="98" spans="1:6" x14ac:dyDescent="0.25">
      <c r="A98" s="13" t="s">
        <v>57</v>
      </c>
      <c r="B98" s="13">
        <v>0.6</v>
      </c>
      <c r="C98" s="13" t="s">
        <v>6</v>
      </c>
      <c r="E98" s="13">
        <v>0.4</v>
      </c>
      <c r="F98" s="13" t="s">
        <v>92</v>
      </c>
    </row>
    <row r="99" spans="1:6" x14ac:dyDescent="0.25">
      <c r="A99" s="13" t="s">
        <v>43</v>
      </c>
      <c r="B99" s="13">
        <v>0.6</v>
      </c>
      <c r="C99" s="13" t="s">
        <v>30</v>
      </c>
      <c r="E99" s="13">
        <v>1</v>
      </c>
      <c r="F99" s="13" t="s">
        <v>30</v>
      </c>
    </row>
    <row r="100" spans="1:6" x14ac:dyDescent="0.25">
      <c r="A100" s="13" t="s">
        <v>58</v>
      </c>
      <c r="B100" s="13">
        <v>0.5</v>
      </c>
      <c r="C100" s="13" t="s">
        <v>3</v>
      </c>
      <c r="E100" s="13">
        <v>1</v>
      </c>
      <c r="F100" s="13" t="s">
        <v>30</v>
      </c>
    </row>
    <row r="101" spans="1:6" x14ac:dyDescent="0.25">
      <c r="A101" s="13" t="s">
        <v>59</v>
      </c>
      <c r="B101" s="13">
        <v>0.5</v>
      </c>
      <c r="C101" s="13" t="s">
        <v>21</v>
      </c>
      <c r="E101" s="13">
        <v>0.4</v>
      </c>
      <c r="F101" s="13" t="s">
        <v>22</v>
      </c>
    </row>
    <row r="102" spans="1:6" x14ac:dyDescent="0.25">
      <c r="A102" s="13" t="s">
        <v>60</v>
      </c>
      <c r="B102" s="13">
        <v>0.5</v>
      </c>
      <c r="C102" s="13" t="s">
        <v>22</v>
      </c>
      <c r="E102" s="13">
        <v>0.6</v>
      </c>
      <c r="F102" s="13" t="s">
        <v>21</v>
      </c>
    </row>
    <row r="103" spans="1:6" x14ac:dyDescent="0.25">
      <c r="B103" s="1">
        <f>AVERAGE(B93:B102)</f>
        <v>0.61999999999999988</v>
      </c>
      <c r="E103">
        <f>AVERAGE(E73:E102)</f>
        <v>0.6735714285714286</v>
      </c>
    </row>
    <row r="118" spans="2:9" x14ac:dyDescent="0.25">
      <c r="D118" t="s">
        <v>62</v>
      </c>
    </row>
    <row r="121" spans="2:9" x14ac:dyDescent="0.25">
      <c r="D121" s="13"/>
      <c r="F121" s="13"/>
    </row>
    <row r="122" spans="2:9" x14ac:dyDescent="0.25">
      <c r="B122" s="13" t="s">
        <v>15</v>
      </c>
      <c r="C122" s="13">
        <v>0.9</v>
      </c>
      <c r="D122" s="13" t="s">
        <v>5</v>
      </c>
      <c r="E122" s="13">
        <v>0.7</v>
      </c>
      <c r="F122" s="13" t="s">
        <v>5</v>
      </c>
      <c r="G122" s="13">
        <v>0.8</v>
      </c>
      <c r="I122" s="13"/>
    </row>
    <row r="123" spans="2:9" x14ac:dyDescent="0.25">
      <c r="B123" s="13" t="s">
        <v>11</v>
      </c>
      <c r="C123" s="13">
        <v>0.8</v>
      </c>
      <c r="D123" s="13" t="s">
        <v>2</v>
      </c>
      <c r="E123" s="13">
        <v>0.9</v>
      </c>
      <c r="F123" s="13" t="s">
        <v>2</v>
      </c>
      <c r="G123" s="13">
        <v>0.4</v>
      </c>
      <c r="I123" s="13"/>
    </row>
    <row r="124" spans="2:9" x14ac:dyDescent="0.25">
      <c r="B124" s="13" t="s">
        <v>7</v>
      </c>
      <c r="C124" s="13">
        <v>0.4</v>
      </c>
      <c r="D124" s="13" t="s">
        <v>26</v>
      </c>
      <c r="E124" s="13">
        <v>0.4</v>
      </c>
      <c r="F124" s="13" t="s">
        <v>26</v>
      </c>
      <c r="G124" s="13">
        <v>0.6</v>
      </c>
      <c r="I124" s="13"/>
    </row>
    <row r="125" spans="2:9" x14ac:dyDescent="0.25">
      <c r="B125" s="13" t="s">
        <v>12</v>
      </c>
      <c r="C125" s="13">
        <v>0.4</v>
      </c>
      <c r="D125" s="13" t="s">
        <v>12</v>
      </c>
      <c r="E125" s="13">
        <v>0.7</v>
      </c>
      <c r="F125" s="13" t="s">
        <v>12</v>
      </c>
      <c r="G125" s="13">
        <v>0.8</v>
      </c>
      <c r="I125" s="13"/>
    </row>
    <row r="126" spans="2:9" x14ac:dyDescent="0.25">
      <c r="B126" s="13" t="s">
        <v>16</v>
      </c>
      <c r="C126" s="13">
        <v>0.6</v>
      </c>
      <c r="D126" s="13" t="s">
        <v>25</v>
      </c>
      <c r="E126" s="13">
        <v>0.7</v>
      </c>
      <c r="F126" s="13" t="s">
        <v>25</v>
      </c>
      <c r="G126" s="13">
        <v>0.6</v>
      </c>
      <c r="I126" s="13"/>
    </row>
    <row r="133" spans="3:19" x14ac:dyDescent="0.25">
      <c r="C133" t="s">
        <v>65</v>
      </c>
      <c r="J133" t="s">
        <v>66</v>
      </c>
    </row>
    <row r="135" spans="3:19" x14ac:dyDescent="0.25">
      <c r="C135">
        <v>115249.390532544</v>
      </c>
      <c r="D135">
        <v>4062.3333285142098</v>
      </c>
      <c r="E135">
        <v>301283.36862003698</v>
      </c>
      <c r="F135">
        <v>4.9209377421945897</v>
      </c>
      <c r="G135">
        <v>1865814.29999999</v>
      </c>
      <c r="J135">
        <v>7360005.2000000002</v>
      </c>
      <c r="K135">
        <v>1877969.8024691299</v>
      </c>
      <c r="L135">
        <v>9.5422525401386693</v>
      </c>
      <c r="M135">
        <v>586206.19499999995</v>
      </c>
      <c r="N135" s="14">
        <v>6612.1124260355</v>
      </c>
      <c r="O135">
        <v>48655.683709869198</v>
      </c>
      <c r="P135">
        <v>3805.9365154379302</v>
      </c>
      <c r="Q135">
        <v>172160.425925925</v>
      </c>
      <c r="R135">
        <v>12195.257915890599</v>
      </c>
      <c r="S135">
        <v>578.30290701629099</v>
      </c>
    </row>
    <row r="136" spans="3:19" x14ac:dyDescent="0.25">
      <c r="C136">
        <v>124228.23668639</v>
      </c>
      <c r="D136">
        <v>4697.8390319362697</v>
      </c>
      <c r="E136">
        <v>634069.62948960299</v>
      </c>
      <c r="F136">
        <v>5.1899752990082497</v>
      </c>
      <c r="G136">
        <v>2506120.9</v>
      </c>
      <c r="J136">
        <v>8022551.2000000002</v>
      </c>
      <c r="K136">
        <v>2539041.8024691301</v>
      </c>
      <c r="L136">
        <v>10.0837560145543</v>
      </c>
      <c r="M136">
        <v>1252983.895</v>
      </c>
      <c r="N136">
        <v>7020.8816568047296</v>
      </c>
      <c r="O136">
        <v>60714.511296076002</v>
      </c>
      <c r="P136">
        <v>4309.8060806553203</v>
      </c>
      <c r="Q136">
        <v>203433.53703703699</v>
      </c>
      <c r="R136">
        <v>14138.4460347024</v>
      </c>
      <c r="S136">
        <v>578.88876560214896</v>
      </c>
    </row>
    <row r="137" spans="3:19" x14ac:dyDescent="0.25">
      <c r="C137">
        <v>130874.69822485201</v>
      </c>
      <c r="D137">
        <v>4981.5652676777099</v>
      </c>
      <c r="E137">
        <v>678602.15122873301</v>
      </c>
      <c r="F137">
        <v>5.2099099134728002</v>
      </c>
      <c r="G137">
        <v>2668417.7000000002</v>
      </c>
      <c r="J137">
        <v>9200218</v>
      </c>
      <c r="K137">
        <v>2657166.4691357999</v>
      </c>
      <c r="L137">
        <v>10.214394043613</v>
      </c>
      <c r="M137">
        <v>1278280.4950000001</v>
      </c>
      <c r="N137">
        <v>8257.8047337278094</v>
      </c>
      <c r="O137">
        <v>71765.545778834698</v>
      </c>
      <c r="P137">
        <v>4392.5597038437299</v>
      </c>
      <c r="Q137">
        <v>244314.425925925</v>
      </c>
      <c r="R137">
        <v>14142.2480149005</v>
      </c>
      <c r="S137">
        <v>604.62950634288995</v>
      </c>
    </row>
    <row r="138" spans="3:19" x14ac:dyDescent="0.25">
      <c r="C138">
        <v>141122.23668639001</v>
      </c>
      <c r="D138">
        <v>5660.2953057005298</v>
      </c>
      <c r="E138">
        <v>707234.49905482004</v>
      </c>
      <c r="F138">
        <v>5.2099099134728002</v>
      </c>
      <c r="G138">
        <v>2730923.1</v>
      </c>
      <c r="J138">
        <v>14250917.6</v>
      </c>
      <c r="K138">
        <v>3277815.3580246898</v>
      </c>
      <c r="L138">
        <v>10.440378461385199</v>
      </c>
      <c r="M138">
        <v>1320313.9949999901</v>
      </c>
      <c r="N138">
        <v>8557.1893491124192</v>
      </c>
      <c r="O138">
        <v>89334.718192627799</v>
      </c>
      <c r="P138">
        <v>4419.7988342785102</v>
      </c>
      <c r="Q138">
        <v>259646.092592592</v>
      </c>
      <c r="R138">
        <v>14325.356925791501</v>
      </c>
      <c r="S138">
        <v>623.68169489507795</v>
      </c>
    </row>
    <row r="139" spans="3:19" x14ac:dyDescent="0.25">
      <c r="C139">
        <v>156715.69822485201</v>
      </c>
      <c r="D139">
        <v>5720.6070927727696</v>
      </c>
      <c r="E139">
        <v>781925.19470699399</v>
      </c>
      <c r="F139">
        <v>5.2209935591150902</v>
      </c>
      <c r="G139">
        <v>2811649.4999999902</v>
      </c>
      <c r="J139">
        <v>45153716</v>
      </c>
      <c r="K139">
        <v>3277815.3580246898</v>
      </c>
      <c r="L139">
        <v>10.4451794721243</v>
      </c>
      <c r="M139">
        <v>1369099.39499999</v>
      </c>
      <c r="N139">
        <v>8698.5739644970399</v>
      </c>
      <c r="O139">
        <v>94686.304399524306</v>
      </c>
      <c r="P139">
        <v>4618.5452110900997</v>
      </c>
      <c r="Q139">
        <v>326478.75925925898</v>
      </c>
      <c r="R139">
        <v>15752.3866287618</v>
      </c>
      <c r="S139">
        <v>631.65980937319296</v>
      </c>
    </row>
    <row r="140" spans="3:19" x14ac:dyDescent="0.25">
      <c r="C140">
        <v>165131.15976331299</v>
      </c>
      <c r="D140">
        <v>5756.6375110237204</v>
      </c>
      <c r="E140">
        <v>919607.36862003698</v>
      </c>
      <c r="F140">
        <v>5.2575137728141597</v>
      </c>
      <c r="G140">
        <v>4006553.1</v>
      </c>
      <c r="K140">
        <v>3774510.9135802402</v>
      </c>
      <c r="L140">
        <v>10.5033811988036</v>
      </c>
      <c r="M140">
        <v>1436121.095</v>
      </c>
      <c r="N140">
        <v>9124.8816568047296</v>
      </c>
      <c r="O140">
        <v>113962.994054696</v>
      </c>
      <c r="P140">
        <v>4692.9002835538704</v>
      </c>
      <c r="Q140">
        <v>356620.98148148099</v>
      </c>
      <c r="R140">
        <v>16299.8519752965</v>
      </c>
      <c r="S140">
        <v>634.622772336156</v>
      </c>
    </row>
    <row r="141" spans="3:19" x14ac:dyDescent="0.25">
      <c r="C141">
        <v>176153.62130177501</v>
      </c>
      <c r="D141">
        <v>5910.5006288944396</v>
      </c>
      <c r="E141">
        <v>1029088.58601134</v>
      </c>
      <c r="F141">
        <v>5.2740993720486697</v>
      </c>
      <c r="G141">
        <v>7586992.8999999901</v>
      </c>
      <c r="K141">
        <v>5659188.9135802398</v>
      </c>
      <c r="L141">
        <v>10.563604403688799</v>
      </c>
      <c r="M141">
        <v>1480914.595</v>
      </c>
      <c r="N141">
        <v>11222.573964497</v>
      </c>
      <c r="O141">
        <v>117323.476813317</v>
      </c>
      <c r="P141">
        <v>4764.8423125393801</v>
      </c>
      <c r="Q141">
        <v>404857.75925925898</v>
      </c>
      <c r="R141">
        <v>17598.802470346</v>
      </c>
      <c r="S141">
        <v>643.83152654491005</v>
      </c>
    </row>
    <row r="142" spans="3:19" x14ac:dyDescent="0.25">
      <c r="C142">
        <v>188577.69822485201</v>
      </c>
      <c r="D142">
        <v>6473.0633665370297</v>
      </c>
      <c r="E142">
        <v>1086280.1512287301</v>
      </c>
      <c r="F142">
        <v>5.4019998584532702</v>
      </c>
      <c r="G142">
        <v>7691157.7000000002</v>
      </c>
      <c r="K142">
        <v>6284972.9135802398</v>
      </c>
      <c r="L142">
        <v>10.563772860206001</v>
      </c>
      <c r="M142">
        <v>1592478.39499999</v>
      </c>
      <c r="N142">
        <v>12168.8816568047</v>
      </c>
      <c r="O142">
        <v>137870.16646848901</v>
      </c>
      <c r="P142">
        <v>4820.5886893509696</v>
      </c>
      <c r="Q142">
        <v>436355.53703703702</v>
      </c>
      <c r="R142">
        <v>18028.366826781599</v>
      </c>
      <c r="S142">
        <v>648.47799119137403</v>
      </c>
    </row>
    <row r="143" spans="3:19" x14ac:dyDescent="0.25">
      <c r="C143">
        <v>209501.46745562099</v>
      </c>
      <c r="D143">
        <v>6572.3789558906401</v>
      </c>
      <c r="E143">
        <v>1145311.8034026399</v>
      </c>
      <c r="F143">
        <v>5.4377226875737499</v>
      </c>
      <c r="G143">
        <v>13684062.5</v>
      </c>
      <c r="K143">
        <v>6803609.1358024599</v>
      </c>
      <c r="L143">
        <v>10.590136305141799</v>
      </c>
      <c r="M143">
        <v>1594344.2949999999</v>
      </c>
      <c r="N143">
        <v>19672.958579881601</v>
      </c>
      <c r="O143">
        <v>138118.02853745499</v>
      </c>
      <c r="P143">
        <v>4969.6249212350303</v>
      </c>
      <c r="Q143">
        <v>441655.42592592601</v>
      </c>
      <c r="R143">
        <v>20542.426232722199</v>
      </c>
      <c r="S143">
        <v>650.03859725198095</v>
      </c>
    </row>
    <row r="144" spans="3:19" x14ac:dyDescent="0.25">
      <c r="C144">
        <v>212501.390532544</v>
      </c>
      <c r="D144">
        <v>6863.7325680579397</v>
      </c>
      <c r="E144">
        <v>1154681.28166351</v>
      </c>
      <c r="F144">
        <v>5.5630715433268803</v>
      </c>
      <c r="G144">
        <v>23511013.2999999</v>
      </c>
      <c r="K144">
        <v>6845896.4691358004</v>
      </c>
      <c r="L144">
        <v>10.6229010977297</v>
      </c>
      <c r="M144">
        <v>1976768.7949999899</v>
      </c>
      <c r="N144">
        <v>22310.8047337278</v>
      </c>
      <c r="O144">
        <v>141065.063020214</v>
      </c>
      <c r="P144">
        <v>5024.9582545683597</v>
      </c>
      <c r="Q144">
        <v>570876.64814814797</v>
      </c>
      <c r="R144">
        <v>21506.7430644054</v>
      </c>
      <c r="S144">
        <v>651.50997772336098</v>
      </c>
    </row>
    <row r="145" spans="3:22" x14ac:dyDescent="0.25">
      <c r="C145">
        <f>AVERAGE(C135:C144)</f>
        <v>162005.55976331327</v>
      </c>
      <c r="D145">
        <f>AVERAGE(D135:D144)</f>
        <v>5669.8953057005256</v>
      </c>
      <c r="E145">
        <f>AVERAGE(E135:E144)</f>
        <v>843808.40340264444</v>
      </c>
      <c r="F145">
        <f>AVERAGE(F135:F144)</f>
        <v>5.2686133661480259</v>
      </c>
      <c r="G145">
        <f>AVERAGE(G135:G144)</f>
        <v>6906270.4999999879</v>
      </c>
      <c r="J145">
        <f>AVERAGE(J135:J139)</f>
        <v>16797481.600000001</v>
      </c>
      <c r="K145">
        <f>AVERAGE(K135:K144)</f>
        <v>4299798.7135802414</v>
      </c>
      <c r="L145">
        <f>AVERAGE(L135:L144)</f>
        <v>10.356975639738536</v>
      </c>
      <c r="M145">
        <f>AVERAGE(M135:M144)</f>
        <v>1388751.114999996</v>
      </c>
      <c r="N145">
        <f>AVERAGE(N135:N144)</f>
        <v>11364.666272189334</v>
      </c>
      <c r="O145">
        <f>AVERAGE(O135:O144)</f>
        <v>101349.64922711029</v>
      </c>
      <c r="P145">
        <f>AVERAGE(P135:P144)</f>
        <v>4581.9560806553191</v>
      </c>
      <c r="Q145" s="13">
        <f>AVERAGE(Q135:Q144)</f>
        <v>341639.95925925882</v>
      </c>
      <c r="R145" s="13">
        <f>AVERAGE(R135:R144)</f>
        <v>16452.988608959851</v>
      </c>
      <c r="S145" s="13">
        <f>AVERAGE(S135:S144)</f>
        <v>624.56435482773827</v>
      </c>
    </row>
    <row r="146" spans="3:22" x14ac:dyDescent="0.25">
      <c r="G146" t="s">
        <v>63</v>
      </c>
      <c r="J146" t="s">
        <v>63</v>
      </c>
    </row>
    <row r="149" spans="3:22" x14ac:dyDescent="0.25">
      <c r="K149" t="s">
        <v>64</v>
      </c>
    </row>
    <row r="151" spans="3:22" x14ac:dyDescent="0.25">
      <c r="C151">
        <v>7360005.2000000002</v>
      </c>
      <c r="D151">
        <v>12969.9060083283</v>
      </c>
      <c r="E151">
        <v>164386.153846153</v>
      </c>
      <c r="F151">
        <v>48702.68</v>
      </c>
      <c r="G151">
        <v>1877969.8024691299</v>
      </c>
      <c r="H151">
        <v>29537.3240997229</v>
      </c>
      <c r="I151">
        <v>586206.19499999995</v>
      </c>
      <c r="J151">
        <v>87.016603703635198</v>
      </c>
      <c r="K151">
        <v>875.83875</v>
      </c>
      <c r="L151">
        <v>6.7788553291879197</v>
      </c>
      <c r="M151">
        <v>15911.5555555555</v>
      </c>
      <c r="N151">
        <v>197635.60946745501</v>
      </c>
      <c r="O151">
        <v>4541.4818825489301</v>
      </c>
      <c r="P151">
        <v>3078.6693152206399</v>
      </c>
      <c r="Q151">
        <v>2765.1</v>
      </c>
      <c r="R151">
        <v>4791.1748582230603</v>
      </c>
      <c r="S151">
        <v>368.840001925043</v>
      </c>
      <c r="T151">
        <v>1054.1463825113301</v>
      </c>
      <c r="U151">
        <v>7795.296875</v>
      </c>
      <c r="V151">
        <v>36529.734375</v>
      </c>
    </row>
    <row r="152" spans="3:22" x14ac:dyDescent="0.25">
      <c r="C152">
        <v>8022551.2000000002</v>
      </c>
      <c r="D152">
        <v>16646.296252230801</v>
      </c>
      <c r="E152">
        <v>192374.153846153</v>
      </c>
      <c r="F152">
        <v>66546.880000000005</v>
      </c>
      <c r="G152">
        <v>2539041.8024691301</v>
      </c>
      <c r="H152">
        <v>36276.692520775599</v>
      </c>
      <c r="I152">
        <v>1252983.895</v>
      </c>
      <c r="J152">
        <v>87.509699021924106</v>
      </c>
      <c r="K152">
        <v>928.28874999999903</v>
      </c>
      <c r="L152">
        <v>6.9245757009927198</v>
      </c>
      <c r="M152">
        <v>15945.722222222201</v>
      </c>
      <c r="N152">
        <v>265472.37869822403</v>
      </c>
      <c r="O152">
        <v>4729.5635152019904</v>
      </c>
      <c r="P152">
        <v>3119.7673544363201</v>
      </c>
      <c r="Q152">
        <v>2850.3</v>
      </c>
      <c r="R152">
        <v>5645.4574669187105</v>
      </c>
      <c r="S152">
        <v>369.91259130749103</v>
      </c>
      <c r="T152">
        <v>1156.0868587018099</v>
      </c>
      <c r="U152">
        <v>10260.296875</v>
      </c>
      <c r="V152">
        <v>43263.984375</v>
      </c>
    </row>
    <row r="153" spans="3:22" x14ac:dyDescent="0.25">
      <c r="C153">
        <v>9200218</v>
      </c>
      <c r="D153">
        <v>18329.6133254015</v>
      </c>
      <c r="E153">
        <v>208208.30769230699</v>
      </c>
      <c r="F153">
        <v>72748.08</v>
      </c>
      <c r="G153">
        <v>2657166.4691357999</v>
      </c>
      <c r="H153">
        <v>54482.692520775599</v>
      </c>
      <c r="I153">
        <v>1278280.4950000001</v>
      </c>
      <c r="J153">
        <v>87.884235903028895</v>
      </c>
      <c r="K153">
        <v>936.53875000000005</v>
      </c>
      <c r="L153">
        <v>7.0884021920848896</v>
      </c>
      <c r="M153">
        <v>22751.8888888888</v>
      </c>
      <c r="N153">
        <v>275186.840236686</v>
      </c>
      <c r="O153">
        <v>5068.1757600999499</v>
      </c>
      <c r="P153">
        <v>3213.4144132598499</v>
      </c>
      <c r="Q153">
        <v>2875.5999999999899</v>
      </c>
      <c r="R153">
        <v>8084.9574669187105</v>
      </c>
      <c r="S153">
        <v>370.17477982320099</v>
      </c>
      <c r="T153">
        <v>1166.9559063208601</v>
      </c>
      <c r="U153">
        <v>13235.546875</v>
      </c>
      <c r="V153">
        <v>45032.984375</v>
      </c>
    </row>
    <row r="154" spans="3:22" x14ac:dyDescent="0.25">
      <c r="C154">
        <v>14250917.6</v>
      </c>
      <c r="D154">
        <v>22245.125520523499</v>
      </c>
      <c r="E154">
        <v>222990.76923076899</v>
      </c>
      <c r="F154">
        <v>78968.08</v>
      </c>
      <c r="G154">
        <v>3277815.3580246898</v>
      </c>
      <c r="H154">
        <v>56226.271468143997</v>
      </c>
      <c r="I154">
        <v>1320313.9949999901</v>
      </c>
      <c r="J154">
        <v>93.707745502220604</v>
      </c>
      <c r="K154">
        <v>947.68875000000003</v>
      </c>
      <c r="L154">
        <v>7.1025385205124696</v>
      </c>
      <c r="M154">
        <v>28112.3888888888</v>
      </c>
      <c r="N154">
        <v>325018.53254437802</v>
      </c>
      <c r="O154">
        <v>5218.2573927530102</v>
      </c>
      <c r="P154">
        <v>3358.59088384809</v>
      </c>
      <c r="Q154">
        <v>3538.2</v>
      </c>
      <c r="R154">
        <v>8632.3270321360997</v>
      </c>
      <c r="S154">
        <v>373.14119369102298</v>
      </c>
      <c r="T154">
        <v>1225.0928110827599</v>
      </c>
      <c r="U154">
        <v>14049.796875</v>
      </c>
      <c r="V154">
        <v>54742.234375</v>
      </c>
    </row>
    <row r="155" spans="3:22" x14ac:dyDescent="0.25">
      <c r="C155">
        <v>45153716</v>
      </c>
      <c r="D155">
        <v>23692.735276620999</v>
      </c>
      <c r="E155">
        <v>264692.153846153</v>
      </c>
      <c r="F155">
        <v>123703.88</v>
      </c>
      <c r="G155">
        <v>3774510.9135802402</v>
      </c>
      <c r="H155">
        <v>58866.7977839335</v>
      </c>
      <c r="I155">
        <v>1369099.39499999</v>
      </c>
      <c r="J155">
        <v>94.343649847117803</v>
      </c>
      <c r="K155">
        <v>962.28875000000005</v>
      </c>
      <c r="L155">
        <v>7.1538553291879197</v>
      </c>
      <c r="M155">
        <v>28885.0555555555</v>
      </c>
      <c r="N155">
        <v>388644.07100591698</v>
      </c>
      <c r="O155">
        <v>5419.8900458142398</v>
      </c>
      <c r="P155">
        <v>3389.3098380964502</v>
      </c>
      <c r="Q155">
        <v>4304.7</v>
      </c>
      <c r="R155">
        <v>9081.47920604914</v>
      </c>
      <c r="S155">
        <v>376.03826844725302</v>
      </c>
      <c r="T155">
        <v>1246.36662060657</v>
      </c>
      <c r="U155">
        <v>21015.046875</v>
      </c>
      <c r="V155">
        <v>60828.109375</v>
      </c>
    </row>
    <row r="156" spans="3:22" x14ac:dyDescent="0.25">
      <c r="D156">
        <v>24485.9060083283</v>
      </c>
      <c r="E156">
        <v>278084.76923076902</v>
      </c>
      <c r="F156">
        <v>145388.87999999899</v>
      </c>
      <c r="G156">
        <v>5659188.9135802398</v>
      </c>
      <c r="H156">
        <v>65038.481994459798</v>
      </c>
      <c r="I156">
        <v>1436121.095</v>
      </c>
      <c r="J156">
        <v>95.672716873052494</v>
      </c>
      <c r="K156">
        <v>1010.88875</v>
      </c>
      <c r="L156">
        <v>7.2111752362367101</v>
      </c>
      <c r="M156">
        <v>28919.722222222201</v>
      </c>
      <c r="N156">
        <v>448455.30177514697</v>
      </c>
      <c r="O156">
        <v>5731.19616826322</v>
      </c>
      <c r="P156">
        <v>3448.9046093382799</v>
      </c>
      <c r="Q156">
        <v>4506.7</v>
      </c>
      <c r="R156">
        <v>9381.3270321360997</v>
      </c>
      <c r="S156">
        <v>379.95592825223599</v>
      </c>
      <c r="T156">
        <v>1275.81900155895</v>
      </c>
      <c r="U156">
        <v>21421.046875</v>
      </c>
      <c r="V156">
        <v>61982.359375</v>
      </c>
    </row>
    <row r="157" spans="3:22" x14ac:dyDescent="0.25">
      <c r="D157">
        <v>26165.174301011299</v>
      </c>
      <c r="E157">
        <v>345056.153846153</v>
      </c>
      <c r="F157">
        <v>174879.079999999</v>
      </c>
      <c r="G157">
        <v>6284972.9135802398</v>
      </c>
      <c r="H157">
        <v>71799.218836565007</v>
      </c>
      <c r="I157">
        <v>1480914.595</v>
      </c>
      <c r="J157">
        <v>96.3396080822138</v>
      </c>
      <c r="K157">
        <v>1094.2887499999999</v>
      </c>
      <c r="L157">
        <v>7.2409002556015496</v>
      </c>
      <c r="M157">
        <v>30737.0555555555</v>
      </c>
      <c r="N157">
        <v>739018.84023668605</v>
      </c>
      <c r="O157">
        <v>5915.8900458142398</v>
      </c>
      <c r="P157">
        <v>3463.2052629330601</v>
      </c>
      <c r="Q157">
        <v>5055.6000000000004</v>
      </c>
      <c r="R157">
        <v>9990.3270321360997</v>
      </c>
      <c r="S157">
        <v>382.88333886978802</v>
      </c>
      <c r="T157">
        <v>1295.9023348922899</v>
      </c>
      <c r="U157">
        <v>31296.296875</v>
      </c>
      <c r="V157">
        <v>75255.484375</v>
      </c>
    </row>
    <row r="158" spans="3:22" x14ac:dyDescent="0.25">
      <c r="D158">
        <v>26961.271861986901</v>
      </c>
      <c r="E158">
        <v>395513.69230769202</v>
      </c>
      <c r="F158">
        <v>251821.28</v>
      </c>
      <c r="G158">
        <v>6803609.1358024599</v>
      </c>
      <c r="H158">
        <v>74543.850415512396</v>
      </c>
      <c r="I158">
        <v>1592478.39499999</v>
      </c>
      <c r="J158">
        <v>96.481069853854095</v>
      </c>
      <c r="K158">
        <v>1105.2887499999999</v>
      </c>
      <c r="L158">
        <v>7.2561984740368697</v>
      </c>
      <c r="M158">
        <v>33760.055555555497</v>
      </c>
      <c r="N158">
        <v>874093.30177514697</v>
      </c>
      <c r="O158">
        <v>5954.3798417326097</v>
      </c>
      <c r="P158">
        <v>3498.1333675082201</v>
      </c>
      <c r="Q158">
        <v>5220.99999999999</v>
      </c>
      <c r="R158">
        <v>11583.609640831701</v>
      </c>
      <c r="S158">
        <v>397.31887516447898</v>
      </c>
      <c r="T158">
        <v>1345.8904301303801</v>
      </c>
      <c r="U158">
        <v>36425.296875</v>
      </c>
      <c r="V158">
        <v>88977.484375</v>
      </c>
    </row>
    <row r="159" spans="3:22" x14ac:dyDescent="0.25">
      <c r="D159">
        <v>27272.052349791698</v>
      </c>
      <c r="E159">
        <v>416637.07692307699</v>
      </c>
      <c r="F159">
        <v>332966.48</v>
      </c>
      <c r="G159">
        <v>6845896.4691358004</v>
      </c>
      <c r="H159">
        <v>77060.481994459798</v>
      </c>
      <c r="I159">
        <v>1594344.2949999999</v>
      </c>
      <c r="J159">
        <v>97.524518826572205</v>
      </c>
      <c r="K159">
        <v>1187.2887499999999</v>
      </c>
      <c r="L159">
        <v>7.2737236483203702</v>
      </c>
      <c r="M159">
        <v>39772.555555555497</v>
      </c>
      <c r="N159">
        <v>895545.76331360894</v>
      </c>
      <c r="O159">
        <v>6093.4002498958698</v>
      </c>
      <c r="P159">
        <v>3584.44709299842</v>
      </c>
      <c r="Q159">
        <v>5327.7999999999902</v>
      </c>
      <c r="R159">
        <v>11819.6313799621</v>
      </c>
      <c r="S159">
        <v>401.61573323598498</v>
      </c>
      <c r="T159">
        <v>1352.2594777494301</v>
      </c>
      <c r="V159">
        <v>97605.234375</v>
      </c>
    </row>
    <row r="160" spans="3:22" x14ac:dyDescent="0.25">
      <c r="D160">
        <v>28199.271861986901</v>
      </c>
      <c r="E160">
        <v>437011.07692307601</v>
      </c>
      <c r="F160">
        <v>341635.88</v>
      </c>
      <c r="H160">
        <v>79667.639889196595</v>
      </c>
      <c r="I160">
        <v>1976768.7949999899</v>
      </c>
      <c r="J160">
        <v>97.646445401176393</v>
      </c>
      <c r="K160">
        <v>1251.43875</v>
      </c>
      <c r="L160">
        <v>7.3588320913877601</v>
      </c>
      <c r="M160">
        <v>40815.222222222197</v>
      </c>
      <c r="N160">
        <v>1120014.0710059099</v>
      </c>
      <c r="O160">
        <v>6574.46147438567</v>
      </c>
      <c r="P160">
        <v>3603.3490537827302</v>
      </c>
      <c r="Q160">
        <v>5479.49999999999</v>
      </c>
      <c r="R160">
        <v>11829.261814744799</v>
      </c>
      <c r="S160">
        <v>402.67748838224702</v>
      </c>
      <c r="T160">
        <v>1353.9023348922899</v>
      </c>
      <c r="V160">
        <v>103392.984375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Mercier</dc:creator>
  <cp:lastModifiedBy>Tom</cp:lastModifiedBy>
  <dcterms:created xsi:type="dcterms:W3CDTF">2020-12-14T17:13:42Z</dcterms:created>
  <dcterms:modified xsi:type="dcterms:W3CDTF">2020-12-15T04:03:04Z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93f3a12a-506e-4084-805c-6c52545930e0</vt:lpwstr>
  </property>
</Properties>
</file>