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dmin\Documents\4_КУРС\7 семестр\СЕССИЯ зима 2024\Матимит\"/>
    </mc:Choice>
  </mc:AlternateContent>
  <xr:revisionPtr revIDLastSave="0" documentId="13_ncr:1_{A0BF9157-2606-445B-8FC5-53ADE8D02EA2}" xr6:coauthVersionLast="47" xr6:coauthVersionMax="47" xr10:uidLastSave="{00000000-0000-0000-0000-000000000000}"/>
  <bookViews>
    <workbookView xWindow="-108" yWindow="348" windowWidth="23256" windowHeight="12720" xr2:uid="{00000000-000D-0000-FFFF-FFFF00000000}"/>
  </bookViews>
  <sheets>
    <sheet name="1" sheetId="6" r:id="rId1"/>
    <sheet name="2" sheetId="4" r:id="rId2"/>
    <sheet name="1 копия тесты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6" l="1"/>
  <c r="B24" i="4"/>
  <c r="C24" i="4" s="1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E383" i="7"/>
  <c r="E382" i="7"/>
  <c r="B382" i="7"/>
  <c r="A382" i="7"/>
  <c r="E381" i="7"/>
  <c r="B381" i="7"/>
  <c r="A381" i="7"/>
  <c r="E380" i="7"/>
  <c r="B380" i="7"/>
  <c r="A380" i="7"/>
  <c r="E379" i="7"/>
  <c r="B379" i="7"/>
  <c r="A379" i="7"/>
  <c r="E378" i="7"/>
  <c r="B378" i="7"/>
  <c r="A378" i="7"/>
  <c r="E377" i="7"/>
  <c r="B377" i="7"/>
  <c r="A377" i="7"/>
  <c r="E376" i="7"/>
  <c r="B376" i="7"/>
  <c r="A376" i="7"/>
  <c r="E375" i="7"/>
  <c r="B375" i="7"/>
  <c r="A375" i="7"/>
  <c r="E374" i="7"/>
  <c r="B374" i="7"/>
  <c r="A374" i="7"/>
  <c r="E373" i="7"/>
  <c r="B373" i="7"/>
  <c r="A373" i="7"/>
  <c r="E372" i="7"/>
  <c r="B372" i="7"/>
  <c r="A372" i="7"/>
  <c r="E371" i="7"/>
  <c r="B371" i="7"/>
  <c r="A371" i="7"/>
  <c r="E370" i="7"/>
  <c r="B370" i="7"/>
  <c r="A370" i="7"/>
  <c r="E369" i="7"/>
  <c r="B369" i="7"/>
  <c r="A369" i="7"/>
  <c r="E368" i="7"/>
  <c r="B368" i="7"/>
  <c r="A368" i="7"/>
  <c r="E367" i="7"/>
  <c r="B367" i="7"/>
  <c r="A367" i="7"/>
  <c r="E366" i="7"/>
  <c r="B366" i="7"/>
  <c r="A366" i="7"/>
  <c r="E365" i="7"/>
  <c r="B365" i="7"/>
  <c r="A365" i="7"/>
  <c r="E364" i="7"/>
  <c r="B364" i="7"/>
  <c r="A364" i="7"/>
  <c r="E363" i="7"/>
  <c r="B363" i="7"/>
  <c r="A363" i="7"/>
  <c r="E362" i="7"/>
  <c r="B362" i="7"/>
  <c r="A362" i="7"/>
  <c r="E361" i="7"/>
  <c r="B361" i="7"/>
  <c r="A361" i="7"/>
  <c r="E360" i="7"/>
  <c r="B360" i="7"/>
  <c r="A360" i="7"/>
  <c r="E359" i="7"/>
  <c r="B359" i="7"/>
  <c r="A359" i="7"/>
  <c r="E358" i="7"/>
  <c r="B358" i="7"/>
  <c r="A358" i="7"/>
  <c r="E357" i="7"/>
  <c r="B357" i="7"/>
  <c r="A357" i="7"/>
  <c r="E356" i="7"/>
  <c r="B356" i="7"/>
  <c r="A356" i="7"/>
  <c r="E355" i="7"/>
  <c r="B355" i="7"/>
  <c r="A355" i="7"/>
  <c r="E354" i="7"/>
  <c r="B354" i="7"/>
  <c r="A354" i="7"/>
  <c r="E353" i="7"/>
  <c r="B353" i="7"/>
  <c r="A353" i="7"/>
  <c r="E352" i="7"/>
  <c r="B352" i="7"/>
  <c r="A352" i="7"/>
  <c r="E351" i="7"/>
  <c r="B351" i="7"/>
  <c r="A351" i="7"/>
  <c r="E350" i="7"/>
  <c r="B350" i="7"/>
  <c r="A350" i="7"/>
  <c r="E349" i="7"/>
  <c r="B349" i="7"/>
  <c r="A349" i="7"/>
  <c r="E348" i="7"/>
  <c r="B348" i="7"/>
  <c r="A348" i="7"/>
  <c r="E347" i="7"/>
  <c r="B347" i="7"/>
  <c r="A347" i="7"/>
  <c r="E346" i="7"/>
  <c r="B346" i="7"/>
  <c r="A346" i="7"/>
  <c r="E345" i="7"/>
  <c r="B345" i="7"/>
  <c r="A345" i="7"/>
  <c r="E344" i="7"/>
  <c r="B344" i="7"/>
  <c r="A344" i="7"/>
  <c r="E343" i="7"/>
  <c r="B343" i="7"/>
  <c r="A343" i="7"/>
  <c r="E342" i="7"/>
  <c r="B342" i="7"/>
  <c r="A342" i="7"/>
  <c r="E341" i="7"/>
  <c r="B341" i="7"/>
  <c r="A341" i="7"/>
  <c r="E340" i="7"/>
  <c r="B340" i="7"/>
  <c r="A340" i="7"/>
  <c r="E339" i="7"/>
  <c r="B339" i="7"/>
  <c r="A339" i="7"/>
  <c r="E338" i="7"/>
  <c r="B338" i="7"/>
  <c r="A338" i="7"/>
  <c r="E337" i="7"/>
  <c r="B337" i="7"/>
  <c r="A337" i="7"/>
  <c r="E336" i="7"/>
  <c r="B336" i="7"/>
  <c r="A336" i="7"/>
  <c r="E335" i="7"/>
  <c r="B335" i="7"/>
  <c r="A335" i="7"/>
  <c r="E334" i="7"/>
  <c r="B334" i="7"/>
  <c r="A334" i="7"/>
  <c r="E333" i="7"/>
  <c r="B333" i="7"/>
  <c r="A333" i="7"/>
  <c r="E332" i="7"/>
  <c r="B332" i="7"/>
  <c r="A332" i="7"/>
  <c r="E331" i="7"/>
  <c r="B331" i="7"/>
  <c r="A331" i="7"/>
  <c r="E330" i="7"/>
  <c r="B330" i="7"/>
  <c r="A330" i="7"/>
  <c r="E329" i="7"/>
  <c r="B329" i="7"/>
  <c r="A329" i="7"/>
  <c r="E328" i="7"/>
  <c r="B328" i="7"/>
  <c r="A328" i="7"/>
  <c r="E327" i="7"/>
  <c r="B327" i="7"/>
  <c r="A327" i="7"/>
  <c r="E326" i="7"/>
  <c r="B326" i="7"/>
  <c r="A326" i="7"/>
  <c r="E325" i="7"/>
  <c r="B325" i="7"/>
  <c r="A325" i="7"/>
  <c r="E324" i="7"/>
  <c r="B324" i="7"/>
  <c r="A324" i="7"/>
  <c r="E323" i="7"/>
  <c r="B323" i="7"/>
  <c r="A323" i="7"/>
  <c r="E322" i="7"/>
  <c r="B322" i="7"/>
  <c r="A322" i="7"/>
  <c r="E321" i="7"/>
  <c r="B321" i="7"/>
  <c r="A321" i="7"/>
  <c r="E320" i="7"/>
  <c r="B320" i="7"/>
  <c r="A320" i="7"/>
  <c r="E319" i="7"/>
  <c r="B319" i="7"/>
  <c r="A319" i="7"/>
  <c r="E318" i="7"/>
  <c r="B318" i="7"/>
  <c r="A318" i="7"/>
  <c r="E317" i="7"/>
  <c r="B317" i="7"/>
  <c r="A317" i="7"/>
  <c r="E316" i="7"/>
  <c r="B316" i="7"/>
  <c r="A316" i="7"/>
  <c r="E315" i="7"/>
  <c r="B315" i="7"/>
  <c r="A315" i="7"/>
  <c r="E314" i="7"/>
  <c r="B314" i="7"/>
  <c r="A314" i="7"/>
  <c r="E313" i="7"/>
  <c r="B313" i="7"/>
  <c r="A313" i="7"/>
  <c r="E312" i="7"/>
  <c r="B312" i="7"/>
  <c r="A312" i="7"/>
  <c r="E311" i="7"/>
  <c r="B311" i="7"/>
  <c r="A311" i="7"/>
  <c r="E310" i="7"/>
  <c r="B310" i="7"/>
  <c r="A310" i="7"/>
  <c r="E309" i="7"/>
  <c r="B309" i="7"/>
  <c r="A309" i="7"/>
  <c r="E308" i="7"/>
  <c r="B308" i="7"/>
  <c r="A308" i="7"/>
  <c r="E307" i="7"/>
  <c r="B307" i="7"/>
  <c r="A307" i="7"/>
  <c r="E306" i="7"/>
  <c r="B306" i="7"/>
  <c r="A306" i="7"/>
  <c r="E305" i="7"/>
  <c r="B305" i="7"/>
  <c r="A305" i="7"/>
  <c r="E304" i="7"/>
  <c r="B304" i="7"/>
  <c r="A304" i="7"/>
  <c r="E303" i="7"/>
  <c r="B303" i="7"/>
  <c r="A303" i="7"/>
  <c r="E302" i="7"/>
  <c r="B302" i="7"/>
  <c r="A302" i="7"/>
  <c r="E301" i="7"/>
  <c r="B301" i="7"/>
  <c r="A301" i="7"/>
  <c r="E300" i="7"/>
  <c r="B300" i="7"/>
  <c r="A300" i="7"/>
  <c r="E299" i="7"/>
  <c r="B299" i="7"/>
  <c r="A299" i="7"/>
  <c r="E298" i="7"/>
  <c r="B298" i="7"/>
  <c r="A298" i="7"/>
  <c r="E297" i="7"/>
  <c r="B297" i="7"/>
  <c r="A297" i="7"/>
  <c r="E296" i="7"/>
  <c r="B296" i="7"/>
  <c r="A296" i="7"/>
  <c r="E295" i="7"/>
  <c r="B295" i="7"/>
  <c r="A295" i="7"/>
  <c r="E294" i="7"/>
  <c r="B294" i="7"/>
  <c r="A294" i="7"/>
  <c r="E293" i="7"/>
  <c r="B293" i="7"/>
  <c r="A293" i="7"/>
  <c r="E292" i="7"/>
  <c r="B292" i="7"/>
  <c r="A292" i="7"/>
  <c r="E291" i="7"/>
  <c r="B291" i="7"/>
  <c r="A291" i="7"/>
  <c r="E290" i="7"/>
  <c r="B290" i="7"/>
  <c r="A290" i="7"/>
  <c r="E289" i="7"/>
  <c r="B289" i="7"/>
  <c r="A289" i="7"/>
  <c r="E288" i="7"/>
  <c r="B288" i="7"/>
  <c r="A288" i="7"/>
  <c r="E287" i="7"/>
  <c r="B287" i="7"/>
  <c r="A287" i="7"/>
  <c r="E286" i="7"/>
  <c r="B286" i="7"/>
  <c r="A286" i="7"/>
  <c r="E285" i="7"/>
  <c r="B285" i="7"/>
  <c r="A285" i="7"/>
  <c r="E284" i="7"/>
  <c r="B284" i="7"/>
  <c r="A284" i="7"/>
  <c r="E283" i="7"/>
  <c r="B283" i="7"/>
  <c r="A283" i="7"/>
  <c r="E282" i="7"/>
  <c r="B282" i="7"/>
  <c r="A282" i="7"/>
  <c r="E281" i="7"/>
  <c r="B281" i="7"/>
  <c r="A281" i="7"/>
  <c r="E280" i="7"/>
  <c r="B280" i="7"/>
  <c r="A280" i="7"/>
  <c r="E279" i="7"/>
  <c r="B279" i="7"/>
  <c r="A279" i="7"/>
  <c r="E278" i="7"/>
  <c r="B278" i="7"/>
  <c r="A278" i="7"/>
  <c r="E277" i="7"/>
  <c r="B277" i="7"/>
  <c r="A277" i="7"/>
  <c r="E276" i="7"/>
  <c r="B276" i="7"/>
  <c r="A276" i="7"/>
  <c r="E275" i="7"/>
  <c r="B275" i="7"/>
  <c r="A275" i="7"/>
  <c r="E274" i="7"/>
  <c r="B274" i="7"/>
  <c r="A274" i="7"/>
  <c r="E273" i="7"/>
  <c r="B273" i="7"/>
  <c r="A273" i="7"/>
  <c r="E272" i="7"/>
  <c r="B272" i="7"/>
  <c r="A272" i="7"/>
  <c r="E271" i="7"/>
  <c r="B271" i="7"/>
  <c r="A271" i="7"/>
  <c r="E270" i="7"/>
  <c r="B270" i="7"/>
  <c r="A270" i="7"/>
  <c r="E269" i="7"/>
  <c r="B269" i="7"/>
  <c r="A269" i="7"/>
  <c r="E268" i="7"/>
  <c r="B268" i="7"/>
  <c r="A268" i="7"/>
  <c r="E267" i="7"/>
  <c r="B267" i="7"/>
  <c r="A267" i="7"/>
  <c r="E266" i="7"/>
  <c r="B266" i="7"/>
  <c r="A266" i="7"/>
  <c r="E265" i="7"/>
  <c r="B265" i="7"/>
  <c r="A265" i="7"/>
  <c r="E264" i="7"/>
  <c r="B264" i="7"/>
  <c r="A264" i="7"/>
  <c r="E263" i="7"/>
  <c r="B263" i="7"/>
  <c r="A263" i="7"/>
  <c r="E262" i="7"/>
  <c r="B262" i="7"/>
  <c r="A262" i="7"/>
  <c r="E261" i="7"/>
  <c r="B261" i="7"/>
  <c r="A261" i="7"/>
  <c r="E260" i="7"/>
  <c r="B260" i="7"/>
  <c r="A260" i="7"/>
  <c r="E259" i="7"/>
  <c r="B259" i="7"/>
  <c r="A259" i="7"/>
  <c r="E258" i="7"/>
  <c r="B258" i="7"/>
  <c r="A258" i="7"/>
  <c r="E257" i="7"/>
  <c r="B257" i="7"/>
  <c r="A257" i="7"/>
  <c r="E256" i="7"/>
  <c r="B256" i="7"/>
  <c r="A256" i="7"/>
  <c r="E255" i="7"/>
  <c r="B255" i="7"/>
  <c r="A255" i="7"/>
  <c r="E254" i="7"/>
  <c r="B254" i="7"/>
  <c r="A254" i="7"/>
  <c r="E253" i="7"/>
  <c r="B253" i="7"/>
  <c r="A253" i="7"/>
  <c r="E252" i="7"/>
  <c r="B252" i="7"/>
  <c r="A252" i="7"/>
  <c r="E251" i="7"/>
  <c r="B251" i="7"/>
  <c r="A251" i="7"/>
  <c r="E250" i="7"/>
  <c r="B250" i="7"/>
  <c r="A250" i="7"/>
  <c r="E249" i="7"/>
  <c r="B249" i="7"/>
  <c r="A249" i="7"/>
  <c r="E248" i="7"/>
  <c r="B248" i="7"/>
  <c r="A248" i="7"/>
  <c r="E247" i="7"/>
  <c r="B247" i="7"/>
  <c r="A247" i="7"/>
  <c r="E246" i="7"/>
  <c r="B246" i="7"/>
  <c r="A246" i="7"/>
  <c r="E245" i="7"/>
  <c r="B245" i="7"/>
  <c r="A245" i="7"/>
  <c r="E244" i="7"/>
  <c r="B244" i="7"/>
  <c r="A244" i="7"/>
  <c r="E243" i="7"/>
  <c r="B243" i="7"/>
  <c r="A243" i="7"/>
  <c r="E242" i="7"/>
  <c r="B242" i="7"/>
  <c r="A242" i="7"/>
  <c r="E241" i="7"/>
  <c r="B241" i="7"/>
  <c r="A241" i="7"/>
  <c r="E240" i="7"/>
  <c r="B240" i="7"/>
  <c r="A240" i="7"/>
  <c r="E239" i="7"/>
  <c r="B239" i="7"/>
  <c r="A239" i="7"/>
  <c r="E238" i="7"/>
  <c r="B238" i="7"/>
  <c r="A238" i="7"/>
  <c r="E237" i="7"/>
  <c r="B237" i="7"/>
  <c r="A237" i="7"/>
  <c r="E236" i="7"/>
  <c r="B236" i="7"/>
  <c r="A236" i="7"/>
  <c r="E235" i="7"/>
  <c r="B235" i="7"/>
  <c r="A235" i="7"/>
  <c r="E234" i="7"/>
  <c r="B234" i="7"/>
  <c r="A234" i="7"/>
  <c r="E233" i="7"/>
  <c r="B233" i="7"/>
  <c r="A233" i="7"/>
  <c r="E232" i="7"/>
  <c r="B232" i="7"/>
  <c r="A232" i="7"/>
  <c r="E231" i="7"/>
  <c r="B231" i="7"/>
  <c r="A231" i="7"/>
  <c r="E230" i="7"/>
  <c r="B230" i="7"/>
  <c r="A230" i="7"/>
  <c r="E229" i="7"/>
  <c r="B229" i="7"/>
  <c r="A229" i="7"/>
  <c r="E228" i="7"/>
  <c r="B228" i="7"/>
  <c r="A228" i="7"/>
  <c r="E227" i="7"/>
  <c r="B227" i="7"/>
  <c r="A227" i="7"/>
  <c r="E226" i="7"/>
  <c r="B226" i="7"/>
  <c r="A226" i="7"/>
  <c r="E225" i="7"/>
  <c r="B225" i="7"/>
  <c r="A225" i="7"/>
  <c r="E224" i="7"/>
  <c r="B224" i="7"/>
  <c r="A224" i="7"/>
  <c r="E223" i="7"/>
  <c r="B223" i="7"/>
  <c r="A223" i="7"/>
  <c r="E222" i="7"/>
  <c r="B222" i="7"/>
  <c r="A222" i="7"/>
  <c r="E221" i="7"/>
  <c r="B221" i="7"/>
  <c r="A221" i="7"/>
  <c r="E220" i="7"/>
  <c r="B220" i="7"/>
  <c r="A220" i="7"/>
  <c r="E219" i="7"/>
  <c r="B219" i="7"/>
  <c r="A219" i="7"/>
  <c r="E218" i="7"/>
  <c r="B218" i="7"/>
  <c r="A218" i="7"/>
  <c r="E217" i="7"/>
  <c r="B217" i="7"/>
  <c r="A217" i="7"/>
  <c r="E216" i="7"/>
  <c r="B216" i="7"/>
  <c r="A216" i="7"/>
  <c r="E215" i="7"/>
  <c r="B215" i="7"/>
  <c r="A215" i="7"/>
  <c r="E214" i="7"/>
  <c r="B214" i="7"/>
  <c r="A214" i="7"/>
  <c r="E213" i="7"/>
  <c r="B213" i="7"/>
  <c r="A213" i="7"/>
  <c r="E212" i="7"/>
  <c r="B212" i="7"/>
  <c r="A212" i="7"/>
  <c r="E211" i="7"/>
  <c r="B211" i="7"/>
  <c r="A211" i="7"/>
  <c r="E210" i="7"/>
  <c r="B210" i="7"/>
  <c r="A210" i="7"/>
  <c r="E209" i="7"/>
  <c r="B209" i="7"/>
  <c r="A209" i="7"/>
  <c r="E208" i="7"/>
  <c r="B208" i="7"/>
  <c r="A208" i="7"/>
  <c r="E207" i="7"/>
  <c r="B207" i="7"/>
  <c r="A207" i="7"/>
  <c r="E206" i="7"/>
  <c r="B206" i="7"/>
  <c r="A206" i="7"/>
  <c r="E205" i="7"/>
  <c r="B205" i="7"/>
  <c r="A205" i="7"/>
  <c r="E204" i="7"/>
  <c r="B204" i="7"/>
  <c r="A204" i="7"/>
  <c r="E203" i="7"/>
  <c r="B203" i="7"/>
  <c r="A203" i="7"/>
  <c r="E202" i="7"/>
  <c r="B202" i="7"/>
  <c r="A202" i="7"/>
  <c r="E201" i="7"/>
  <c r="B201" i="7"/>
  <c r="A201" i="7"/>
  <c r="E200" i="7"/>
  <c r="B200" i="7"/>
  <c r="A200" i="7"/>
  <c r="E199" i="7"/>
  <c r="B199" i="7"/>
  <c r="A199" i="7"/>
  <c r="E198" i="7"/>
  <c r="B198" i="7"/>
  <c r="A198" i="7"/>
  <c r="E197" i="7"/>
  <c r="B197" i="7"/>
  <c r="A197" i="7"/>
  <c r="E196" i="7"/>
  <c r="B196" i="7"/>
  <c r="A196" i="7"/>
  <c r="E195" i="7"/>
  <c r="B195" i="7"/>
  <c r="A195" i="7"/>
  <c r="E194" i="7"/>
  <c r="B194" i="7"/>
  <c r="A194" i="7"/>
  <c r="E193" i="7"/>
  <c r="B193" i="7"/>
  <c r="A193" i="7"/>
  <c r="E192" i="7"/>
  <c r="B192" i="7"/>
  <c r="A192" i="7"/>
  <c r="E191" i="7"/>
  <c r="B191" i="7"/>
  <c r="A191" i="7"/>
  <c r="E190" i="7"/>
  <c r="B190" i="7"/>
  <c r="A190" i="7"/>
  <c r="E189" i="7"/>
  <c r="B189" i="7"/>
  <c r="A189" i="7"/>
  <c r="E188" i="7"/>
  <c r="B188" i="7"/>
  <c r="A188" i="7"/>
  <c r="E187" i="7"/>
  <c r="B187" i="7"/>
  <c r="A187" i="7"/>
  <c r="E186" i="7"/>
  <c r="B186" i="7"/>
  <c r="A186" i="7"/>
  <c r="E185" i="7"/>
  <c r="B185" i="7"/>
  <c r="A185" i="7"/>
  <c r="E184" i="7"/>
  <c r="B184" i="7"/>
  <c r="A184" i="7"/>
  <c r="E183" i="7"/>
  <c r="B183" i="7"/>
  <c r="A183" i="7"/>
  <c r="E182" i="7"/>
  <c r="B182" i="7"/>
  <c r="A182" i="7"/>
  <c r="E181" i="7"/>
  <c r="B181" i="7"/>
  <c r="A181" i="7"/>
  <c r="E180" i="7"/>
  <c r="B180" i="7"/>
  <c r="A180" i="7"/>
  <c r="E179" i="7"/>
  <c r="B179" i="7"/>
  <c r="A179" i="7"/>
  <c r="E178" i="7"/>
  <c r="B178" i="7"/>
  <c r="A178" i="7"/>
  <c r="E177" i="7"/>
  <c r="B177" i="7"/>
  <c r="A177" i="7"/>
  <c r="E176" i="7"/>
  <c r="B176" i="7"/>
  <c r="A176" i="7"/>
  <c r="E175" i="7"/>
  <c r="B175" i="7"/>
  <c r="A175" i="7"/>
  <c r="E174" i="7"/>
  <c r="B174" i="7"/>
  <c r="A174" i="7"/>
  <c r="E173" i="7"/>
  <c r="B173" i="7"/>
  <c r="A173" i="7"/>
  <c r="E172" i="7"/>
  <c r="B172" i="7"/>
  <c r="A172" i="7"/>
  <c r="E171" i="7"/>
  <c r="B171" i="7"/>
  <c r="A171" i="7"/>
  <c r="E170" i="7"/>
  <c r="B170" i="7"/>
  <c r="A170" i="7"/>
  <c r="E169" i="7"/>
  <c r="B169" i="7"/>
  <c r="A169" i="7"/>
  <c r="E168" i="7"/>
  <c r="B168" i="7"/>
  <c r="A168" i="7"/>
  <c r="E167" i="7"/>
  <c r="B167" i="7"/>
  <c r="A167" i="7"/>
  <c r="E166" i="7"/>
  <c r="B166" i="7"/>
  <c r="A166" i="7"/>
  <c r="E165" i="7"/>
  <c r="B165" i="7"/>
  <c r="A165" i="7"/>
  <c r="E164" i="7"/>
  <c r="B164" i="7"/>
  <c r="A164" i="7"/>
  <c r="E163" i="7"/>
  <c r="B163" i="7"/>
  <c r="A163" i="7"/>
  <c r="E162" i="7"/>
  <c r="B162" i="7"/>
  <c r="A162" i="7"/>
  <c r="E161" i="7"/>
  <c r="B161" i="7"/>
  <c r="A161" i="7"/>
  <c r="E160" i="7"/>
  <c r="B160" i="7"/>
  <c r="A160" i="7"/>
  <c r="E159" i="7"/>
  <c r="B159" i="7"/>
  <c r="A159" i="7"/>
  <c r="E158" i="7"/>
  <c r="B158" i="7"/>
  <c r="A158" i="7"/>
  <c r="E157" i="7"/>
  <c r="B157" i="7"/>
  <c r="A157" i="7"/>
  <c r="E156" i="7"/>
  <c r="B156" i="7"/>
  <c r="A156" i="7"/>
  <c r="E155" i="7"/>
  <c r="B155" i="7"/>
  <c r="A155" i="7"/>
  <c r="E154" i="7"/>
  <c r="B154" i="7"/>
  <c r="A154" i="7"/>
  <c r="E153" i="7"/>
  <c r="B153" i="7"/>
  <c r="A153" i="7"/>
  <c r="E152" i="7"/>
  <c r="B152" i="7"/>
  <c r="A152" i="7"/>
  <c r="E151" i="7"/>
  <c r="B151" i="7"/>
  <c r="A151" i="7"/>
  <c r="E150" i="7"/>
  <c r="B150" i="7"/>
  <c r="A150" i="7"/>
  <c r="E149" i="7"/>
  <c r="B149" i="7"/>
  <c r="A149" i="7"/>
  <c r="E148" i="7"/>
  <c r="B148" i="7"/>
  <c r="A148" i="7"/>
  <c r="E147" i="7"/>
  <c r="B147" i="7"/>
  <c r="A147" i="7"/>
  <c r="E146" i="7"/>
  <c r="B146" i="7"/>
  <c r="A146" i="7"/>
  <c r="E145" i="7"/>
  <c r="B145" i="7"/>
  <c r="A145" i="7"/>
  <c r="E144" i="7"/>
  <c r="B144" i="7"/>
  <c r="A144" i="7"/>
  <c r="E143" i="7"/>
  <c r="B143" i="7"/>
  <c r="A143" i="7"/>
  <c r="E142" i="7"/>
  <c r="B142" i="7"/>
  <c r="A142" i="7"/>
  <c r="E141" i="7"/>
  <c r="B141" i="7"/>
  <c r="A141" i="7"/>
  <c r="E140" i="7"/>
  <c r="B140" i="7"/>
  <c r="A140" i="7"/>
  <c r="E139" i="7"/>
  <c r="B139" i="7"/>
  <c r="A139" i="7"/>
  <c r="E138" i="7"/>
  <c r="B138" i="7"/>
  <c r="A138" i="7"/>
  <c r="E137" i="7"/>
  <c r="B137" i="7"/>
  <c r="A137" i="7"/>
  <c r="E136" i="7"/>
  <c r="B136" i="7"/>
  <c r="A136" i="7"/>
  <c r="E135" i="7"/>
  <c r="B135" i="7"/>
  <c r="A135" i="7"/>
  <c r="E134" i="7"/>
  <c r="B134" i="7"/>
  <c r="A134" i="7"/>
  <c r="E133" i="7"/>
  <c r="B133" i="7"/>
  <c r="A133" i="7"/>
  <c r="E132" i="7"/>
  <c r="B132" i="7"/>
  <c r="A132" i="7"/>
  <c r="E131" i="7"/>
  <c r="B131" i="7"/>
  <c r="A131" i="7"/>
  <c r="E130" i="7"/>
  <c r="B130" i="7"/>
  <c r="A130" i="7"/>
  <c r="E129" i="7"/>
  <c r="B129" i="7"/>
  <c r="A129" i="7"/>
  <c r="E128" i="7"/>
  <c r="B128" i="7"/>
  <c r="A128" i="7"/>
  <c r="E127" i="7"/>
  <c r="B127" i="7"/>
  <c r="A127" i="7"/>
  <c r="E126" i="7"/>
  <c r="B126" i="7"/>
  <c r="A126" i="7"/>
  <c r="E125" i="7"/>
  <c r="B125" i="7"/>
  <c r="A125" i="7"/>
  <c r="E124" i="7"/>
  <c r="B124" i="7"/>
  <c r="A124" i="7"/>
  <c r="E123" i="7"/>
  <c r="B123" i="7"/>
  <c r="A123" i="7"/>
  <c r="E122" i="7"/>
  <c r="B122" i="7"/>
  <c r="A122" i="7"/>
  <c r="E121" i="7"/>
  <c r="B121" i="7"/>
  <c r="A121" i="7"/>
  <c r="E120" i="7"/>
  <c r="B120" i="7"/>
  <c r="A120" i="7"/>
  <c r="E119" i="7"/>
  <c r="B119" i="7"/>
  <c r="A119" i="7"/>
  <c r="E118" i="7"/>
  <c r="B118" i="7"/>
  <c r="A118" i="7"/>
  <c r="E117" i="7"/>
  <c r="B117" i="7"/>
  <c r="A117" i="7"/>
  <c r="E116" i="7"/>
  <c r="B116" i="7"/>
  <c r="A116" i="7"/>
  <c r="E115" i="7"/>
  <c r="B115" i="7"/>
  <c r="A115" i="7"/>
  <c r="E114" i="7"/>
  <c r="B114" i="7"/>
  <c r="A114" i="7"/>
  <c r="E113" i="7"/>
  <c r="B113" i="7"/>
  <c r="A113" i="7"/>
  <c r="E112" i="7"/>
  <c r="B112" i="7"/>
  <c r="A112" i="7"/>
  <c r="E111" i="7"/>
  <c r="B111" i="7"/>
  <c r="A111" i="7"/>
  <c r="E110" i="7"/>
  <c r="B110" i="7"/>
  <c r="A110" i="7"/>
  <c r="E109" i="7"/>
  <c r="B109" i="7"/>
  <c r="A109" i="7"/>
  <c r="E108" i="7"/>
  <c r="B108" i="7"/>
  <c r="A108" i="7"/>
  <c r="E107" i="7"/>
  <c r="B107" i="7"/>
  <c r="A107" i="7"/>
  <c r="E106" i="7"/>
  <c r="B106" i="7"/>
  <c r="A106" i="7"/>
  <c r="E105" i="7"/>
  <c r="B105" i="7"/>
  <c r="A105" i="7"/>
  <c r="E104" i="7"/>
  <c r="B104" i="7"/>
  <c r="A104" i="7"/>
  <c r="E103" i="7"/>
  <c r="B103" i="7"/>
  <c r="A103" i="7"/>
  <c r="E102" i="7"/>
  <c r="B102" i="7"/>
  <c r="A102" i="7"/>
  <c r="E101" i="7"/>
  <c r="B101" i="7"/>
  <c r="A101" i="7"/>
  <c r="E100" i="7"/>
  <c r="B100" i="7"/>
  <c r="A100" i="7"/>
  <c r="E99" i="7"/>
  <c r="B99" i="7"/>
  <c r="A99" i="7"/>
  <c r="E98" i="7"/>
  <c r="B98" i="7"/>
  <c r="A98" i="7"/>
  <c r="E97" i="7"/>
  <c r="B97" i="7"/>
  <c r="A97" i="7"/>
  <c r="E96" i="7"/>
  <c r="B96" i="7"/>
  <c r="A96" i="7"/>
  <c r="E95" i="7"/>
  <c r="B95" i="7"/>
  <c r="A95" i="7"/>
  <c r="E94" i="7"/>
  <c r="B94" i="7"/>
  <c r="A94" i="7"/>
  <c r="E93" i="7"/>
  <c r="B93" i="7"/>
  <c r="A93" i="7"/>
  <c r="E92" i="7"/>
  <c r="B92" i="7"/>
  <c r="A92" i="7"/>
  <c r="E91" i="7"/>
  <c r="B91" i="7"/>
  <c r="A91" i="7"/>
  <c r="E90" i="7"/>
  <c r="B90" i="7"/>
  <c r="A90" i="7"/>
  <c r="E89" i="7"/>
  <c r="B89" i="7"/>
  <c r="A89" i="7"/>
  <c r="E88" i="7"/>
  <c r="B88" i="7"/>
  <c r="A88" i="7"/>
  <c r="E87" i="7"/>
  <c r="B87" i="7"/>
  <c r="A87" i="7"/>
  <c r="E86" i="7"/>
  <c r="B86" i="7"/>
  <c r="A86" i="7"/>
  <c r="E85" i="7"/>
  <c r="B85" i="7"/>
  <c r="A85" i="7"/>
  <c r="E84" i="7"/>
  <c r="B84" i="7"/>
  <c r="A84" i="7"/>
  <c r="E83" i="7"/>
  <c r="B83" i="7"/>
  <c r="A83" i="7"/>
  <c r="E82" i="7"/>
  <c r="B82" i="7"/>
  <c r="A82" i="7"/>
  <c r="E81" i="7"/>
  <c r="B81" i="7"/>
  <c r="A81" i="7"/>
  <c r="E80" i="7"/>
  <c r="B80" i="7"/>
  <c r="A80" i="7"/>
  <c r="E79" i="7"/>
  <c r="B79" i="7"/>
  <c r="A79" i="7"/>
  <c r="E78" i="7"/>
  <c r="B78" i="7"/>
  <c r="A78" i="7"/>
  <c r="E77" i="7"/>
  <c r="B77" i="7"/>
  <c r="A77" i="7"/>
  <c r="E76" i="7"/>
  <c r="B76" i="7"/>
  <c r="A76" i="7"/>
  <c r="E75" i="7"/>
  <c r="B75" i="7"/>
  <c r="A75" i="7"/>
  <c r="E74" i="7"/>
  <c r="B74" i="7"/>
  <c r="A74" i="7"/>
  <c r="E73" i="7"/>
  <c r="B73" i="7"/>
  <c r="A73" i="7"/>
  <c r="E72" i="7"/>
  <c r="B72" i="7"/>
  <c r="A72" i="7"/>
  <c r="E71" i="7"/>
  <c r="B71" i="7"/>
  <c r="A71" i="7"/>
  <c r="E70" i="7"/>
  <c r="B70" i="7"/>
  <c r="A70" i="7"/>
  <c r="E69" i="7"/>
  <c r="B69" i="7"/>
  <c r="A69" i="7"/>
  <c r="E68" i="7"/>
  <c r="B68" i="7"/>
  <c r="A68" i="7"/>
  <c r="E67" i="7"/>
  <c r="B67" i="7"/>
  <c r="A67" i="7"/>
  <c r="E66" i="7"/>
  <c r="B66" i="7"/>
  <c r="A66" i="7"/>
  <c r="E65" i="7"/>
  <c r="B65" i="7"/>
  <c r="A65" i="7"/>
  <c r="E64" i="7"/>
  <c r="B64" i="7"/>
  <c r="A64" i="7"/>
  <c r="E63" i="7"/>
  <c r="B63" i="7"/>
  <c r="A63" i="7"/>
  <c r="E62" i="7"/>
  <c r="B62" i="7"/>
  <c r="A62" i="7"/>
  <c r="E61" i="7"/>
  <c r="B61" i="7"/>
  <c r="A61" i="7"/>
  <c r="E60" i="7"/>
  <c r="B60" i="7"/>
  <c r="A60" i="7"/>
  <c r="E59" i="7"/>
  <c r="B59" i="7"/>
  <c r="A59" i="7"/>
  <c r="E58" i="7"/>
  <c r="B58" i="7"/>
  <c r="A58" i="7"/>
  <c r="E57" i="7"/>
  <c r="B57" i="7"/>
  <c r="A57" i="7"/>
  <c r="E56" i="7"/>
  <c r="B56" i="7"/>
  <c r="A56" i="7"/>
  <c r="E55" i="7"/>
  <c r="B55" i="7"/>
  <c r="A55" i="7"/>
  <c r="E54" i="7"/>
  <c r="B54" i="7"/>
  <c r="A54" i="7"/>
  <c r="E53" i="7"/>
  <c r="B53" i="7"/>
  <c r="A53" i="7"/>
  <c r="E52" i="7"/>
  <c r="B52" i="7"/>
  <c r="A52" i="7"/>
  <c r="E51" i="7"/>
  <c r="B51" i="7"/>
  <c r="A51" i="7"/>
  <c r="E50" i="7"/>
  <c r="B50" i="7"/>
  <c r="A50" i="7"/>
  <c r="E49" i="7"/>
  <c r="B49" i="7"/>
  <c r="A49" i="7"/>
  <c r="E48" i="7"/>
  <c r="B48" i="7"/>
  <c r="A48" i="7"/>
  <c r="E47" i="7"/>
  <c r="B47" i="7"/>
  <c r="A47" i="7"/>
  <c r="E46" i="7"/>
  <c r="B46" i="7"/>
  <c r="A46" i="7"/>
  <c r="E45" i="7"/>
  <c r="B45" i="7"/>
  <c r="A45" i="7"/>
  <c r="E44" i="7"/>
  <c r="B44" i="7"/>
  <c r="A44" i="7"/>
  <c r="E43" i="7"/>
  <c r="B43" i="7"/>
  <c r="A43" i="7"/>
  <c r="E42" i="7"/>
  <c r="B42" i="7"/>
  <c r="A42" i="7"/>
  <c r="E41" i="7"/>
  <c r="B41" i="7"/>
  <c r="A41" i="7"/>
  <c r="E40" i="7"/>
  <c r="B40" i="7"/>
  <c r="A40" i="7"/>
  <c r="E39" i="7"/>
  <c r="B39" i="7"/>
  <c r="A39" i="7"/>
  <c r="E38" i="7"/>
  <c r="B38" i="7"/>
  <c r="A38" i="7"/>
  <c r="E37" i="7"/>
  <c r="B37" i="7"/>
  <c r="A37" i="7"/>
  <c r="E36" i="7"/>
  <c r="B36" i="7"/>
  <c r="A36" i="7"/>
  <c r="E35" i="7"/>
  <c r="B35" i="7"/>
  <c r="A35" i="7"/>
  <c r="E34" i="7"/>
  <c r="B34" i="7"/>
  <c r="A34" i="7"/>
  <c r="E33" i="7"/>
  <c r="B33" i="7"/>
  <c r="A33" i="7"/>
  <c r="E32" i="7"/>
  <c r="B32" i="7"/>
  <c r="A32" i="7"/>
  <c r="E31" i="7"/>
  <c r="B31" i="7"/>
  <c r="A31" i="7"/>
  <c r="E30" i="7"/>
  <c r="B30" i="7"/>
  <c r="A30" i="7"/>
  <c r="E29" i="7"/>
  <c r="B29" i="7"/>
  <c r="A29" i="7"/>
  <c r="E28" i="7"/>
  <c r="B28" i="7"/>
  <c r="A28" i="7"/>
  <c r="E27" i="7"/>
  <c r="B27" i="7"/>
  <c r="A27" i="7"/>
  <c r="E26" i="7"/>
  <c r="B26" i="7"/>
  <c r="A26" i="7"/>
  <c r="E25" i="7"/>
  <c r="B25" i="7"/>
  <c r="A25" i="7"/>
  <c r="E24" i="7"/>
  <c r="B24" i="7"/>
  <c r="A24" i="7"/>
  <c r="E23" i="7"/>
  <c r="B23" i="7"/>
  <c r="A23" i="7"/>
  <c r="I22" i="7"/>
  <c r="E22" i="7"/>
  <c r="B22" i="7"/>
  <c r="A22" i="7"/>
  <c r="I383" i="6"/>
  <c r="E383" i="6"/>
  <c r="I382" i="6"/>
  <c r="E382" i="6"/>
  <c r="B382" i="6"/>
  <c r="A382" i="6"/>
  <c r="I381" i="6"/>
  <c r="E381" i="6"/>
  <c r="B381" i="6"/>
  <c r="A381" i="6"/>
  <c r="I380" i="6"/>
  <c r="E380" i="6"/>
  <c r="B380" i="6"/>
  <c r="A380" i="6"/>
  <c r="I379" i="6"/>
  <c r="E379" i="6"/>
  <c r="B379" i="6"/>
  <c r="A379" i="6"/>
  <c r="I378" i="6"/>
  <c r="E378" i="6"/>
  <c r="B378" i="6"/>
  <c r="A378" i="6"/>
  <c r="I377" i="6"/>
  <c r="E377" i="6"/>
  <c r="B377" i="6"/>
  <c r="A377" i="6"/>
  <c r="I376" i="6"/>
  <c r="E376" i="6"/>
  <c r="B376" i="6"/>
  <c r="A376" i="6"/>
  <c r="I375" i="6"/>
  <c r="E375" i="6"/>
  <c r="B375" i="6"/>
  <c r="A375" i="6"/>
  <c r="I374" i="6"/>
  <c r="E374" i="6"/>
  <c r="B374" i="6"/>
  <c r="A374" i="6"/>
  <c r="I373" i="6"/>
  <c r="E373" i="6"/>
  <c r="B373" i="6"/>
  <c r="A373" i="6"/>
  <c r="I372" i="6"/>
  <c r="E372" i="6"/>
  <c r="B372" i="6"/>
  <c r="A372" i="6"/>
  <c r="I371" i="6"/>
  <c r="E371" i="6"/>
  <c r="B371" i="6"/>
  <c r="A371" i="6"/>
  <c r="I370" i="6"/>
  <c r="E370" i="6"/>
  <c r="B370" i="6"/>
  <c r="A370" i="6"/>
  <c r="I369" i="6"/>
  <c r="E369" i="6"/>
  <c r="B369" i="6"/>
  <c r="A369" i="6"/>
  <c r="I368" i="6"/>
  <c r="E368" i="6"/>
  <c r="B368" i="6"/>
  <c r="A368" i="6"/>
  <c r="I367" i="6"/>
  <c r="E367" i="6"/>
  <c r="B367" i="6"/>
  <c r="A367" i="6"/>
  <c r="I366" i="6"/>
  <c r="E366" i="6"/>
  <c r="B366" i="6"/>
  <c r="A366" i="6"/>
  <c r="I365" i="6"/>
  <c r="E365" i="6"/>
  <c r="B365" i="6"/>
  <c r="A365" i="6"/>
  <c r="I364" i="6"/>
  <c r="E364" i="6"/>
  <c r="B364" i="6"/>
  <c r="A364" i="6"/>
  <c r="I363" i="6"/>
  <c r="E363" i="6"/>
  <c r="B363" i="6"/>
  <c r="A363" i="6"/>
  <c r="I362" i="6"/>
  <c r="E362" i="6"/>
  <c r="B362" i="6"/>
  <c r="A362" i="6"/>
  <c r="I361" i="6"/>
  <c r="E361" i="6"/>
  <c r="B361" i="6"/>
  <c r="A361" i="6"/>
  <c r="I360" i="6"/>
  <c r="E360" i="6"/>
  <c r="B360" i="6"/>
  <c r="A360" i="6"/>
  <c r="I359" i="6"/>
  <c r="E359" i="6"/>
  <c r="B359" i="6"/>
  <c r="A359" i="6"/>
  <c r="I358" i="6"/>
  <c r="E358" i="6"/>
  <c r="B358" i="6"/>
  <c r="A358" i="6"/>
  <c r="I357" i="6"/>
  <c r="E357" i="6"/>
  <c r="B357" i="6"/>
  <c r="A357" i="6"/>
  <c r="I356" i="6"/>
  <c r="E356" i="6"/>
  <c r="B356" i="6"/>
  <c r="A356" i="6"/>
  <c r="I355" i="6"/>
  <c r="E355" i="6"/>
  <c r="B355" i="6"/>
  <c r="A355" i="6"/>
  <c r="I354" i="6"/>
  <c r="E354" i="6"/>
  <c r="B354" i="6"/>
  <c r="A354" i="6"/>
  <c r="I353" i="6"/>
  <c r="E353" i="6"/>
  <c r="B353" i="6"/>
  <c r="A353" i="6"/>
  <c r="I352" i="6"/>
  <c r="E352" i="6"/>
  <c r="B352" i="6"/>
  <c r="A352" i="6"/>
  <c r="I351" i="6"/>
  <c r="E351" i="6"/>
  <c r="B351" i="6"/>
  <c r="A351" i="6"/>
  <c r="I350" i="6"/>
  <c r="E350" i="6"/>
  <c r="B350" i="6"/>
  <c r="A350" i="6"/>
  <c r="I349" i="6"/>
  <c r="E349" i="6"/>
  <c r="B349" i="6"/>
  <c r="A349" i="6"/>
  <c r="I348" i="6"/>
  <c r="E348" i="6"/>
  <c r="B348" i="6"/>
  <c r="A348" i="6"/>
  <c r="I347" i="6"/>
  <c r="E347" i="6"/>
  <c r="B347" i="6"/>
  <c r="A347" i="6"/>
  <c r="I346" i="6"/>
  <c r="E346" i="6"/>
  <c r="B346" i="6"/>
  <c r="A346" i="6"/>
  <c r="I345" i="6"/>
  <c r="E345" i="6"/>
  <c r="B345" i="6"/>
  <c r="A345" i="6"/>
  <c r="I344" i="6"/>
  <c r="E344" i="6"/>
  <c r="B344" i="6"/>
  <c r="A344" i="6"/>
  <c r="I343" i="6"/>
  <c r="E343" i="6"/>
  <c r="B343" i="6"/>
  <c r="A343" i="6"/>
  <c r="I342" i="6"/>
  <c r="E342" i="6"/>
  <c r="B342" i="6"/>
  <c r="A342" i="6"/>
  <c r="I341" i="6"/>
  <c r="E341" i="6"/>
  <c r="B341" i="6"/>
  <c r="A341" i="6"/>
  <c r="I340" i="6"/>
  <c r="E340" i="6"/>
  <c r="B340" i="6"/>
  <c r="A340" i="6"/>
  <c r="I339" i="6"/>
  <c r="E339" i="6"/>
  <c r="B339" i="6"/>
  <c r="A339" i="6"/>
  <c r="I338" i="6"/>
  <c r="E338" i="6"/>
  <c r="B338" i="6"/>
  <c r="A338" i="6"/>
  <c r="I337" i="6"/>
  <c r="E337" i="6"/>
  <c r="B337" i="6"/>
  <c r="A337" i="6"/>
  <c r="I336" i="6"/>
  <c r="E336" i="6"/>
  <c r="B336" i="6"/>
  <c r="A336" i="6"/>
  <c r="I335" i="6"/>
  <c r="E335" i="6"/>
  <c r="B335" i="6"/>
  <c r="A335" i="6"/>
  <c r="I334" i="6"/>
  <c r="E334" i="6"/>
  <c r="B334" i="6"/>
  <c r="A334" i="6"/>
  <c r="I333" i="6"/>
  <c r="E333" i="6"/>
  <c r="B333" i="6"/>
  <c r="A333" i="6"/>
  <c r="I332" i="6"/>
  <c r="E332" i="6"/>
  <c r="B332" i="6"/>
  <c r="A332" i="6"/>
  <c r="I331" i="6"/>
  <c r="E331" i="6"/>
  <c r="B331" i="6"/>
  <c r="A331" i="6"/>
  <c r="I330" i="6"/>
  <c r="E330" i="6"/>
  <c r="B330" i="6"/>
  <c r="A330" i="6"/>
  <c r="I329" i="6"/>
  <c r="E329" i="6"/>
  <c r="B329" i="6"/>
  <c r="A329" i="6"/>
  <c r="I328" i="6"/>
  <c r="E328" i="6"/>
  <c r="B328" i="6"/>
  <c r="A328" i="6"/>
  <c r="I327" i="6"/>
  <c r="E327" i="6"/>
  <c r="B327" i="6"/>
  <c r="A327" i="6"/>
  <c r="I326" i="6"/>
  <c r="E326" i="6"/>
  <c r="B326" i="6"/>
  <c r="A326" i="6"/>
  <c r="I325" i="6"/>
  <c r="E325" i="6"/>
  <c r="B325" i="6"/>
  <c r="A325" i="6"/>
  <c r="I324" i="6"/>
  <c r="E324" i="6"/>
  <c r="B324" i="6"/>
  <c r="A324" i="6"/>
  <c r="I323" i="6"/>
  <c r="E323" i="6"/>
  <c r="B323" i="6"/>
  <c r="A323" i="6"/>
  <c r="I322" i="6"/>
  <c r="E322" i="6"/>
  <c r="B322" i="6"/>
  <c r="A322" i="6"/>
  <c r="I321" i="6"/>
  <c r="E321" i="6"/>
  <c r="B321" i="6"/>
  <c r="A321" i="6"/>
  <c r="I320" i="6"/>
  <c r="E320" i="6"/>
  <c r="B320" i="6"/>
  <c r="A320" i="6"/>
  <c r="I319" i="6"/>
  <c r="E319" i="6"/>
  <c r="B319" i="6"/>
  <c r="A319" i="6"/>
  <c r="I318" i="6"/>
  <c r="E318" i="6"/>
  <c r="B318" i="6"/>
  <c r="A318" i="6"/>
  <c r="I317" i="6"/>
  <c r="E317" i="6"/>
  <c r="B317" i="6"/>
  <c r="A317" i="6"/>
  <c r="I316" i="6"/>
  <c r="E316" i="6"/>
  <c r="B316" i="6"/>
  <c r="A316" i="6"/>
  <c r="I315" i="6"/>
  <c r="E315" i="6"/>
  <c r="B315" i="6"/>
  <c r="A315" i="6"/>
  <c r="I314" i="6"/>
  <c r="E314" i="6"/>
  <c r="B314" i="6"/>
  <c r="A314" i="6"/>
  <c r="I313" i="6"/>
  <c r="E313" i="6"/>
  <c r="B313" i="6"/>
  <c r="A313" i="6"/>
  <c r="I312" i="6"/>
  <c r="E312" i="6"/>
  <c r="B312" i="6"/>
  <c r="A312" i="6"/>
  <c r="I311" i="6"/>
  <c r="E311" i="6"/>
  <c r="B311" i="6"/>
  <c r="A311" i="6"/>
  <c r="I310" i="6"/>
  <c r="E310" i="6"/>
  <c r="B310" i="6"/>
  <c r="A310" i="6"/>
  <c r="I309" i="6"/>
  <c r="E309" i="6"/>
  <c r="B309" i="6"/>
  <c r="A309" i="6"/>
  <c r="I308" i="6"/>
  <c r="E308" i="6"/>
  <c r="B308" i="6"/>
  <c r="A308" i="6"/>
  <c r="I307" i="6"/>
  <c r="E307" i="6"/>
  <c r="B307" i="6"/>
  <c r="A307" i="6"/>
  <c r="I306" i="6"/>
  <c r="E306" i="6"/>
  <c r="B306" i="6"/>
  <c r="A306" i="6"/>
  <c r="I305" i="6"/>
  <c r="E305" i="6"/>
  <c r="B305" i="6"/>
  <c r="A305" i="6"/>
  <c r="I304" i="6"/>
  <c r="E304" i="6"/>
  <c r="B304" i="6"/>
  <c r="A304" i="6"/>
  <c r="I303" i="6"/>
  <c r="E303" i="6"/>
  <c r="B303" i="6"/>
  <c r="A303" i="6"/>
  <c r="I302" i="6"/>
  <c r="E302" i="6"/>
  <c r="B302" i="6"/>
  <c r="A302" i="6"/>
  <c r="I301" i="6"/>
  <c r="E301" i="6"/>
  <c r="B301" i="6"/>
  <c r="A301" i="6"/>
  <c r="I300" i="6"/>
  <c r="E300" i="6"/>
  <c r="B300" i="6"/>
  <c r="A300" i="6"/>
  <c r="I299" i="6"/>
  <c r="E299" i="6"/>
  <c r="B299" i="6"/>
  <c r="A299" i="6"/>
  <c r="I298" i="6"/>
  <c r="E298" i="6"/>
  <c r="B298" i="6"/>
  <c r="A298" i="6"/>
  <c r="I297" i="6"/>
  <c r="E297" i="6"/>
  <c r="B297" i="6"/>
  <c r="A297" i="6"/>
  <c r="I296" i="6"/>
  <c r="E296" i="6"/>
  <c r="B296" i="6"/>
  <c r="A296" i="6"/>
  <c r="I295" i="6"/>
  <c r="E295" i="6"/>
  <c r="B295" i="6"/>
  <c r="A295" i="6"/>
  <c r="I294" i="6"/>
  <c r="E294" i="6"/>
  <c r="B294" i="6"/>
  <c r="A294" i="6"/>
  <c r="I293" i="6"/>
  <c r="E293" i="6"/>
  <c r="B293" i="6"/>
  <c r="A293" i="6"/>
  <c r="I292" i="6"/>
  <c r="E292" i="6"/>
  <c r="B292" i="6"/>
  <c r="A292" i="6"/>
  <c r="I291" i="6"/>
  <c r="E291" i="6"/>
  <c r="B291" i="6"/>
  <c r="A291" i="6"/>
  <c r="I290" i="6"/>
  <c r="E290" i="6"/>
  <c r="B290" i="6"/>
  <c r="A290" i="6"/>
  <c r="I289" i="6"/>
  <c r="E289" i="6"/>
  <c r="B289" i="6"/>
  <c r="A289" i="6"/>
  <c r="I288" i="6"/>
  <c r="E288" i="6"/>
  <c r="B288" i="6"/>
  <c r="A288" i="6"/>
  <c r="I287" i="6"/>
  <c r="E287" i="6"/>
  <c r="B287" i="6"/>
  <c r="A287" i="6"/>
  <c r="I286" i="6"/>
  <c r="E286" i="6"/>
  <c r="B286" i="6"/>
  <c r="A286" i="6"/>
  <c r="I285" i="6"/>
  <c r="E285" i="6"/>
  <c r="B285" i="6"/>
  <c r="A285" i="6"/>
  <c r="I284" i="6"/>
  <c r="E284" i="6"/>
  <c r="B284" i="6"/>
  <c r="A284" i="6"/>
  <c r="I283" i="6"/>
  <c r="E283" i="6"/>
  <c r="B283" i="6"/>
  <c r="A283" i="6"/>
  <c r="I282" i="6"/>
  <c r="E282" i="6"/>
  <c r="B282" i="6"/>
  <c r="A282" i="6"/>
  <c r="I281" i="6"/>
  <c r="E281" i="6"/>
  <c r="B281" i="6"/>
  <c r="A281" i="6"/>
  <c r="I280" i="6"/>
  <c r="E280" i="6"/>
  <c r="B280" i="6"/>
  <c r="A280" i="6"/>
  <c r="I279" i="6"/>
  <c r="E279" i="6"/>
  <c r="B279" i="6"/>
  <c r="A279" i="6"/>
  <c r="I278" i="6"/>
  <c r="E278" i="6"/>
  <c r="B278" i="6"/>
  <c r="A278" i="6"/>
  <c r="I277" i="6"/>
  <c r="E277" i="6"/>
  <c r="B277" i="6"/>
  <c r="A277" i="6"/>
  <c r="I276" i="6"/>
  <c r="E276" i="6"/>
  <c r="B276" i="6"/>
  <c r="A276" i="6"/>
  <c r="I275" i="6"/>
  <c r="E275" i="6"/>
  <c r="B275" i="6"/>
  <c r="A275" i="6"/>
  <c r="I274" i="6"/>
  <c r="E274" i="6"/>
  <c r="B274" i="6"/>
  <c r="A274" i="6"/>
  <c r="I273" i="6"/>
  <c r="E273" i="6"/>
  <c r="B273" i="6"/>
  <c r="A273" i="6"/>
  <c r="I272" i="6"/>
  <c r="E272" i="6"/>
  <c r="B272" i="6"/>
  <c r="A272" i="6"/>
  <c r="I271" i="6"/>
  <c r="E271" i="6"/>
  <c r="B271" i="6"/>
  <c r="A271" i="6"/>
  <c r="I270" i="6"/>
  <c r="E270" i="6"/>
  <c r="B270" i="6"/>
  <c r="A270" i="6"/>
  <c r="I269" i="6"/>
  <c r="E269" i="6"/>
  <c r="B269" i="6"/>
  <c r="A269" i="6"/>
  <c r="I268" i="6"/>
  <c r="E268" i="6"/>
  <c r="B268" i="6"/>
  <c r="A268" i="6"/>
  <c r="I267" i="6"/>
  <c r="E267" i="6"/>
  <c r="B267" i="6"/>
  <c r="A267" i="6"/>
  <c r="I266" i="6"/>
  <c r="E266" i="6"/>
  <c r="B266" i="6"/>
  <c r="A266" i="6"/>
  <c r="I265" i="6"/>
  <c r="E265" i="6"/>
  <c r="B265" i="6"/>
  <c r="A265" i="6"/>
  <c r="I264" i="6"/>
  <c r="E264" i="6"/>
  <c r="B264" i="6"/>
  <c r="A264" i="6"/>
  <c r="I263" i="6"/>
  <c r="E263" i="6"/>
  <c r="B263" i="6"/>
  <c r="A263" i="6"/>
  <c r="I262" i="6"/>
  <c r="E262" i="6"/>
  <c r="B262" i="6"/>
  <c r="A262" i="6"/>
  <c r="I261" i="6"/>
  <c r="E261" i="6"/>
  <c r="B261" i="6"/>
  <c r="A261" i="6"/>
  <c r="I260" i="6"/>
  <c r="E260" i="6"/>
  <c r="B260" i="6"/>
  <c r="A260" i="6"/>
  <c r="I259" i="6"/>
  <c r="E259" i="6"/>
  <c r="B259" i="6"/>
  <c r="A259" i="6"/>
  <c r="I258" i="6"/>
  <c r="E258" i="6"/>
  <c r="B258" i="6"/>
  <c r="A258" i="6"/>
  <c r="I257" i="6"/>
  <c r="E257" i="6"/>
  <c r="B257" i="6"/>
  <c r="A257" i="6"/>
  <c r="I256" i="6"/>
  <c r="E256" i="6"/>
  <c r="B256" i="6"/>
  <c r="A256" i="6"/>
  <c r="I255" i="6"/>
  <c r="E255" i="6"/>
  <c r="B255" i="6"/>
  <c r="A255" i="6"/>
  <c r="I254" i="6"/>
  <c r="E254" i="6"/>
  <c r="B254" i="6"/>
  <c r="A254" i="6"/>
  <c r="I253" i="6"/>
  <c r="E253" i="6"/>
  <c r="B253" i="6"/>
  <c r="A253" i="6"/>
  <c r="I252" i="6"/>
  <c r="E252" i="6"/>
  <c r="B252" i="6"/>
  <c r="A252" i="6"/>
  <c r="I251" i="6"/>
  <c r="E251" i="6"/>
  <c r="B251" i="6"/>
  <c r="A251" i="6"/>
  <c r="I250" i="6"/>
  <c r="E250" i="6"/>
  <c r="B250" i="6"/>
  <c r="A250" i="6"/>
  <c r="I249" i="6"/>
  <c r="E249" i="6"/>
  <c r="B249" i="6"/>
  <c r="A249" i="6"/>
  <c r="I248" i="6"/>
  <c r="E248" i="6"/>
  <c r="B248" i="6"/>
  <c r="A248" i="6"/>
  <c r="I247" i="6"/>
  <c r="E247" i="6"/>
  <c r="B247" i="6"/>
  <c r="A247" i="6"/>
  <c r="I246" i="6"/>
  <c r="E246" i="6"/>
  <c r="B246" i="6"/>
  <c r="A246" i="6"/>
  <c r="I245" i="6"/>
  <c r="E245" i="6"/>
  <c r="B245" i="6"/>
  <c r="A245" i="6"/>
  <c r="I244" i="6"/>
  <c r="E244" i="6"/>
  <c r="B244" i="6"/>
  <c r="A244" i="6"/>
  <c r="I243" i="6"/>
  <c r="E243" i="6"/>
  <c r="B243" i="6"/>
  <c r="A243" i="6"/>
  <c r="I242" i="6"/>
  <c r="E242" i="6"/>
  <c r="B242" i="6"/>
  <c r="A242" i="6"/>
  <c r="I241" i="6"/>
  <c r="E241" i="6"/>
  <c r="B241" i="6"/>
  <c r="A241" i="6"/>
  <c r="I240" i="6"/>
  <c r="E240" i="6"/>
  <c r="B240" i="6"/>
  <c r="A240" i="6"/>
  <c r="I239" i="6"/>
  <c r="E239" i="6"/>
  <c r="B239" i="6"/>
  <c r="A239" i="6"/>
  <c r="I238" i="6"/>
  <c r="E238" i="6"/>
  <c r="B238" i="6"/>
  <c r="A238" i="6"/>
  <c r="I237" i="6"/>
  <c r="E237" i="6"/>
  <c r="B237" i="6"/>
  <c r="A237" i="6"/>
  <c r="I236" i="6"/>
  <c r="E236" i="6"/>
  <c r="B236" i="6"/>
  <c r="A236" i="6"/>
  <c r="I235" i="6"/>
  <c r="E235" i="6"/>
  <c r="B235" i="6"/>
  <c r="A235" i="6"/>
  <c r="I234" i="6"/>
  <c r="E234" i="6"/>
  <c r="B234" i="6"/>
  <c r="A234" i="6"/>
  <c r="I233" i="6"/>
  <c r="E233" i="6"/>
  <c r="B233" i="6"/>
  <c r="A233" i="6"/>
  <c r="I232" i="6"/>
  <c r="E232" i="6"/>
  <c r="B232" i="6"/>
  <c r="A232" i="6"/>
  <c r="I231" i="6"/>
  <c r="E231" i="6"/>
  <c r="B231" i="6"/>
  <c r="A231" i="6"/>
  <c r="I230" i="6"/>
  <c r="E230" i="6"/>
  <c r="B230" i="6"/>
  <c r="A230" i="6"/>
  <c r="I229" i="6"/>
  <c r="E229" i="6"/>
  <c r="B229" i="6"/>
  <c r="A229" i="6"/>
  <c r="I228" i="6"/>
  <c r="E228" i="6"/>
  <c r="B228" i="6"/>
  <c r="A228" i="6"/>
  <c r="I227" i="6"/>
  <c r="E227" i="6"/>
  <c r="B227" i="6"/>
  <c r="A227" i="6"/>
  <c r="I226" i="6"/>
  <c r="E226" i="6"/>
  <c r="B226" i="6"/>
  <c r="A226" i="6"/>
  <c r="I225" i="6"/>
  <c r="E225" i="6"/>
  <c r="B225" i="6"/>
  <c r="A225" i="6"/>
  <c r="I224" i="6"/>
  <c r="E224" i="6"/>
  <c r="B224" i="6"/>
  <c r="A224" i="6"/>
  <c r="I223" i="6"/>
  <c r="E223" i="6"/>
  <c r="B223" i="6"/>
  <c r="A223" i="6"/>
  <c r="I222" i="6"/>
  <c r="E222" i="6"/>
  <c r="B222" i="6"/>
  <c r="A222" i="6"/>
  <c r="I221" i="6"/>
  <c r="E221" i="6"/>
  <c r="B221" i="6"/>
  <c r="A221" i="6"/>
  <c r="I220" i="6"/>
  <c r="E220" i="6"/>
  <c r="B220" i="6"/>
  <c r="A220" i="6"/>
  <c r="I219" i="6"/>
  <c r="E219" i="6"/>
  <c r="B219" i="6"/>
  <c r="A219" i="6"/>
  <c r="I218" i="6"/>
  <c r="E218" i="6"/>
  <c r="B218" i="6"/>
  <c r="A218" i="6"/>
  <c r="I217" i="6"/>
  <c r="E217" i="6"/>
  <c r="B217" i="6"/>
  <c r="A217" i="6"/>
  <c r="I216" i="6"/>
  <c r="E216" i="6"/>
  <c r="B216" i="6"/>
  <c r="A216" i="6"/>
  <c r="I215" i="6"/>
  <c r="E215" i="6"/>
  <c r="B215" i="6"/>
  <c r="A215" i="6"/>
  <c r="I214" i="6"/>
  <c r="E214" i="6"/>
  <c r="B214" i="6"/>
  <c r="A214" i="6"/>
  <c r="I213" i="6"/>
  <c r="E213" i="6"/>
  <c r="B213" i="6"/>
  <c r="A213" i="6"/>
  <c r="I212" i="6"/>
  <c r="E212" i="6"/>
  <c r="B212" i="6"/>
  <c r="A212" i="6"/>
  <c r="I211" i="6"/>
  <c r="E211" i="6"/>
  <c r="B211" i="6"/>
  <c r="A211" i="6"/>
  <c r="I210" i="6"/>
  <c r="E210" i="6"/>
  <c r="B210" i="6"/>
  <c r="A210" i="6"/>
  <c r="I209" i="6"/>
  <c r="E209" i="6"/>
  <c r="B209" i="6"/>
  <c r="A209" i="6"/>
  <c r="I208" i="6"/>
  <c r="E208" i="6"/>
  <c r="B208" i="6"/>
  <c r="A208" i="6"/>
  <c r="I207" i="6"/>
  <c r="E207" i="6"/>
  <c r="B207" i="6"/>
  <c r="A207" i="6"/>
  <c r="I206" i="6"/>
  <c r="E206" i="6"/>
  <c r="B206" i="6"/>
  <c r="A206" i="6"/>
  <c r="I205" i="6"/>
  <c r="E205" i="6"/>
  <c r="B205" i="6"/>
  <c r="A205" i="6"/>
  <c r="I204" i="6"/>
  <c r="E204" i="6"/>
  <c r="B204" i="6"/>
  <c r="A204" i="6"/>
  <c r="I203" i="6"/>
  <c r="E203" i="6"/>
  <c r="B203" i="6"/>
  <c r="A203" i="6"/>
  <c r="I202" i="6"/>
  <c r="E202" i="6"/>
  <c r="B202" i="6"/>
  <c r="A202" i="6"/>
  <c r="I201" i="6"/>
  <c r="E201" i="6"/>
  <c r="B201" i="6"/>
  <c r="A201" i="6"/>
  <c r="I200" i="6"/>
  <c r="E200" i="6"/>
  <c r="B200" i="6"/>
  <c r="A200" i="6"/>
  <c r="I199" i="6"/>
  <c r="E199" i="6"/>
  <c r="B199" i="6"/>
  <c r="A199" i="6"/>
  <c r="I198" i="6"/>
  <c r="E198" i="6"/>
  <c r="B198" i="6"/>
  <c r="A198" i="6"/>
  <c r="I197" i="6"/>
  <c r="E197" i="6"/>
  <c r="B197" i="6"/>
  <c r="A197" i="6"/>
  <c r="I196" i="6"/>
  <c r="E196" i="6"/>
  <c r="B196" i="6"/>
  <c r="A196" i="6"/>
  <c r="I195" i="6"/>
  <c r="E195" i="6"/>
  <c r="B195" i="6"/>
  <c r="A195" i="6"/>
  <c r="I194" i="6"/>
  <c r="E194" i="6"/>
  <c r="B194" i="6"/>
  <c r="A194" i="6"/>
  <c r="I193" i="6"/>
  <c r="E193" i="6"/>
  <c r="B193" i="6"/>
  <c r="A193" i="6"/>
  <c r="I192" i="6"/>
  <c r="E192" i="6"/>
  <c r="B192" i="6"/>
  <c r="A192" i="6"/>
  <c r="I191" i="6"/>
  <c r="E191" i="6"/>
  <c r="B191" i="6"/>
  <c r="A191" i="6"/>
  <c r="I190" i="6"/>
  <c r="E190" i="6"/>
  <c r="B190" i="6"/>
  <c r="A190" i="6"/>
  <c r="I189" i="6"/>
  <c r="E189" i="6"/>
  <c r="B189" i="6"/>
  <c r="A189" i="6"/>
  <c r="I188" i="6"/>
  <c r="E188" i="6"/>
  <c r="B188" i="6"/>
  <c r="A188" i="6"/>
  <c r="I187" i="6"/>
  <c r="E187" i="6"/>
  <c r="B187" i="6"/>
  <c r="A187" i="6"/>
  <c r="I186" i="6"/>
  <c r="E186" i="6"/>
  <c r="B186" i="6"/>
  <c r="A186" i="6"/>
  <c r="I185" i="6"/>
  <c r="E185" i="6"/>
  <c r="B185" i="6"/>
  <c r="A185" i="6"/>
  <c r="I184" i="6"/>
  <c r="E184" i="6"/>
  <c r="B184" i="6"/>
  <c r="A184" i="6"/>
  <c r="I183" i="6"/>
  <c r="E183" i="6"/>
  <c r="B183" i="6"/>
  <c r="A183" i="6"/>
  <c r="I182" i="6"/>
  <c r="E182" i="6"/>
  <c r="B182" i="6"/>
  <c r="A182" i="6"/>
  <c r="I181" i="6"/>
  <c r="E181" i="6"/>
  <c r="B181" i="6"/>
  <c r="A181" i="6"/>
  <c r="I180" i="6"/>
  <c r="E180" i="6"/>
  <c r="B180" i="6"/>
  <c r="A180" i="6"/>
  <c r="I179" i="6"/>
  <c r="E179" i="6"/>
  <c r="B179" i="6"/>
  <c r="A179" i="6"/>
  <c r="I178" i="6"/>
  <c r="E178" i="6"/>
  <c r="B178" i="6"/>
  <c r="A178" i="6"/>
  <c r="I177" i="6"/>
  <c r="E177" i="6"/>
  <c r="B177" i="6"/>
  <c r="A177" i="6"/>
  <c r="I176" i="6"/>
  <c r="E176" i="6"/>
  <c r="B176" i="6"/>
  <c r="A176" i="6"/>
  <c r="I175" i="6"/>
  <c r="E175" i="6"/>
  <c r="B175" i="6"/>
  <c r="A175" i="6"/>
  <c r="I174" i="6"/>
  <c r="E174" i="6"/>
  <c r="B174" i="6"/>
  <c r="A174" i="6"/>
  <c r="I173" i="6"/>
  <c r="E173" i="6"/>
  <c r="B173" i="6"/>
  <c r="A173" i="6"/>
  <c r="I172" i="6"/>
  <c r="E172" i="6"/>
  <c r="B172" i="6"/>
  <c r="A172" i="6"/>
  <c r="I171" i="6"/>
  <c r="E171" i="6"/>
  <c r="B171" i="6"/>
  <c r="A171" i="6"/>
  <c r="I170" i="6"/>
  <c r="E170" i="6"/>
  <c r="B170" i="6"/>
  <c r="A170" i="6"/>
  <c r="I169" i="6"/>
  <c r="E169" i="6"/>
  <c r="B169" i="6"/>
  <c r="A169" i="6"/>
  <c r="I168" i="6"/>
  <c r="E168" i="6"/>
  <c r="B168" i="6"/>
  <c r="A168" i="6"/>
  <c r="I167" i="6"/>
  <c r="E167" i="6"/>
  <c r="B167" i="6"/>
  <c r="A167" i="6"/>
  <c r="I166" i="6"/>
  <c r="E166" i="6"/>
  <c r="B166" i="6"/>
  <c r="A166" i="6"/>
  <c r="I165" i="6"/>
  <c r="E165" i="6"/>
  <c r="B165" i="6"/>
  <c r="A165" i="6"/>
  <c r="I164" i="6"/>
  <c r="E164" i="6"/>
  <c r="B164" i="6"/>
  <c r="A164" i="6"/>
  <c r="I163" i="6"/>
  <c r="E163" i="6"/>
  <c r="B163" i="6"/>
  <c r="A163" i="6"/>
  <c r="I162" i="6"/>
  <c r="E162" i="6"/>
  <c r="B162" i="6"/>
  <c r="A162" i="6"/>
  <c r="I161" i="6"/>
  <c r="E161" i="6"/>
  <c r="B161" i="6"/>
  <c r="A161" i="6"/>
  <c r="I160" i="6"/>
  <c r="E160" i="6"/>
  <c r="B160" i="6"/>
  <c r="A160" i="6"/>
  <c r="I159" i="6"/>
  <c r="E159" i="6"/>
  <c r="B159" i="6"/>
  <c r="A159" i="6"/>
  <c r="I158" i="6"/>
  <c r="E158" i="6"/>
  <c r="B158" i="6"/>
  <c r="A158" i="6"/>
  <c r="I157" i="6"/>
  <c r="E157" i="6"/>
  <c r="B157" i="6"/>
  <c r="A157" i="6"/>
  <c r="I156" i="6"/>
  <c r="E156" i="6"/>
  <c r="B156" i="6"/>
  <c r="A156" i="6"/>
  <c r="I155" i="6"/>
  <c r="E155" i="6"/>
  <c r="B155" i="6"/>
  <c r="A155" i="6"/>
  <c r="I154" i="6"/>
  <c r="E154" i="6"/>
  <c r="B154" i="6"/>
  <c r="A154" i="6"/>
  <c r="I153" i="6"/>
  <c r="E153" i="6"/>
  <c r="B153" i="6"/>
  <c r="A153" i="6"/>
  <c r="I152" i="6"/>
  <c r="E152" i="6"/>
  <c r="B152" i="6"/>
  <c r="A152" i="6"/>
  <c r="I151" i="6"/>
  <c r="E151" i="6"/>
  <c r="B151" i="6"/>
  <c r="A151" i="6"/>
  <c r="I150" i="6"/>
  <c r="E150" i="6"/>
  <c r="B150" i="6"/>
  <c r="A150" i="6"/>
  <c r="I149" i="6"/>
  <c r="E149" i="6"/>
  <c r="B149" i="6"/>
  <c r="A149" i="6"/>
  <c r="I148" i="6"/>
  <c r="E148" i="6"/>
  <c r="B148" i="6"/>
  <c r="A148" i="6"/>
  <c r="I147" i="6"/>
  <c r="E147" i="6"/>
  <c r="B147" i="6"/>
  <c r="A147" i="6"/>
  <c r="I146" i="6"/>
  <c r="E146" i="6"/>
  <c r="B146" i="6"/>
  <c r="A146" i="6"/>
  <c r="I145" i="6"/>
  <c r="E145" i="6"/>
  <c r="B145" i="6"/>
  <c r="A145" i="6"/>
  <c r="I144" i="6"/>
  <c r="E144" i="6"/>
  <c r="B144" i="6"/>
  <c r="A144" i="6"/>
  <c r="I143" i="6"/>
  <c r="E143" i="6"/>
  <c r="B143" i="6"/>
  <c r="A143" i="6"/>
  <c r="I142" i="6"/>
  <c r="E142" i="6"/>
  <c r="B142" i="6"/>
  <c r="A142" i="6"/>
  <c r="I141" i="6"/>
  <c r="E141" i="6"/>
  <c r="B141" i="6"/>
  <c r="A141" i="6"/>
  <c r="I140" i="6"/>
  <c r="E140" i="6"/>
  <c r="B140" i="6"/>
  <c r="A140" i="6"/>
  <c r="I139" i="6"/>
  <c r="E139" i="6"/>
  <c r="B139" i="6"/>
  <c r="A139" i="6"/>
  <c r="I138" i="6"/>
  <c r="E138" i="6"/>
  <c r="B138" i="6"/>
  <c r="A138" i="6"/>
  <c r="I137" i="6"/>
  <c r="E137" i="6"/>
  <c r="B137" i="6"/>
  <c r="A137" i="6"/>
  <c r="I136" i="6"/>
  <c r="E136" i="6"/>
  <c r="B136" i="6"/>
  <c r="A136" i="6"/>
  <c r="I135" i="6"/>
  <c r="E135" i="6"/>
  <c r="B135" i="6"/>
  <c r="A135" i="6"/>
  <c r="I134" i="6"/>
  <c r="E134" i="6"/>
  <c r="B134" i="6"/>
  <c r="A134" i="6"/>
  <c r="I133" i="6"/>
  <c r="E133" i="6"/>
  <c r="B133" i="6"/>
  <c r="A133" i="6"/>
  <c r="I132" i="6"/>
  <c r="E132" i="6"/>
  <c r="B132" i="6"/>
  <c r="A132" i="6"/>
  <c r="I131" i="6"/>
  <c r="E131" i="6"/>
  <c r="B131" i="6"/>
  <c r="A131" i="6"/>
  <c r="I130" i="6"/>
  <c r="E130" i="6"/>
  <c r="B130" i="6"/>
  <c r="A130" i="6"/>
  <c r="I129" i="6"/>
  <c r="E129" i="6"/>
  <c r="B129" i="6"/>
  <c r="A129" i="6"/>
  <c r="I128" i="6"/>
  <c r="E128" i="6"/>
  <c r="B128" i="6"/>
  <c r="A128" i="6"/>
  <c r="I127" i="6"/>
  <c r="E127" i="6"/>
  <c r="B127" i="6"/>
  <c r="A127" i="6"/>
  <c r="I126" i="6"/>
  <c r="E126" i="6"/>
  <c r="B126" i="6"/>
  <c r="A126" i="6"/>
  <c r="I125" i="6"/>
  <c r="E125" i="6"/>
  <c r="B125" i="6"/>
  <c r="A125" i="6"/>
  <c r="I124" i="6"/>
  <c r="E124" i="6"/>
  <c r="B124" i="6"/>
  <c r="A124" i="6"/>
  <c r="I123" i="6"/>
  <c r="E123" i="6"/>
  <c r="B123" i="6"/>
  <c r="A123" i="6"/>
  <c r="I122" i="6"/>
  <c r="E122" i="6"/>
  <c r="B122" i="6"/>
  <c r="A122" i="6"/>
  <c r="I121" i="6"/>
  <c r="E121" i="6"/>
  <c r="B121" i="6"/>
  <c r="A121" i="6"/>
  <c r="I120" i="6"/>
  <c r="E120" i="6"/>
  <c r="B120" i="6"/>
  <c r="A120" i="6"/>
  <c r="I119" i="6"/>
  <c r="E119" i="6"/>
  <c r="B119" i="6"/>
  <c r="A119" i="6"/>
  <c r="I118" i="6"/>
  <c r="E118" i="6"/>
  <c r="B118" i="6"/>
  <c r="A118" i="6"/>
  <c r="I117" i="6"/>
  <c r="E117" i="6"/>
  <c r="B117" i="6"/>
  <c r="A117" i="6"/>
  <c r="I116" i="6"/>
  <c r="E116" i="6"/>
  <c r="B116" i="6"/>
  <c r="A116" i="6"/>
  <c r="I115" i="6"/>
  <c r="E115" i="6"/>
  <c r="B115" i="6"/>
  <c r="A115" i="6"/>
  <c r="I114" i="6"/>
  <c r="E114" i="6"/>
  <c r="B114" i="6"/>
  <c r="A114" i="6"/>
  <c r="I113" i="6"/>
  <c r="E113" i="6"/>
  <c r="B113" i="6"/>
  <c r="A113" i="6"/>
  <c r="I112" i="6"/>
  <c r="E112" i="6"/>
  <c r="B112" i="6"/>
  <c r="A112" i="6"/>
  <c r="I111" i="6"/>
  <c r="E111" i="6"/>
  <c r="B111" i="6"/>
  <c r="A111" i="6"/>
  <c r="I110" i="6"/>
  <c r="E110" i="6"/>
  <c r="B110" i="6"/>
  <c r="A110" i="6"/>
  <c r="I109" i="6"/>
  <c r="E109" i="6"/>
  <c r="B109" i="6"/>
  <c r="A109" i="6"/>
  <c r="I108" i="6"/>
  <c r="E108" i="6"/>
  <c r="B108" i="6"/>
  <c r="A108" i="6"/>
  <c r="I107" i="6"/>
  <c r="E107" i="6"/>
  <c r="B107" i="6"/>
  <c r="A107" i="6"/>
  <c r="I106" i="6"/>
  <c r="E106" i="6"/>
  <c r="B106" i="6"/>
  <c r="A106" i="6"/>
  <c r="I105" i="6"/>
  <c r="E105" i="6"/>
  <c r="B105" i="6"/>
  <c r="A105" i="6"/>
  <c r="I104" i="6"/>
  <c r="E104" i="6"/>
  <c r="B104" i="6"/>
  <c r="A104" i="6"/>
  <c r="I103" i="6"/>
  <c r="E103" i="6"/>
  <c r="B103" i="6"/>
  <c r="A103" i="6"/>
  <c r="I102" i="6"/>
  <c r="E102" i="6"/>
  <c r="B102" i="6"/>
  <c r="A102" i="6"/>
  <c r="I101" i="6"/>
  <c r="E101" i="6"/>
  <c r="B101" i="6"/>
  <c r="A101" i="6"/>
  <c r="I100" i="6"/>
  <c r="E100" i="6"/>
  <c r="B100" i="6"/>
  <c r="A100" i="6"/>
  <c r="I99" i="6"/>
  <c r="E99" i="6"/>
  <c r="B99" i="6"/>
  <c r="A99" i="6"/>
  <c r="I98" i="6"/>
  <c r="E98" i="6"/>
  <c r="B98" i="6"/>
  <c r="A98" i="6"/>
  <c r="I97" i="6"/>
  <c r="E97" i="6"/>
  <c r="B97" i="6"/>
  <c r="A97" i="6"/>
  <c r="I96" i="6"/>
  <c r="E96" i="6"/>
  <c r="B96" i="6"/>
  <c r="A96" i="6"/>
  <c r="I95" i="6"/>
  <c r="E95" i="6"/>
  <c r="B95" i="6"/>
  <c r="A95" i="6"/>
  <c r="I94" i="6"/>
  <c r="E94" i="6"/>
  <c r="B94" i="6"/>
  <c r="A94" i="6"/>
  <c r="I93" i="6"/>
  <c r="E93" i="6"/>
  <c r="B93" i="6"/>
  <c r="A93" i="6"/>
  <c r="I92" i="6"/>
  <c r="E92" i="6"/>
  <c r="B92" i="6"/>
  <c r="A92" i="6"/>
  <c r="I91" i="6"/>
  <c r="E91" i="6"/>
  <c r="B91" i="6"/>
  <c r="A91" i="6"/>
  <c r="I90" i="6"/>
  <c r="E90" i="6"/>
  <c r="B90" i="6"/>
  <c r="A90" i="6"/>
  <c r="I89" i="6"/>
  <c r="E89" i="6"/>
  <c r="B89" i="6"/>
  <c r="A89" i="6"/>
  <c r="I88" i="6"/>
  <c r="E88" i="6"/>
  <c r="B88" i="6"/>
  <c r="A88" i="6"/>
  <c r="I87" i="6"/>
  <c r="E87" i="6"/>
  <c r="B87" i="6"/>
  <c r="A87" i="6"/>
  <c r="I86" i="6"/>
  <c r="E86" i="6"/>
  <c r="B86" i="6"/>
  <c r="A86" i="6"/>
  <c r="I85" i="6"/>
  <c r="E85" i="6"/>
  <c r="B85" i="6"/>
  <c r="A85" i="6"/>
  <c r="I84" i="6"/>
  <c r="E84" i="6"/>
  <c r="B84" i="6"/>
  <c r="A84" i="6"/>
  <c r="I83" i="6"/>
  <c r="E83" i="6"/>
  <c r="B83" i="6"/>
  <c r="A83" i="6"/>
  <c r="I82" i="6"/>
  <c r="E82" i="6"/>
  <c r="B82" i="6"/>
  <c r="A82" i="6"/>
  <c r="I81" i="6"/>
  <c r="E81" i="6"/>
  <c r="B81" i="6"/>
  <c r="A81" i="6"/>
  <c r="I80" i="6"/>
  <c r="E80" i="6"/>
  <c r="B80" i="6"/>
  <c r="A80" i="6"/>
  <c r="I79" i="6"/>
  <c r="E79" i="6"/>
  <c r="B79" i="6"/>
  <c r="A79" i="6"/>
  <c r="I78" i="6"/>
  <c r="E78" i="6"/>
  <c r="B78" i="6"/>
  <c r="A78" i="6"/>
  <c r="I77" i="6"/>
  <c r="E77" i="6"/>
  <c r="B77" i="6"/>
  <c r="A77" i="6"/>
  <c r="I76" i="6"/>
  <c r="E76" i="6"/>
  <c r="B76" i="6"/>
  <c r="A76" i="6"/>
  <c r="I75" i="6"/>
  <c r="E75" i="6"/>
  <c r="B75" i="6"/>
  <c r="A75" i="6"/>
  <c r="I74" i="6"/>
  <c r="E74" i="6"/>
  <c r="B74" i="6"/>
  <c r="A74" i="6"/>
  <c r="I73" i="6"/>
  <c r="E73" i="6"/>
  <c r="B73" i="6"/>
  <c r="A73" i="6"/>
  <c r="I72" i="6"/>
  <c r="E72" i="6"/>
  <c r="B72" i="6"/>
  <c r="A72" i="6"/>
  <c r="I71" i="6"/>
  <c r="E71" i="6"/>
  <c r="B71" i="6"/>
  <c r="A71" i="6"/>
  <c r="I70" i="6"/>
  <c r="E70" i="6"/>
  <c r="B70" i="6"/>
  <c r="A70" i="6"/>
  <c r="I69" i="6"/>
  <c r="E69" i="6"/>
  <c r="B69" i="6"/>
  <c r="A69" i="6"/>
  <c r="I68" i="6"/>
  <c r="E68" i="6"/>
  <c r="B68" i="6"/>
  <c r="A68" i="6"/>
  <c r="I67" i="6"/>
  <c r="E67" i="6"/>
  <c r="B67" i="6"/>
  <c r="A67" i="6"/>
  <c r="I66" i="6"/>
  <c r="E66" i="6"/>
  <c r="B66" i="6"/>
  <c r="A66" i="6"/>
  <c r="I65" i="6"/>
  <c r="E65" i="6"/>
  <c r="B65" i="6"/>
  <c r="A65" i="6"/>
  <c r="I64" i="6"/>
  <c r="E64" i="6"/>
  <c r="B64" i="6"/>
  <c r="A64" i="6"/>
  <c r="I63" i="6"/>
  <c r="E63" i="6"/>
  <c r="B63" i="6"/>
  <c r="A63" i="6"/>
  <c r="I62" i="6"/>
  <c r="E62" i="6"/>
  <c r="B62" i="6"/>
  <c r="A62" i="6"/>
  <c r="I61" i="6"/>
  <c r="E61" i="6"/>
  <c r="B61" i="6"/>
  <c r="A61" i="6"/>
  <c r="I60" i="6"/>
  <c r="E60" i="6"/>
  <c r="B60" i="6"/>
  <c r="A60" i="6"/>
  <c r="I59" i="6"/>
  <c r="E59" i="6"/>
  <c r="B59" i="6"/>
  <c r="A59" i="6"/>
  <c r="I58" i="6"/>
  <c r="E58" i="6"/>
  <c r="B58" i="6"/>
  <c r="A58" i="6"/>
  <c r="I57" i="6"/>
  <c r="E57" i="6"/>
  <c r="B57" i="6"/>
  <c r="A57" i="6"/>
  <c r="I56" i="6"/>
  <c r="E56" i="6"/>
  <c r="B56" i="6"/>
  <c r="A56" i="6"/>
  <c r="I55" i="6"/>
  <c r="E55" i="6"/>
  <c r="B55" i="6"/>
  <c r="A55" i="6"/>
  <c r="I54" i="6"/>
  <c r="E54" i="6"/>
  <c r="B54" i="6"/>
  <c r="A54" i="6"/>
  <c r="I53" i="6"/>
  <c r="E53" i="6"/>
  <c r="B53" i="6"/>
  <c r="A53" i="6"/>
  <c r="I52" i="6"/>
  <c r="E52" i="6"/>
  <c r="B52" i="6"/>
  <c r="A52" i="6"/>
  <c r="I51" i="6"/>
  <c r="E51" i="6"/>
  <c r="B51" i="6"/>
  <c r="A51" i="6"/>
  <c r="I50" i="6"/>
  <c r="E50" i="6"/>
  <c r="B50" i="6"/>
  <c r="A50" i="6"/>
  <c r="I49" i="6"/>
  <c r="E49" i="6"/>
  <c r="B49" i="6"/>
  <c r="A49" i="6"/>
  <c r="I48" i="6"/>
  <c r="E48" i="6"/>
  <c r="B48" i="6"/>
  <c r="A48" i="6"/>
  <c r="I47" i="6"/>
  <c r="E47" i="6"/>
  <c r="B47" i="6"/>
  <c r="A47" i="6"/>
  <c r="I46" i="6"/>
  <c r="E46" i="6"/>
  <c r="B46" i="6"/>
  <c r="A46" i="6"/>
  <c r="I45" i="6"/>
  <c r="E45" i="6"/>
  <c r="B45" i="6"/>
  <c r="A45" i="6"/>
  <c r="I44" i="6"/>
  <c r="E44" i="6"/>
  <c r="B44" i="6"/>
  <c r="A44" i="6"/>
  <c r="I43" i="6"/>
  <c r="E43" i="6"/>
  <c r="B43" i="6"/>
  <c r="A43" i="6"/>
  <c r="I42" i="6"/>
  <c r="E42" i="6"/>
  <c r="B42" i="6"/>
  <c r="A42" i="6"/>
  <c r="I41" i="6"/>
  <c r="E41" i="6"/>
  <c r="B41" i="6"/>
  <c r="A41" i="6"/>
  <c r="I40" i="6"/>
  <c r="E40" i="6"/>
  <c r="B40" i="6"/>
  <c r="A40" i="6"/>
  <c r="I39" i="6"/>
  <c r="E39" i="6"/>
  <c r="B39" i="6"/>
  <c r="A39" i="6"/>
  <c r="I38" i="6"/>
  <c r="E38" i="6"/>
  <c r="B38" i="6"/>
  <c r="A38" i="6"/>
  <c r="I37" i="6"/>
  <c r="E37" i="6"/>
  <c r="B37" i="6"/>
  <c r="A37" i="6"/>
  <c r="I36" i="6"/>
  <c r="E36" i="6"/>
  <c r="B36" i="6"/>
  <c r="A36" i="6"/>
  <c r="I35" i="6"/>
  <c r="E35" i="6"/>
  <c r="B35" i="6"/>
  <c r="A35" i="6"/>
  <c r="I34" i="6"/>
  <c r="E34" i="6"/>
  <c r="B34" i="6"/>
  <c r="A34" i="6"/>
  <c r="I33" i="6"/>
  <c r="E33" i="6"/>
  <c r="B33" i="6"/>
  <c r="A33" i="6"/>
  <c r="I32" i="6"/>
  <c r="E32" i="6"/>
  <c r="B32" i="6"/>
  <c r="A32" i="6"/>
  <c r="I31" i="6"/>
  <c r="E31" i="6"/>
  <c r="B31" i="6"/>
  <c r="A31" i="6"/>
  <c r="I30" i="6"/>
  <c r="E30" i="6"/>
  <c r="B30" i="6"/>
  <c r="A30" i="6"/>
  <c r="I29" i="6"/>
  <c r="E29" i="6"/>
  <c r="B29" i="6"/>
  <c r="A29" i="6"/>
  <c r="I28" i="6"/>
  <c r="E28" i="6"/>
  <c r="B28" i="6"/>
  <c r="A28" i="6"/>
  <c r="I27" i="6"/>
  <c r="E27" i="6"/>
  <c r="B27" i="6"/>
  <c r="A27" i="6"/>
  <c r="I26" i="6"/>
  <c r="E26" i="6"/>
  <c r="B26" i="6"/>
  <c r="A26" i="6"/>
  <c r="I25" i="6"/>
  <c r="E25" i="6"/>
  <c r="B25" i="6"/>
  <c r="A25" i="6"/>
  <c r="I24" i="6"/>
  <c r="E24" i="6"/>
  <c r="B24" i="6"/>
  <c r="A24" i="6"/>
  <c r="I23" i="6"/>
  <c r="E23" i="6"/>
  <c r="B23" i="6"/>
  <c r="A23" i="6"/>
  <c r="I22" i="6"/>
  <c r="E22" i="6"/>
  <c r="B22" i="6"/>
  <c r="C22" i="6" s="1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4" i="4"/>
  <c r="H24" i="4" l="1"/>
  <c r="N24" i="4"/>
  <c r="E24" i="4"/>
  <c r="F24" i="4" s="1"/>
  <c r="J24" i="4"/>
  <c r="K24" i="4" s="1"/>
  <c r="V24" i="4"/>
  <c r="W24" i="4" s="1"/>
  <c r="Z24" i="4"/>
  <c r="X24" i="4"/>
  <c r="Y24" i="4" s="1"/>
  <c r="P24" i="4"/>
  <c r="Q24" i="4" s="1"/>
  <c r="T24" i="4"/>
  <c r="R24" i="4"/>
  <c r="L24" i="4"/>
  <c r="M24" i="4" s="1"/>
  <c r="C18" i="4"/>
  <c r="C17" i="4"/>
  <c r="F22" i="6"/>
  <c r="C22" i="7"/>
  <c r="F22" i="7" s="1"/>
  <c r="C23" i="6"/>
  <c r="F23" i="6" s="1"/>
  <c r="K22" i="6" l="1"/>
  <c r="L22" i="6" s="1"/>
  <c r="M22" i="6"/>
  <c r="N22" i="6" s="1"/>
  <c r="AA24" i="4"/>
  <c r="U24" i="4"/>
  <c r="S24" i="4"/>
  <c r="O24" i="4"/>
  <c r="I24" i="4"/>
  <c r="Q22" i="6"/>
  <c r="R22" i="6" s="1"/>
  <c r="K22" i="7"/>
  <c r="L22" i="7" s="1"/>
  <c r="M22" i="7"/>
  <c r="N22" i="7" s="1"/>
  <c r="C25" i="4"/>
  <c r="C23" i="7"/>
  <c r="C24" i="7" s="1"/>
  <c r="C25" i="7" s="1"/>
  <c r="C26" i="7" s="1"/>
  <c r="S22" i="6"/>
  <c r="T22" i="6" s="1"/>
  <c r="O22" i="6"/>
  <c r="P22" i="6" s="1"/>
  <c r="C24" i="6"/>
  <c r="F24" i="6" s="1"/>
  <c r="J22" i="6" l="1"/>
  <c r="G22" i="6"/>
  <c r="D24" i="4"/>
  <c r="G24" i="4"/>
  <c r="Z25" i="4"/>
  <c r="AA25" i="4" s="1"/>
  <c r="X25" i="4"/>
  <c r="Y25" i="4" s="1"/>
  <c r="V25" i="4"/>
  <c r="W25" i="4" s="1"/>
  <c r="T25" i="4"/>
  <c r="U25" i="4" s="1"/>
  <c r="R25" i="4"/>
  <c r="S25" i="4" s="1"/>
  <c r="P25" i="4"/>
  <c r="N25" i="4"/>
  <c r="L25" i="4"/>
  <c r="M25" i="4" s="1"/>
  <c r="J25" i="4"/>
  <c r="H25" i="4"/>
  <c r="I25" i="4" s="1"/>
  <c r="E25" i="4"/>
  <c r="F25" i="4" s="1"/>
  <c r="C26" i="4"/>
  <c r="F24" i="7"/>
  <c r="F23" i="7"/>
  <c r="J22" i="7"/>
  <c r="G22" i="7"/>
  <c r="F25" i="7"/>
  <c r="C27" i="7"/>
  <c r="F26" i="7"/>
  <c r="S23" i="6"/>
  <c r="T23" i="6" s="1"/>
  <c r="Q23" i="6"/>
  <c r="R23" i="6" s="1"/>
  <c r="O23" i="6"/>
  <c r="P23" i="6" s="1"/>
  <c r="M23" i="6"/>
  <c r="N23" i="6" s="1"/>
  <c r="K23" i="6"/>
  <c r="L23" i="6" s="1"/>
  <c r="C25" i="6"/>
  <c r="F25" i="6" s="1"/>
  <c r="G23" i="6" l="1"/>
  <c r="K25" i="4"/>
  <c r="L26" i="4" s="1"/>
  <c r="Q25" i="4"/>
  <c r="O25" i="4"/>
  <c r="E26" i="4"/>
  <c r="F26" i="4" s="1"/>
  <c r="C27" i="4"/>
  <c r="K23" i="7"/>
  <c r="L23" i="7" s="1"/>
  <c r="M23" i="7"/>
  <c r="N23" i="7" s="1"/>
  <c r="C28" i="7"/>
  <c r="F27" i="7"/>
  <c r="S24" i="6"/>
  <c r="T24" i="6" s="1"/>
  <c r="Q24" i="6"/>
  <c r="R24" i="6" s="1"/>
  <c r="M24" i="6"/>
  <c r="N24" i="6" s="1"/>
  <c r="O24" i="6"/>
  <c r="P24" i="6" s="1"/>
  <c r="K24" i="6"/>
  <c r="L24" i="6" s="1"/>
  <c r="J23" i="6"/>
  <c r="C26" i="6"/>
  <c r="F26" i="6" s="1"/>
  <c r="G24" i="6" l="1"/>
  <c r="H26" i="4"/>
  <c r="I26" i="4" s="1"/>
  <c r="M26" i="4"/>
  <c r="J26" i="4"/>
  <c r="K26" i="4" s="1"/>
  <c r="Z26" i="4"/>
  <c r="AA26" i="4" s="1"/>
  <c r="X26" i="4"/>
  <c r="Y26" i="4" s="1"/>
  <c r="V26" i="4"/>
  <c r="W26" i="4" s="1"/>
  <c r="T26" i="4"/>
  <c r="U26" i="4" s="1"/>
  <c r="R26" i="4"/>
  <c r="S26" i="4" s="1"/>
  <c r="P26" i="4"/>
  <c r="Q26" i="4" s="1"/>
  <c r="N26" i="4"/>
  <c r="O26" i="4" s="1"/>
  <c r="D25" i="4"/>
  <c r="G25" i="4"/>
  <c r="E27" i="4"/>
  <c r="F27" i="4" s="1"/>
  <c r="C28" i="4"/>
  <c r="G23" i="7"/>
  <c r="J23" i="7"/>
  <c r="K24" i="7"/>
  <c r="L24" i="7" s="1"/>
  <c r="M24" i="7"/>
  <c r="N24" i="7" s="1"/>
  <c r="C29" i="7"/>
  <c r="F28" i="7"/>
  <c r="S25" i="6"/>
  <c r="T25" i="6" s="1"/>
  <c r="Q25" i="6"/>
  <c r="R25" i="6" s="1"/>
  <c r="O25" i="6"/>
  <c r="P25" i="6" s="1"/>
  <c r="M25" i="6"/>
  <c r="N25" i="6" s="1"/>
  <c r="J24" i="6"/>
  <c r="C27" i="6"/>
  <c r="F27" i="6" s="1"/>
  <c r="H27" i="4" l="1"/>
  <c r="I27" i="4" s="1"/>
  <c r="Z27" i="4"/>
  <c r="AA27" i="4" s="1"/>
  <c r="V27" i="4"/>
  <c r="W27" i="4" s="1"/>
  <c r="X27" i="4"/>
  <c r="Y27" i="4" s="1"/>
  <c r="L27" i="4"/>
  <c r="M27" i="4" s="1"/>
  <c r="T27" i="4"/>
  <c r="R27" i="4"/>
  <c r="S27" i="4" s="1"/>
  <c r="P27" i="4"/>
  <c r="Q27" i="4" s="1"/>
  <c r="N27" i="4"/>
  <c r="O27" i="4" s="1"/>
  <c r="J27" i="4"/>
  <c r="K27" i="4" s="1"/>
  <c r="G26" i="4"/>
  <c r="D26" i="4"/>
  <c r="E28" i="4"/>
  <c r="F28" i="4" s="1"/>
  <c r="C29" i="4"/>
  <c r="G24" i="7"/>
  <c r="J24" i="7"/>
  <c r="M25" i="7"/>
  <c r="N25" i="7" s="1"/>
  <c r="K25" i="7"/>
  <c r="L25" i="7" s="1"/>
  <c r="C30" i="7"/>
  <c r="F29" i="7"/>
  <c r="K25" i="6"/>
  <c r="C28" i="6"/>
  <c r="F28" i="6" s="1"/>
  <c r="G25" i="6" l="1"/>
  <c r="J28" i="4"/>
  <c r="K28" i="4" s="1"/>
  <c r="U27" i="4"/>
  <c r="G27" i="4" s="1"/>
  <c r="H28" i="4"/>
  <c r="I28" i="4" s="1"/>
  <c r="L28" i="4"/>
  <c r="M28" i="4" s="1"/>
  <c r="E29" i="4"/>
  <c r="F29" i="4" s="1"/>
  <c r="C30" i="4"/>
  <c r="L25" i="6"/>
  <c r="C31" i="7"/>
  <c r="F30" i="7"/>
  <c r="J25" i="6"/>
  <c r="C29" i="6"/>
  <c r="F29" i="6" s="1"/>
  <c r="Q26" i="6" l="1"/>
  <c r="R26" i="6" s="1"/>
  <c r="R28" i="4"/>
  <c r="S28" i="4" s="1"/>
  <c r="Z28" i="4"/>
  <c r="AA28" i="4" s="1"/>
  <c r="X28" i="4"/>
  <c r="Y28" i="4" s="1"/>
  <c r="D27" i="4"/>
  <c r="N28" i="4"/>
  <c r="O28" i="4" s="1"/>
  <c r="P28" i="4"/>
  <c r="Q28" i="4" s="1"/>
  <c r="V28" i="4"/>
  <c r="W28" i="4" s="1"/>
  <c r="T28" i="4"/>
  <c r="U28" i="4" s="1"/>
  <c r="H29" i="4"/>
  <c r="I29" i="4" s="1"/>
  <c r="L29" i="4"/>
  <c r="M29" i="4" s="1"/>
  <c r="J29" i="4"/>
  <c r="K29" i="4" s="1"/>
  <c r="E30" i="4"/>
  <c r="F30" i="4" s="1"/>
  <c r="C31" i="4"/>
  <c r="K26" i="6"/>
  <c r="S26" i="6"/>
  <c r="T26" i="6" s="1"/>
  <c r="O26" i="6"/>
  <c r="P26" i="6" s="1"/>
  <c r="M26" i="6"/>
  <c r="N26" i="6" s="1"/>
  <c r="C32" i="7"/>
  <c r="F31" i="7"/>
  <c r="C30" i="6"/>
  <c r="F30" i="6" s="1"/>
  <c r="L26" i="6" l="1"/>
  <c r="G26" i="6"/>
  <c r="J30" i="4"/>
  <c r="K30" i="4" s="1"/>
  <c r="P29" i="4"/>
  <c r="Q29" i="4" s="1"/>
  <c r="Z29" i="4"/>
  <c r="AA29" i="4" s="1"/>
  <c r="X29" i="4"/>
  <c r="Y29" i="4" s="1"/>
  <c r="N29" i="4"/>
  <c r="O29" i="4" s="1"/>
  <c r="R29" i="4"/>
  <c r="S29" i="4" s="1"/>
  <c r="D28" i="4"/>
  <c r="T29" i="4"/>
  <c r="U29" i="4" s="1"/>
  <c r="V29" i="4"/>
  <c r="W29" i="4" s="1"/>
  <c r="G28" i="4"/>
  <c r="L30" i="4"/>
  <c r="M30" i="4" s="1"/>
  <c r="H30" i="4"/>
  <c r="I30" i="4" s="1"/>
  <c r="E31" i="4"/>
  <c r="F31" i="4" s="1"/>
  <c r="C32" i="4"/>
  <c r="J26" i="6"/>
  <c r="C33" i="7"/>
  <c r="F32" i="7"/>
  <c r="S27" i="6"/>
  <c r="T27" i="6" s="1"/>
  <c r="Q27" i="6"/>
  <c r="R27" i="6" s="1"/>
  <c r="O27" i="6"/>
  <c r="P27" i="6" s="1"/>
  <c r="K27" i="6"/>
  <c r="M27" i="6"/>
  <c r="N27" i="6" s="1"/>
  <c r="C31" i="6"/>
  <c r="F31" i="6" s="1"/>
  <c r="G27" i="6" l="1"/>
  <c r="T30" i="4"/>
  <c r="U30" i="4" s="1"/>
  <c r="Z30" i="4"/>
  <c r="AA30" i="4" s="1"/>
  <c r="V30" i="4"/>
  <c r="W30" i="4" s="1"/>
  <c r="D29" i="4"/>
  <c r="R30" i="4"/>
  <c r="S30" i="4" s="1"/>
  <c r="X30" i="4"/>
  <c r="Y30" i="4" s="1"/>
  <c r="G29" i="4"/>
  <c r="N30" i="4"/>
  <c r="O30" i="4" s="1"/>
  <c r="P30" i="4"/>
  <c r="Q30" i="4" s="1"/>
  <c r="J31" i="4"/>
  <c r="K31" i="4" s="1"/>
  <c r="L31" i="4"/>
  <c r="M31" i="4" s="1"/>
  <c r="H31" i="4"/>
  <c r="I31" i="4" s="1"/>
  <c r="E32" i="4"/>
  <c r="F32" i="4" s="1"/>
  <c r="C33" i="4"/>
  <c r="L27" i="6"/>
  <c r="C34" i="7"/>
  <c r="F33" i="7"/>
  <c r="J27" i="6"/>
  <c r="C32" i="6"/>
  <c r="F32" i="6" s="1"/>
  <c r="S28" i="6" l="1"/>
  <c r="T28" i="6" s="1"/>
  <c r="Z31" i="4"/>
  <c r="AA31" i="4" s="1"/>
  <c r="T31" i="4"/>
  <c r="U31" i="4" s="1"/>
  <c r="N31" i="4"/>
  <c r="O31" i="4" s="1"/>
  <c r="P31" i="4"/>
  <c r="Q31" i="4" s="1"/>
  <c r="R31" i="4"/>
  <c r="S31" i="4" s="1"/>
  <c r="V31" i="4"/>
  <c r="W31" i="4" s="1"/>
  <c r="D30" i="4"/>
  <c r="X31" i="4"/>
  <c r="Y31" i="4" s="1"/>
  <c r="G30" i="4"/>
  <c r="H32" i="4"/>
  <c r="I32" i="4" s="1"/>
  <c r="J32" i="4"/>
  <c r="K32" i="4" s="1"/>
  <c r="L32" i="4"/>
  <c r="M32" i="4" s="1"/>
  <c r="E33" i="4"/>
  <c r="F33" i="4" s="1"/>
  <c r="C34" i="4"/>
  <c r="O28" i="6"/>
  <c r="P28" i="6" s="1"/>
  <c r="Q28" i="6"/>
  <c r="R28" i="6" s="1"/>
  <c r="F34" i="7"/>
  <c r="C35" i="7"/>
  <c r="M28" i="6"/>
  <c r="N28" i="6" s="1"/>
  <c r="K28" i="6"/>
  <c r="C33" i="6"/>
  <c r="F33" i="6" s="1"/>
  <c r="G28" i="6" l="1"/>
  <c r="L33" i="4"/>
  <c r="M33" i="4" s="1"/>
  <c r="P32" i="4"/>
  <c r="Q32" i="4" s="1"/>
  <c r="R32" i="4"/>
  <c r="S32" i="4" s="1"/>
  <c r="Z32" i="4"/>
  <c r="AA32" i="4" s="1"/>
  <c r="T32" i="4"/>
  <c r="U32" i="4" s="1"/>
  <c r="V32" i="4"/>
  <c r="W32" i="4" s="1"/>
  <c r="J33" i="4"/>
  <c r="K33" i="4" s="1"/>
  <c r="X32" i="4"/>
  <c r="Y32" i="4" s="1"/>
  <c r="N32" i="4"/>
  <c r="O32" i="4" s="1"/>
  <c r="D31" i="4"/>
  <c r="G31" i="4"/>
  <c r="E34" i="4"/>
  <c r="F34" i="4" s="1"/>
  <c r="C35" i="4"/>
  <c r="C36" i="7"/>
  <c r="F35" i="7"/>
  <c r="L28" i="6"/>
  <c r="J28" i="6"/>
  <c r="C34" i="6"/>
  <c r="F34" i="6" s="1"/>
  <c r="Z33" i="4" l="1"/>
  <c r="AA33" i="4" s="1"/>
  <c r="V33" i="4"/>
  <c r="W33" i="4" s="1"/>
  <c r="X33" i="4"/>
  <c r="Y33" i="4" s="1"/>
  <c r="T33" i="4"/>
  <c r="U33" i="4" s="1"/>
  <c r="R33" i="4"/>
  <c r="S33" i="4" s="1"/>
  <c r="P33" i="4"/>
  <c r="Q33" i="4" s="1"/>
  <c r="N33" i="4"/>
  <c r="O33" i="4" s="1"/>
  <c r="G32" i="4"/>
  <c r="H33" i="4"/>
  <c r="I33" i="4" s="1"/>
  <c r="D32" i="4"/>
  <c r="E35" i="4"/>
  <c r="F35" i="4" s="1"/>
  <c r="C36" i="4"/>
  <c r="C37" i="7"/>
  <c r="F36" i="7"/>
  <c r="S29" i="6"/>
  <c r="T29" i="6" s="1"/>
  <c r="Q29" i="6"/>
  <c r="R29" i="6" s="1"/>
  <c r="O29" i="6"/>
  <c r="P29" i="6" s="1"/>
  <c r="M29" i="6"/>
  <c r="N29" i="6" s="1"/>
  <c r="K29" i="6"/>
  <c r="C35" i="6"/>
  <c r="F35" i="6" s="1"/>
  <c r="G29" i="6" l="1"/>
  <c r="Z34" i="4"/>
  <c r="AA34" i="4" s="1"/>
  <c r="V34" i="4"/>
  <c r="W34" i="4" s="1"/>
  <c r="X34" i="4"/>
  <c r="Y34" i="4" s="1"/>
  <c r="T34" i="4"/>
  <c r="U34" i="4" s="1"/>
  <c r="P34" i="4"/>
  <c r="Q34" i="4" s="1"/>
  <c r="R34" i="4"/>
  <c r="S34" i="4" s="1"/>
  <c r="N34" i="4"/>
  <c r="O34" i="4" s="1"/>
  <c r="H34" i="4"/>
  <c r="I34" i="4" s="1"/>
  <c r="L34" i="4"/>
  <c r="M34" i="4" s="1"/>
  <c r="J34" i="4"/>
  <c r="K34" i="4" s="1"/>
  <c r="G33" i="4"/>
  <c r="D33" i="4"/>
  <c r="E36" i="4"/>
  <c r="F36" i="4" s="1"/>
  <c r="C37" i="4"/>
  <c r="C38" i="7"/>
  <c r="F37" i="7"/>
  <c r="L29" i="6"/>
  <c r="J29" i="6"/>
  <c r="C36" i="6"/>
  <c r="F36" i="6" s="1"/>
  <c r="X35" i="4" l="1"/>
  <c r="Y35" i="4" s="1"/>
  <c r="Z35" i="4"/>
  <c r="AA35" i="4" s="1"/>
  <c r="T35" i="4"/>
  <c r="U35" i="4" s="1"/>
  <c r="V35" i="4"/>
  <c r="W35" i="4" s="1"/>
  <c r="J35" i="4"/>
  <c r="K35" i="4" s="1"/>
  <c r="R35" i="4"/>
  <c r="S35" i="4" s="1"/>
  <c r="P35" i="4"/>
  <c r="Q35" i="4" s="1"/>
  <c r="N35" i="4"/>
  <c r="O35" i="4" s="1"/>
  <c r="L35" i="4"/>
  <c r="M35" i="4" s="1"/>
  <c r="H35" i="4"/>
  <c r="I35" i="4" s="1"/>
  <c r="D34" i="4"/>
  <c r="G34" i="4"/>
  <c r="E37" i="4"/>
  <c r="F37" i="4" s="1"/>
  <c r="C38" i="4"/>
  <c r="C39" i="7"/>
  <c r="F38" i="7"/>
  <c r="S30" i="6"/>
  <c r="T30" i="6" s="1"/>
  <c r="Q30" i="6"/>
  <c r="R30" i="6" s="1"/>
  <c r="O30" i="6"/>
  <c r="P30" i="6" s="1"/>
  <c r="M30" i="6"/>
  <c r="N30" i="6" s="1"/>
  <c r="K30" i="6"/>
  <c r="C37" i="6"/>
  <c r="F37" i="6" s="1"/>
  <c r="G30" i="6" l="1"/>
  <c r="L36" i="4"/>
  <c r="M36" i="4" s="1"/>
  <c r="P36" i="4"/>
  <c r="Q36" i="4" s="1"/>
  <c r="X36" i="4"/>
  <c r="Y36" i="4" s="1"/>
  <c r="Z36" i="4"/>
  <c r="AA36" i="4" s="1"/>
  <c r="V36" i="4"/>
  <c r="W36" i="4" s="1"/>
  <c r="T36" i="4"/>
  <c r="U36" i="4" s="1"/>
  <c r="R36" i="4"/>
  <c r="S36" i="4" s="1"/>
  <c r="N36" i="4"/>
  <c r="O36" i="4" s="1"/>
  <c r="J36" i="4"/>
  <c r="K36" i="4" s="1"/>
  <c r="H36" i="4"/>
  <c r="I36" i="4" s="1"/>
  <c r="G35" i="4"/>
  <c r="D35" i="4"/>
  <c r="E38" i="4"/>
  <c r="F38" i="4" s="1"/>
  <c r="C39" i="4"/>
  <c r="C40" i="7"/>
  <c r="F39" i="7"/>
  <c r="L30" i="6"/>
  <c r="J30" i="6"/>
  <c r="C38" i="6"/>
  <c r="F38" i="6" s="1"/>
  <c r="Z37" i="4" l="1"/>
  <c r="AA37" i="4" s="1"/>
  <c r="X37" i="4"/>
  <c r="Y37" i="4" s="1"/>
  <c r="V37" i="4"/>
  <c r="W37" i="4" s="1"/>
  <c r="T37" i="4"/>
  <c r="U37" i="4" s="1"/>
  <c r="R37" i="4"/>
  <c r="S37" i="4" s="1"/>
  <c r="P37" i="4"/>
  <c r="Q37" i="4" s="1"/>
  <c r="N37" i="4"/>
  <c r="O37" i="4" s="1"/>
  <c r="L37" i="4"/>
  <c r="M37" i="4" s="1"/>
  <c r="J37" i="4"/>
  <c r="K37" i="4" s="1"/>
  <c r="H37" i="4"/>
  <c r="I37" i="4" s="1"/>
  <c r="G36" i="4"/>
  <c r="D36" i="4"/>
  <c r="E39" i="4"/>
  <c r="F39" i="4" s="1"/>
  <c r="C40" i="4"/>
  <c r="F40" i="7"/>
  <c r="C41" i="7"/>
  <c r="S31" i="6"/>
  <c r="T31" i="6" s="1"/>
  <c r="Q31" i="6"/>
  <c r="R31" i="6" s="1"/>
  <c r="O31" i="6"/>
  <c r="P31" i="6" s="1"/>
  <c r="M31" i="6"/>
  <c r="N31" i="6" s="1"/>
  <c r="K31" i="6"/>
  <c r="C39" i="6"/>
  <c r="F39" i="6" s="1"/>
  <c r="G31" i="6" l="1"/>
  <c r="H38" i="4"/>
  <c r="I38" i="4" s="1"/>
  <c r="Z38" i="4"/>
  <c r="AA38" i="4" s="1"/>
  <c r="X38" i="4"/>
  <c r="Y38" i="4" s="1"/>
  <c r="V38" i="4"/>
  <c r="W38" i="4" s="1"/>
  <c r="T38" i="4"/>
  <c r="U38" i="4" s="1"/>
  <c r="R38" i="4"/>
  <c r="S38" i="4" s="1"/>
  <c r="N38" i="4"/>
  <c r="O38" i="4" s="1"/>
  <c r="P38" i="4"/>
  <c r="Q38" i="4" s="1"/>
  <c r="L38" i="4"/>
  <c r="M38" i="4" s="1"/>
  <c r="J38" i="4"/>
  <c r="K38" i="4" s="1"/>
  <c r="G37" i="4"/>
  <c r="D37" i="4"/>
  <c r="E40" i="4"/>
  <c r="F40" i="4" s="1"/>
  <c r="C41" i="4"/>
  <c r="C42" i="7"/>
  <c r="F41" i="7"/>
  <c r="L31" i="6"/>
  <c r="J31" i="6"/>
  <c r="C40" i="6"/>
  <c r="F40" i="6" s="1"/>
  <c r="H39" i="4" l="1"/>
  <c r="I39" i="4" s="1"/>
  <c r="Z39" i="4"/>
  <c r="AA39" i="4" s="1"/>
  <c r="X39" i="4"/>
  <c r="Y39" i="4" s="1"/>
  <c r="L39" i="4"/>
  <c r="M39" i="4" s="1"/>
  <c r="V39" i="4"/>
  <c r="W39" i="4" s="1"/>
  <c r="R39" i="4"/>
  <c r="S39" i="4" s="1"/>
  <c r="T39" i="4"/>
  <c r="U39" i="4" s="1"/>
  <c r="N39" i="4"/>
  <c r="O39" i="4" s="1"/>
  <c r="P39" i="4"/>
  <c r="Q39" i="4" s="1"/>
  <c r="J39" i="4"/>
  <c r="K39" i="4" s="1"/>
  <c r="G38" i="4"/>
  <c r="D38" i="4"/>
  <c r="E41" i="4"/>
  <c r="F41" i="4" s="1"/>
  <c r="C42" i="4"/>
  <c r="F42" i="7"/>
  <c r="C43" i="7"/>
  <c r="S32" i="6"/>
  <c r="T32" i="6" s="1"/>
  <c r="Q32" i="6"/>
  <c r="R32" i="6" s="1"/>
  <c r="O32" i="6"/>
  <c r="P32" i="6" s="1"/>
  <c r="M32" i="6"/>
  <c r="N32" i="6" s="1"/>
  <c r="K32" i="6"/>
  <c r="C41" i="6"/>
  <c r="F41" i="6" s="1"/>
  <c r="G32" i="6" l="1"/>
  <c r="L40" i="4"/>
  <c r="M40" i="4" s="1"/>
  <c r="H40" i="4"/>
  <c r="I40" i="4" s="1"/>
  <c r="Z40" i="4"/>
  <c r="AA40" i="4" s="1"/>
  <c r="X40" i="4"/>
  <c r="Y40" i="4" s="1"/>
  <c r="V40" i="4"/>
  <c r="W40" i="4" s="1"/>
  <c r="T40" i="4"/>
  <c r="U40" i="4" s="1"/>
  <c r="P40" i="4"/>
  <c r="Q40" i="4" s="1"/>
  <c r="R40" i="4"/>
  <c r="S40" i="4" s="1"/>
  <c r="N40" i="4"/>
  <c r="O40" i="4" s="1"/>
  <c r="J40" i="4"/>
  <c r="K40" i="4" s="1"/>
  <c r="G39" i="4"/>
  <c r="D39" i="4"/>
  <c r="E42" i="4"/>
  <c r="F42" i="4" s="1"/>
  <c r="C43" i="4"/>
  <c r="C44" i="7"/>
  <c r="F43" i="7"/>
  <c r="L32" i="6"/>
  <c r="J32" i="6"/>
  <c r="C42" i="6"/>
  <c r="F42" i="6" s="1"/>
  <c r="J41" i="4" l="1"/>
  <c r="K41" i="4" s="1"/>
  <c r="L41" i="4"/>
  <c r="M41" i="4" s="1"/>
  <c r="Z41" i="4"/>
  <c r="AA41" i="4" s="1"/>
  <c r="V41" i="4"/>
  <c r="W41" i="4" s="1"/>
  <c r="X41" i="4"/>
  <c r="Y41" i="4" s="1"/>
  <c r="T41" i="4"/>
  <c r="U41" i="4" s="1"/>
  <c r="R41" i="4"/>
  <c r="S41" i="4" s="1"/>
  <c r="P41" i="4"/>
  <c r="Q41" i="4" s="1"/>
  <c r="N41" i="4"/>
  <c r="O41" i="4" s="1"/>
  <c r="H41" i="4"/>
  <c r="I41" i="4" s="1"/>
  <c r="G40" i="4"/>
  <c r="D40" i="4"/>
  <c r="E43" i="4"/>
  <c r="F43" i="4" s="1"/>
  <c r="C44" i="4"/>
  <c r="F44" i="7"/>
  <c r="C45" i="7"/>
  <c r="S33" i="6"/>
  <c r="T33" i="6" s="1"/>
  <c r="Q33" i="6"/>
  <c r="R33" i="6" s="1"/>
  <c r="O33" i="6"/>
  <c r="P33" i="6" s="1"/>
  <c r="M33" i="6"/>
  <c r="N33" i="6" s="1"/>
  <c r="K33" i="6"/>
  <c r="C43" i="6"/>
  <c r="F43" i="6" s="1"/>
  <c r="G33" i="6" l="1"/>
  <c r="N42" i="4"/>
  <c r="O42" i="4" s="1"/>
  <c r="X42" i="4"/>
  <c r="Y42" i="4" s="1"/>
  <c r="Z42" i="4"/>
  <c r="AA42" i="4" s="1"/>
  <c r="V42" i="4"/>
  <c r="W42" i="4" s="1"/>
  <c r="L42" i="4"/>
  <c r="M42" i="4" s="1"/>
  <c r="H42" i="4"/>
  <c r="I42" i="4" s="1"/>
  <c r="J42" i="4"/>
  <c r="K42" i="4" s="1"/>
  <c r="T42" i="4"/>
  <c r="U42" i="4" s="1"/>
  <c r="R42" i="4"/>
  <c r="S42" i="4" s="1"/>
  <c r="P42" i="4"/>
  <c r="Q42" i="4" s="1"/>
  <c r="G41" i="4"/>
  <c r="D41" i="4"/>
  <c r="E44" i="4"/>
  <c r="F44" i="4" s="1"/>
  <c r="C45" i="4"/>
  <c r="C46" i="7"/>
  <c r="F45" i="7"/>
  <c r="L33" i="6"/>
  <c r="J33" i="6"/>
  <c r="C44" i="6"/>
  <c r="F44" i="6" s="1"/>
  <c r="X43" i="4" l="1"/>
  <c r="Y43" i="4" s="1"/>
  <c r="Z43" i="4"/>
  <c r="AA43" i="4" s="1"/>
  <c r="J43" i="4"/>
  <c r="K43" i="4" s="1"/>
  <c r="L43" i="4"/>
  <c r="M43" i="4" s="1"/>
  <c r="V43" i="4"/>
  <c r="W43" i="4" s="1"/>
  <c r="R43" i="4"/>
  <c r="S43" i="4" s="1"/>
  <c r="T43" i="4"/>
  <c r="U43" i="4" s="1"/>
  <c r="N43" i="4"/>
  <c r="O43" i="4" s="1"/>
  <c r="P43" i="4"/>
  <c r="Q43" i="4" s="1"/>
  <c r="D42" i="4"/>
  <c r="H43" i="4"/>
  <c r="I43" i="4" s="1"/>
  <c r="G42" i="4"/>
  <c r="E45" i="4"/>
  <c r="F45" i="4" s="1"/>
  <c r="C46" i="4"/>
  <c r="F46" i="7"/>
  <c r="C47" i="7"/>
  <c r="S34" i="6"/>
  <c r="T34" i="6" s="1"/>
  <c r="Q34" i="6"/>
  <c r="R34" i="6" s="1"/>
  <c r="O34" i="6"/>
  <c r="P34" i="6" s="1"/>
  <c r="M34" i="6"/>
  <c r="N34" i="6" s="1"/>
  <c r="K34" i="6"/>
  <c r="C45" i="6"/>
  <c r="F45" i="6" s="1"/>
  <c r="G34" i="6" l="1"/>
  <c r="Z44" i="4"/>
  <c r="AA44" i="4" s="1"/>
  <c r="X44" i="4"/>
  <c r="Y44" i="4" s="1"/>
  <c r="V44" i="4"/>
  <c r="W44" i="4" s="1"/>
  <c r="T44" i="4"/>
  <c r="U44" i="4" s="1"/>
  <c r="N44" i="4"/>
  <c r="O44" i="4" s="1"/>
  <c r="R44" i="4"/>
  <c r="S44" i="4" s="1"/>
  <c r="P44" i="4"/>
  <c r="Q44" i="4" s="1"/>
  <c r="L44" i="4"/>
  <c r="M44" i="4" s="1"/>
  <c r="H44" i="4"/>
  <c r="I44" i="4" s="1"/>
  <c r="J44" i="4"/>
  <c r="K44" i="4" s="1"/>
  <c r="G43" i="4"/>
  <c r="D43" i="4"/>
  <c r="E46" i="4"/>
  <c r="F46" i="4" s="1"/>
  <c r="C47" i="4"/>
  <c r="C48" i="7"/>
  <c r="F47" i="7"/>
  <c r="L34" i="6"/>
  <c r="J34" i="6"/>
  <c r="C46" i="6"/>
  <c r="F46" i="6" s="1"/>
  <c r="Z45" i="4" l="1"/>
  <c r="AA45" i="4" s="1"/>
  <c r="X45" i="4"/>
  <c r="Y45" i="4" s="1"/>
  <c r="T45" i="4"/>
  <c r="U45" i="4" s="1"/>
  <c r="V45" i="4"/>
  <c r="W45" i="4" s="1"/>
  <c r="P45" i="4"/>
  <c r="Q45" i="4" s="1"/>
  <c r="R45" i="4"/>
  <c r="S45" i="4" s="1"/>
  <c r="J45" i="4"/>
  <c r="K45" i="4" s="1"/>
  <c r="L45" i="4"/>
  <c r="M45" i="4" s="1"/>
  <c r="N45" i="4"/>
  <c r="O45" i="4" s="1"/>
  <c r="H45" i="4"/>
  <c r="I45" i="4" s="1"/>
  <c r="D44" i="4"/>
  <c r="G44" i="4"/>
  <c r="E47" i="4"/>
  <c r="F47" i="4" s="1"/>
  <c r="C48" i="4"/>
  <c r="F48" i="7"/>
  <c r="C49" i="7"/>
  <c r="S35" i="6"/>
  <c r="T35" i="6" s="1"/>
  <c r="Q35" i="6"/>
  <c r="R35" i="6" s="1"/>
  <c r="O35" i="6"/>
  <c r="P35" i="6" s="1"/>
  <c r="M35" i="6"/>
  <c r="N35" i="6" s="1"/>
  <c r="K35" i="6"/>
  <c r="C47" i="6"/>
  <c r="F47" i="6" s="1"/>
  <c r="G35" i="6" l="1"/>
  <c r="Z46" i="4"/>
  <c r="AA46" i="4" s="1"/>
  <c r="X46" i="4"/>
  <c r="Y46" i="4" s="1"/>
  <c r="V46" i="4"/>
  <c r="W46" i="4" s="1"/>
  <c r="T46" i="4"/>
  <c r="U46" i="4" s="1"/>
  <c r="H46" i="4"/>
  <c r="I46" i="4" s="1"/>
  <c r="L46" i="4"/>
  <c r="M46" i="4" s="1"/>
  <c r="J46" i="4"/>
  <c r="K46" i="4" s="1"/>
  <c r="E48" i="4"/>
  <c r="F48" i="4" s="1"/>
  <c r="C49" i="4"/>
  <c r="C50" i="7"/>
  <c r="F49" i="7"/>
  <c r="L35" i="6"/>
  <c r="J35" i="6"/>
  <c r="C48" i="6"/>
  <c r="F48" i="6" s="1"/>
  <c r="L47" i="4" l="1"/>
  <c r="M47" i="4" s="1"/>
  <c r="J47" i="4"/>
  <c r="K47" i="4" s="1"/>
  <c r="R46" i="4"/>
  <c r="S46" i="4" s="1"/>
  <c r="P46" i="4"/>
  <c r="Q46" i="4" s="1"/>
  <c r="N46" i="4"/>
  <c r="O46" i="4" s="1"/>
  <c r="G45" i="4"/>
  <c r="D45" i="4"/>
  <c r="E49" i="4"/>
  <c r="F49" i="4" s="1"/>
  <c r="C50" i="4"/>
  <c r="C51" i="7"/>
  <c r="F50" i="7"/>
  <c r="S36" i="6"/>
  <c r="T36" i="6" s="1"/>
  <c r="Q36" i="6"/>
  <c r="R36" i="6" s="1"/>
  <c r="O36" i="6"/>
  <c r="P36" i="6" s="1"/>
  <c r="M36" i="6"/>
  <c r="N36" i="6" s="1"/>
  <c r="K36" i="6"/>
  <c r="C49" i="6"/>
  <c r="F49" i="6" s="1"/>
  <c r="G36" i="6" l="1"/>
  <c r="X47" i="4"/>
  <c r="Y47" i="4" s="1"/>
  <c r="Z47" i="4"/>
  <c r="AA47" i="4" s="1"/>
  <c r="V47" i="4"/>
  <c r="W47" i="4" s="1"/>
  <c r="T47" i="4"/>
  <c r="U47" i="4" s="1"/>
  <c r="R47" i="4"/>
  <c r="S47" i="4" s="1"/>
  <c r="N47" i="4"/>
  <c r="O47" i="4" s="1"/>
  <c r="P47" i="4"/>
  <c r="Q47" i="4" s="1"/>
  <c r="H47" i="4"/>
  <c r="I47" i="4" s="1"/>
  <c r="L48" i="4" s="1"/>
  <c r="M48" i="4" s="1"/>
  <c r="D46" i="4"/>
  <c r="G46" i="4"/>
  <c r="E50" i="4"/>
  <c r="F50" i="4" s="1"/>
  <c r="C51" i="4"/>
  <c r="C52" i="7"/>
  <c r="F51" i="7"/>
  <c r="L36" i="6"/>
  <c r="J36" i="6"/>
  <c r="C50" i="6"/>
  <c r="F50" i="6" s="1"/>
  <c r="Z48" i="4" l="1"/>
  <c r="AA48" i="4" s="1"/>
  <c r="X48" i="4"/>
  <c r="Y48" i="4" s="1"/>
  <c r="V48" i="4"/>
  <c r="W48" i="4" s="1"/>
  <c r="T48" i="4"/>
  <c r="U48" i="4" s="1"/>
  <c r="R48" i="4"/>
  <c r="S48" i="4" s="1"/>
  <c r="P48" i="4"/>
  <c r="Q48" i="4" s="1"/>
  <c r="N48" i="4"/>
  <c r="O48" i="4" s="1"/>
  <c r="H48" i="4"/>
  <c r="I48" i="4" s="1"/>
  <c r="J48" i="4"/>
  <c r="K48" i="4" s="1"/>
  <c r="G47" i="4"/>
  <c r="D47" i="4"/>
  <c r="E51" i="4"/>
  <c r="F51" i="4" s="1"/>
  <c r="C52" i="4"/>
  <c r="C53" i="7"/>
  <c r="F52" i="7"/>
  <c r="S37" i="6"/>
  <c r="T37" i="6" s="1"/>
  <c r="Q37" i="6"/>
  <c r="R37" i="6" s="1"/>
  <c r="O37" i="6"/>
  <c r="P37" i="6" s="1"/>
  <c r="M37" i="6"/>
  <c r="N37" i="6" s="1"/>
  <c r="K37" i="6"/>
  <c r="C51" i="6"/>
  <c r="F51" i="6" s="1"/>
  <c r="G37" i="6" l="1"/>
  <c r="X49" i="4"/>
  <c r="Y49" i="4" s="1"/>
  <c r="Z49" i="4"/>
  <c r="AA49" i="4" s="1"/>
  <c r="V49" i="4"/>
  <c r="W49" i="4" s="1"/>
  <c r="T49" i="4"/>
  <c r="U49" i="4" s="1"/>
  <c r="L49" i="4"/>
  <c r="M49" i="4" s="1"/>
  <c r="H49" i="4"/>
  <c r="I49" i="4" s="1"/>
  <c r="J49" i="4"/>
  <c r="K49" i="4" s="1"/>
  <c r="R49" i="4"/>
  <c r="S49" i="4" s="1"/>
  <c r="P49" i="4"/>
  <c r="Q49" i="4" s="1"/>
  <c r="N49" i="4"/>
  <c r="E52" i="4"/>
  <c r="F52" i="4" s="1"/>
  <c r="C53" i="4"/>
  <c r="C54" i="7"/>
  <c r="F53" i="7"/>
  <c r="L37" i="6"/>
  <c r="J37" i="6"/>
  <c r="C52" i="6"/>
  <c r="F52" i="6" s="1"/>
  <c r="L50" i="4" l="1"/>
  <c r="M50" i="4" s="1"/>
  <c r="H50" i="4"/>
  <c r="I50" i="4" s="1"/>
  <c r="J50" i="4"/>
  <c r="K50" i="4" s="1"/>
  <c r="O49" i="4"/>
  <c r="G48" i="4"/>
  <c r="E53" i="4"/>
  <c r="F53" i="4" s="1"/>
  <c r="C54" i="4"/>
  <c r="C55" i="7"/>
  <c r="F54" i="7"/>
  <c r="S38" i="6"/>
  <c r="T38" i="6" s="1"/>
  <c r="Q38" i="6"/>
  <c r="R38" i="6" s="1"/>
  <c r="O38" i="6"/>
  <c r="P38" i="6" s="1"/>
  <c r="M38" i="6"/>
  <c r="N38" i="6" s="1"/>
  <c r="K38" i="6"/>
  <c r="C53" i="6"/>
  <c r="F53" i="6" s="1"/>
  <c r="G38" i="6" l="1"/>
  <c r="X50" i="4"/>
  <c r="Y50" i="4" s="1"/>
  <c r="Z50" i="4"/>
  <c r="AA50" i="4" s="1"/>
  <c r="T50" i="4"/>
  <c r="U50" i="4" s="1"/>
  <c r="V50" i="4"/>
  <c r="W50" i="4" s="1"/>
  <c r="R50" i="4"/>
  <c r="S50" i="4" s="1"/>
  <c r="N50" i="4"/>
  <c r="O50" i="4" s="1"/>
  <c r="P50" i="4"/>
  <c r="Q50" i="4" s="1"/>
  <c r="D49" i="4"/>
  <c r="D48" i="4"/>
  <c r="E54" i="4"/>
  <c r="F54" i="4" s="1"/>
  <c r="C55" i="4"/>
  <c r="C56" i="7"/>
  <c r="F55" i="7"/>
  <c r="L38" i="6"/>
  <c r="J38" i="6"/>
  <c r="C54" i="6"/>
  <c r="F54" i="6" s="1"/>
  <c r="Z51" i="4" l="1"/>
  <c r="AA51" i="4" s="1"/>
  <c r="V51" i="4"/>
  <c r="W51" i="4" s="1"/>
  <c r="X51" i="4"/>
  <c r="Y51" i="4" s="1"/>
  <c r="T51" i="4"/>
  <c r="U51" i="4" s="1"/>
  <c r="P51" i="4"/>
  <c r="Q51" i="4" s="1"/>
  <c r="R51" i="4"/>
  <c r="S51" i="4" s="1"/>
  <c r="D50" i="4"/>
  <c r="N51" i="4"/>
  <c r="O51" i="4" s="1"/>
  <c r="G49" i="4"/>
  <c r="J51" i="4"/>
  <c r="K51" i="4" s="1"/>
  <c r="H51" i="4"/>
  <c r="I51" i="4" s="1"/>
  <c r="E55" i="4"/>
  <c r="F55" i="4" s="1"/>
  <c r="C56" i="4"/>
  <c r="C57" i="7"/>
  <c r="F56" i="7"/>
  <c r="S39" i="6"/>
  <c r="T39" i="6" s="1"/>
  <c r="Q39" i="6"/>
  <c r="R39" i="6" s="1"/>
  <c r="O39" i="6"/>
  <c r="P39" i="6" s="1"/>
  <c r="M39" i="6"/>
  <c r="N39" i="6" s="1"/>
  <c r="K39" i="6"/>
  <c r="C55" i="6"/>
  <c r="F55" i="6" s="1"/>
  <c r="G39" i="6" l="1"/>
  <c r="Z52" i="4"/>
  <c r="AA52" i="4" s="1"/>
  <c r="V52" i="4"/>
  <c r="W52" i="4" s="1"/>
  <c r="X52" i="4"/>
  <c r="Y52" i="4" s="1"/>
  <c r="T52" i="4"/>
  <c r="U52" i="4" s="1"/>
  <c r="P52" i="4"/>
  <c r="Q52" i="4" s="1"/>
  <c r="R52" i="4"/>
  <c r="S52" i="4" s="1"/>
  <c r="N52" i="4"/>
  <c r="O52" i="4" s="1"/>
  <c r="L51" i="4"/>
  <c r="M51" i="4" s="1"/>
  <c r="G50" i="4"/>
  <c r="E56" i="4"/>
  <c r="F56" i="4" s="1"/>
  <c r="C57" i="4"/>
  <c r="C58" i="7"/>
  <c r="F57" i="7"/>
  <c r="L39" i="6"/>
  <c r="J39" i="6"/>
  <c r="C56" i="6"/>
  <c r="F56" i="6" s="1"/>
  <c r="Z53" i="4" l="1"/>
  <c r="AA53" i="4" s="1"/>
  <c r="V53" i="4"/>
  <c r="W53" i="4" s="1"/>
  <c r="X53" i="4"/>
  <c r="Y53" i="4" s="1"/>
  <c r="R53" i="4"/>
  <c r="S53" i="4" s="1"/>
  <c r="T53" i="4"/>
  <c r="U53" i="4" s="1"/>
  <c r="P53" i="4"/>
  <c r="Q53" i="4" s="1"/>
  <c r="N53" i="4"/>
  <c r="O53" i="4" s="1"/>
  <c r="L52" i="4"/>
  <c r="M52" i="4" s="1"/>
  <c r="H52" i="4"/>
  <c r="I52" i="4" s="1"/>
  <c r="J52" i="4"/>
  <c r="K52" i="4" s="1"/>
  <c r="D51" i="4"/>
  <c r="G51" i="4"/>
  <c r="E57" i="4"/>
  <c r="F57" i="4" s="1"/>
  <c r="C58" i="4"/>
  <c r="C59" i="7"/>
  <c r="F58" i="7"/>
  <c r="S40" i="6"/>
  <c r="T40" i="6" s="1"/>
  <c r="Q40" i="6"/>
  <c r="R40" i="6" s="1"/>
  <c r="O40" i="6"/>
  <c r="P40" i="6" s="1"/>
  <c r="M40" i="6"/>
  <c r="N40" i="6" s="1"/>
  <c r="K40" i="6"/>
  <c r="C57" i="6"/>
  <c r="F57" i="6" s="1"/>
  <c r="G40" i="6" l="1"/>
  <c r="X54" i="4"/>
  <c r="Y54" i="4" s="1"/>
  <c r="Z54" i="4"/>
  <c r="AA54" i="4" s="1"/>
  <c r="R54" i="4"/>
  <c r="S54" i="4" s="1"/>
  <c r="T54" i="4"/>
  <c r="U54" i="4" s="1"/>
  <c r="V54" i="4"/>
  <c r="W54" i="4" s="1"/>
  <c r="N54" i="4"/>
  <c r="O54" i="4" s="1"/>
  <c r="L53" i="4"/>
  <c r="M53" i="4" s="1"/>
  <c r="P54" i="4"/>
  <c r="Q54" i="4" s="1"/>
  <c r="H53" i="4"/>
  <c r="I53" i="4" s="1"/>
  <c r="J53" i="4"/>
  <c r="K53" i="4" s="1"/>
  <c r="G52" i="4"/>
  <c r="D52" i="4"/>
  <c r="E58" i="4"/>
  <c r="F58" i="4" s="1"/>
  <c r="C59" i="4"/>
  <c r="C60" i="7"/>
  <c r="F59" i="7"/>
  <c r="L40" i="6"/>
  <c r="J40" i="6"/>
  <c r="C58" i="6"/>
  <c r="F58" i="6" s="1"/>
  <c r="V55" i="4" l="1"/>
  <c r="W55" i="4" s="1"/>
  <c r="Z55" i="4"/>
  <c r="AA55" i="4" s="1"/>
  <c r="X55" i="4"/>
  <c r="Y55" i="4" s="1"/>
  <c r="P55" i="4"/>
  <c r="Q55" i="4" s="1"/>
  <c r="T55" i="4"/>
  <c r="U55" i="4" s="1"/>
  <c r="N55" i="4"/>
  <c r="O55" i="4" s="1"/>
  <c r="R55" i="4"/>
  <c r="S55" i="4" s="1"/>
  <c r="J54" i="4"/>
  <c r="K54" i="4" s="1"/>
  <c r="L54" i="4"/>
  <c r="M54" i="4" s="1"/>
  <c r="G53" i="4"/>
  <c r="H54" i="4"/>
  <c r="I54" i="4" s="1"/>
  <c r="D53" i="4"/>
  <c r="E59" i="4"/>
  <c r="F59" i="4" s="1"/>
  <c r="C60" i="4"/>
  <c r="C61" i="7"/>
  <c r="F60" i="7"/>
  <c r="S41" i="6"/>
  <c r="T41" i="6" s="1"/>
  <c r="Q41" i="6"/>
  <c r="R41" i="6" s="1"/>
  <c r="O41" i="6"/>
  <c r="P41" i="6" s="1"/>
  <c r="M41" i="6"/>
  <c r="N41" i="6" s="1"/>
  <c r="K41" i="6"/>
  <c r="C59" i="6"/>
  <c r="F59" i="6" s="1"/>
  <c r="G41" i="6" l="1"/>
  <c r="Z56" i="4"/>
  <c r="AA56" i="4" s="1"/>
  <c r="L55" i="4"/>
  <c r="M55" i="4" s="1"/>
  <c r="J55" i="4"/>
  <c r="K55" i="4" s="1"/>
  <c r="X56" i="4"/>
  <c r="Y56" i="4" s="1"/>
  <c r="V56" i="4"/>
  <c r="W56" i="4" s="1"/>
  <c r="R56" i="4"/>
  <c r="S56" i="4" s="1"/>
  <c r="P56" i="4"/>
  <c r="Q56" i="4" s="1"/>
  <c r="T56" i="4"/>
  <c r="U56" i="4" s="1"/>
  <c r="N56" i="4"/>
  <c r="O56" i="4" s="1"/>
  <c r="H55" i="4"/>
  <c r="I55" i="4" s="1"/>
  <c r="G54" i="4"/>
  <c r="D54" i="4"/>
  <c r="E60" i="4"/>
  <c r="F60" i="4" s="1"/>
  <c r="C61" i="4"/>
  <c r="C62" i="7"/>
  <c r="F61" i="7"/>
  <c r="L41" i="6"/>
  <c r="J41" i="6"/>
  <c r="C60" i="6"/>
  <c r="F60" i="6" s="1"/>
  <c r="D55" i="4" l="1"/>
  <c r="Z57" i="4"/>
  <c r="AA57" i="4" s="1"/>
  <c r="X57" i="4"/>
  <c r="Y57" i="4" s="1"/>
  <c r="V57" i="4"/>
  <c r="W57" i="4" s="1"/>
  <c r="R57" i="4"/>
  <c r="S57" i="4" s="1"/>
  <c r="T57" i="4"/>
  <c r="N57" i="4"/>
  <c r="O57" i="4" s="1"/>
  <c r="P57" i="4"/>
  <c r="Q57" i="4" s="1"/>
  <c r="H56" i="4"/>
  <c r="I56" i="4" s="1"/>
  <c r="L56" i="4"/>
  <c r="M56" i="4" s="1"/>
  <c r="J56" i="4"/>
  <c r="K56" i="4" s="1"/>
  <c r="G55" i="4"/>
  <c r="E61" i="4"/>
  <c r="F61" i="4" s="1"/>
  <c r="C62" i="4"/>
  <c r="F62" i="7"/>
  <c r="C63" i="7"/>
  <c r="S42" i="6"/>
  <c r="T42" i="6" s="1"/>
  <c r="Q42" i="6"/>
  <c r="R42" i="6" s="1"/>
  <c r="O42" i="6"/>
  <c r="P42" i="6" s="1"/>
  <c r="M42" i="6"/>
  <c r="N42" i="6" s="1"/>
  <c r="K42" i="6"/>
  <c r="C61" i="6"/>
  <c r="F61" i="6" s="1"/>
  <c r="G42" i="6" l="1"/>
  <c r="J57" i="4"/>
  <c r="K57" i="4" s="1"/>
  <c r="L57" i="4"/>
  <c r="M57" i="4" s="1"/>
  <c r="D56" i="4"/>
  <c r="H57" i="4"/>
  <c r="I57" i="4" s="1"/>
  <c r="G56" i="4"/>
  <c r="U57" i="4"/>
  <c r="N58" i="4" s="1"/>
  <c r="O58" i="4" s="1"/>
  <c r="E62" i="4"/>
  <c r="F62" i="4" s="1"/>
  <c r="C63" i="4"/>
  <c r="C64" i="7"/>
  <c r="F63" i="7"/>
  <c r="L42" i="6"/>
  <c r="J42" i="6"/>
  <c r="C62" i="6"/>
  <c r="F62" i="6" s="1"/>
  <c r="Z58" i="4" l="1"/>
  <c r="AA58" i="4" s="1"/>
  <c r="V58" i="4"/>
  <c r="W58" i="4" s="1"/>
  <c r="X58" i="4"/>
  <c r="Y58" i="4" s="1"/>
  <c r="T58" i="4"/>
  <c r="U58" i="4" s="1"/>
  <c r="P58" i="4"/>
  <c r="Q58" i="4" s="1"/>
  <c r="R58" i="4"/>
  <c r="S58" i="4" s="1"/>
  <c r="H58" i="4"/>
  <c r="I58" i="4" s="1"/>
  <c r="L58" i="4"/>
  <c r="M58" i="4" s="1"/>
  <c r="J58" i="4"/>
  <c r="K58" i="4" s="1"/>
  <c r="D57" i="4"/>
  <c r="G57" i="4"/>
  <c r="E63" i="4"/>
  <c r="F63" i="4" s="1"/>
  <c r="C64" i="4"/>
  <c r="F64" i="7"/>
  <c r="C65" i="7"/>
  <c r="S43" i="6"/>
  <c r="T43" i="6" s="1"/>
  <c r="Q43" i="6"/>
  <c r="R43" i="6" s="1"/>
  <c r="O43" i="6"/>
  <c r="P43" i="6" s="1"/>
  <c r="M43" i="6"/>
  <c r="N43" i="6" s="1"/>
  <c r="K43" i="6"/>
  <c r="C63" i="6"/>
  <c r="F63" i="6" s="1"/>
  <c r="G43" i="6" l="1"/>
  <c r="Z59" i="4"/>
  <c r="AA59" i="4" s="1"/>
  <c r="X59" i="4"/>
  <c r="Y59" i="4" s="1"/>
  <c r="T59" i="4"/>
  <c r="U59" i="4" s="1"/>
  <c r="R59" i="4"/>
  <c r="S59" i="4" s="1"/>
  <c r="V59" i="4"/>
  <c r="W59" i="4" s="1"/>
  <c r="D58" i="4"/>
  <c r="P59" i="4"/>
  <c r="Q59" i="4" s="1"/>
  <c r="N59" i="4"/>
  <c r="O59" i="4" s="1"/>
  <c r="J59" i="4"/>
  <c r="K59" i="4" s="1"/>
  <c r="L59" i="4"/>
  <c r="M59" i="4" s="1"/>
  <c r="H59" i="4"/>
  <c r="I59" i="4" s="1"/>
  <c r="G58" i="4"/>
  <c r="E64" i="4"/>
  <c r="F64" i="4" s="1"/>
  <c r="C65" i="4"/>
  <c r="C66" i="7"/>
  <c r="F65" i="7"/>
  <c r="L43" i="6"/>
  <c r="J43" i="6"/>
  <c r="C64" i="6"/>
  <c r="F64" i="6" s="1"/>
  <c r="H60" i="4" l="1"/>
  <c r="I60" i="4" s="1"/>
  <c r="J60" i="4"/>
  <c r="K60" i="4" s="1"/>
  <c r="L60" i="4"/>
  <c r="M60" i="4" s="1"/>
  <c r="X60" i="4"/>
  <c r="Y60" i="4" s="1"/>
  <c r="Z60" i="4"/>
  <c r="AA60" i="4" s="1"/>
  <c r="N60" i="4"/>
  <c r="O60" i="4" s="1"/>
  <c r="V60" i="4"/>
  <c r="W60" i="4" s="1"/>
  <c r="P60" i="4"/>
  <c r="Q60" i="4" s="1"/>
  <c r="R60" i="4"/>
  <c r="S60" i="4" s="1"/>
  <c r="T60" i="4"/>
  <c r="U60" i="4" s="1"/>
  <c r="D59" i="4"/>
  <c r="G59" i="4"/>
  <c r="E65" i="4"/>
  <c r="F65" i="4" s="1"/>
  <c r="C66" i="4"/>
  <c r="F66" i="7"/>
  <c r="C67" i="7"/>
  <c r="S44" i="6"/>
  <c r="T44" i="6" s="1"/>
  <c r="Q44" i="6"/>
  <c r="R44" i="6" s="1"/>
  <c r="O44" i="6"/>
  <c r="P44" i="6" s="1"/>
  <c r="M44" i="6"/>
  <c r="N44" i="6" s="1"/>
  <c r="K44" i="6"/>
  <c r="C65" i="6"/>
  <c r="F65" i="6" s="1"/>
  <c r="G44" i="6" l="1"/>
  <c r="L61" i="4"/>
  <c r="M61" i="4" s="1"/>
  <c r="J61" i="4"/>
  <c r="K61" i="4" s="1"/>
  <c r="P61" i="4"/>
  <c r="Q61" i="4" s="1"/>
  <c r="Z61" i="4"/>
  <c r="AA61" i="4" s="1"/>
  <c r="X61" i="4"/>
  <c r="Y61" i="4" s="1"/>
  <c r="N61" i="4"/>
  <c r="O61" i="4" s="1"/>
  <c r="R61" i="4"/>
  <c r="S61" i="4" s="1"/>
  <c r="V61" i="4"/>
  <c r="T61" i="4"/>
  <c r="U61" i="4" s="1"/>
  <c r="H61" i="4"/>
  <c r="I61" i="4" s="1"/>
  <c r="D60" i="4"/>
  <c r="G60" i="4"/>
  <c r="E66" i="4"/>
  <c r="F66" i="4" s="1"/>
  <c r="C67" i="4"/>
  <c r="C68" i="7"/>
  <c r="F67" i="7"/>
  <c r="L44" i="6"/>
  <c r="J44" i="6"/>
  <c r="C66" i="6"/>
  <c r="F66" i="6" s="1"/>
  <c r="H62" i="4" l="1"/>
  <c r="I62" i="4" s="1"/>
  <c r="W61" i="4"/>
  <c r="G61" i="4" s="1"/>
  <c r="J62" i="4"/>
  <c r="K62" i="4" s="1"/>
  <c r="L62" i="4"/>
  <c r="M62" i="4" s="1"/>
  <c r="E67" i="4"/>
  <c r="F67" i="4" s="1"/>
  <c r="C68" i="4"/>
  <c r="F68" i="7"/>
  <c r="C69" i="7"/>
  <c r="S45" i="6"/>
  <c r="T45" i="6" s="1"/>
  <c r="Q45" i="6"/>
  <c r="R45" i="6" s="1"/>
  <c r="O45" i="6"/>
  <c r="P45" i="6" s="1"/>
  <c r="M45" i="6"/>
  <c r="N45" i="6" s="1"/>
  <c r="K45" i="6"/>
  <c r="C67" i="6"/>
  <c r="F67" i="6" s="1"/>
  <c r="G45" i="6" l="1"/>
  <c r="L63" i="4"/>
  <c r="M63" i="4" s="1"/>
  <c r="D61" i="4"/>
  <c r="R62" i="4"/>
  <c r="S62" i="4" s="1"/>
  <c r="T62" i="4"/>
  <c r="U62" i="4" s="1"/>
  <c r="Z62" i="4"/>
  <c r="AA62" i="4" s="1"/>
  <c r="J63" i="4"/>
  <c r="K63" i="4" s="1"/>
  <c r="X62" i="4"/>
  <c r="Y62" i="4" s="1"/>
  <c r="V62" i="4"/>
  <c r="W62" i="4" s="1"/>
  <c r="N62" i="4"/>
  <c r="O62" i="4" s="1"/>
  <c r="P62" i="4"/>
  <c r="Q62" i="4" s="1"/>
  <c r="H63" i="4"/>
  <c r="I63" i="4" s="1"/>
  <c r="E68" i="4"/>
  <c r="F68" i="4" s="1"/>
  <c r="C69" i="4"/>
  <c r="C70" i="7"/>
  <c r="F69" i="7"/>
  <c r="L45" i="6"/>
  <c r="J45" i="6"/>
  <c r="C68" i="6"/>
  <c r="F68" i="6" s="1"/>
  <c r="L64" i="4" l="1"/>
  <c r="M64" i="4" s="1"/>
  <c r="D62" i="4"/>
  <c r="R63" i="4"/>
  <c r="S63" i="4" s="1"/>
  <c r="G62" i="4"/>
  <c r="T63" i="4"/>
  <c r="U63" i="4" s="1"/>
  <c r="Z63" i="4"/>
  <c r="AA63" i="4" s="1"/>
  <c r="V63" i="4"/>
  <c r="W63" i="4" s="1"/>
  <c r="P63" i="4"/>
  <c r="Q63" i="4" s="1"/>
  <c r="X63" i="4"/>
  <c r="Y63" i="4" s="1"/>
  <c r="N63" i="4"/>
  <c r="O63" i="4" s="1"/>
  <c r="J64" i="4"/>
  <c r="K64" i="4" s="1"/>
  <c r="H64" i="4"/>
  <c r="I64" i="4" s="1"/>
  <c r="E69" i="4"/>
  <c r="F69" i="4" s="1"/>
  <c r="C70" i="4"/>
  <c r="C71" i="7"/>
  <c r="F70" i="7"/>
  <c r="S46" i="6"/>
  <c r="T46" i="6" s="1"/>
  <c r="Q46" i="6"/>
  <c r="R46" i="6" s="1"/>
  <c r="O46" i="6"/>
  <c r="P46" i="6" s="1"/>
  <c r="M46" i="6"/>
  <c r="N46" i="6" s="1"/>
  <c r="K46" i="6"/>
  <c r="C69" i="6"/>
  <c r="F69" i="6" s="1"/>
  <c r="G46" i="6" l="1"/>
  <c r="G63" i="4"/>
  <c r="Z64" i="4"/>
  <c r="AA64" i="4" s="1"/>
  <c r="X64" i="4"/>
  <c r="Y64" i="4" s="1"/>
  <c r="P64" i="4"/>
  <c r="Q64" i="4" s="1"/>
  <c r="V64" i="4"/>
  <c r="W64" i="4" s="1"/>
  <c r="N64" i="4"/>
  <c r="O64" i="4" s="1"/>
  <c r="R64" i="4"/>
  <c r="S64" i="4" s="1"/>
  <c r="T64" i="4"/>
  <c r="U64" i="4" s="1"/>
  <c r="D63" i="4"/>
  <c r="J65" i="4"/>
  <c r="K65" i="4" s="1"/>
  <c r="L65" i="4"/>
  <c r="M65" i="4" s="1"/>
  <c r="H65" i="4"/>
  <c r="I65" i="4" s="1"/>
  <c r="E70" i="4"/>
  <c r="F70" i="4" s="1"/>
  <c r="C71" i="4"/>
  <c r="C72" i="7"/>
  <c r="F71" i="7"/>
  <c r="L46" i="6"/>
  <c r="J46" i="6"/>
  <c r="C70" i="6"/>
  <c r="F70" i="6" s="1"/>
  <c r="H66" i="4" l="1"/>
  <c r="I66" i="4" s="1"/>
  <c r="D64" i="4"/>
  <c r="T65" i="4"/>
  <c r="U65" i="4" s="1"/>
  <c r="G64" i="4"/>
  <c r="X65" i="4"/>
  <c r="Y65" i="4" s="1"/>
  <c r="Z65" i="4"/>
  <c r="AA65" i="4" s="1"/>
  <c r="L66" i="4"/>
  <c r="M66" i="4" s="1"/>
  <c r="V65" i="4"/>
  <c r="W65" i="4" s="1"/>
  <c r="P65" i="4"/>
  <c r="Q65" i="4" s="1"/>
  <c r="R65" i="4"/>
  <c r="S65" i="4" s="1"/>
  <c r="N65" i="4"/>
  <c r="O65" i="4" s="1"/>
  <c r="J66" i="4"/>
  <c r="K66" i="4" s="1"/>
  <c r="E71" i="4"/>
  <c r="F71" i="4" s="1"/>
  <c r="C72" i="4"/>
  <c r="C73" i="7"/>
  <c r="F72" i="7"/>
  <c r="S47" i="6"/>
  <c r="T47" i="6" s="1"/>
  <c r="Q47" i="6"/>
  <c r="R47" i="6" s="1"/>
  <c r="O47" i="6"/>
  <c r="P47" i="6" s="1"/>
  <c r="M47" i="6"/>
  <c r="N47" i="6" s="1"/>
  <c r="K47" i="6"/>
  <c r="C71" i="6"/>
  <c r="F71" i="6" s="1"/>
  <c r="G47" i="6" l="1"/>
  <c r="Z66" i="4"/>
  <c r="AA66" i="4" s="1"/>
  <c r="X66" i="4"/>
  <c r="Y66" i="4" s="1"/>
  <c r="N66" i="4"/>
  <c r="O66" i="4" s="1"/>
  <c r="V66" i="4"/>
  <c r="W66" i="4" s="1"/>
  <c r="G65" i="4"/>
  <c r="D65" i="4"/>
  <c r="P66" i="4"/>
  <c r="Q66" i="4" s="1"/>
  <c r="T66" i="4"/>
  <c r="U66" i="4" s="1"/>
  <c r="R66" i="4"/>
  <c r="S66" i="4" s="1"/>
  <c r="J67" i="4"/>
  <c r="K67" i="4" s="1"/>
  <c r="H67" i="4"/>
  <c r="I67" i="4" s="1"/>
  <c r="L67" i="4"/>
  <c r="M67" i="4" s="1"/>
  <c r="E72" i="4"/>
  <c r="F72" i="4" s="1"/>
  <c r="C73" i="4"/>
  <c r="C74" i="7"/>
  <c r="F73" i="7"/>
  <c r="L47" i="6"/>
  <c r="J47" i="6"/>
  <c r="C72" i="6"/>
  <c r="F72" i="6" s="1"/>
  <c r="L68" i="4" l="1"/>
  <c r="M68" i="4" s="1"/>
  <c r="J68" i="4"/>
  <c r="K68" i="4" s="1"/>
  <c r="Z67" i="4"/>
  <c r="AA67" i="4" s="1"/>
  <c r="X67" i="4"/>
  <c r="Y67" i="4" s="1"/>
  <c r="H68" i="4"/>
  <c r="I68" i="4" s="1"/>
  <c r="H69" i="4" s="1"/>
  <c r="I69" i="4" s="1"/>
  <c r="T67" i="4"/>
  <c r="U67" i="4" s="1"/>
  <c r="V67" i="4"/>
  <c r="W67" i="4" s="1"/>
  <c r="G66" i="4"/>
  <c r="R67" i="4"/>
  <c r="S67" i="4" s="1"/>
  <c r="D66" i="4"/>
  <c r="N67" i="4"/>
  <c r="O67" i="4" s="1"/>
  <c r="P67" i="4"/>
  <c r="Q67" i="4" s="1"/>
  <c r="E73" i="4"/>
  <c r="F73" i="4" s="1"/>
  <c r="C74" i="4"/>
  <c r="C75" i="7"/>
  <c r="F74" i="7"/>
  <c r="S48" i="6"/>
  <c r="T48" i="6" s="1"/>
  <c r="Q48" i="6"/>
  <c r="R48" i="6" s="1"/>
  <c r="O48" i="6"/>
  <c r="P48" i="6" s="1"/>
  <c r="M48" i="6"/>
  <c r="N48" i="6" s="1"/>
  <c r="K48" i="6"/>
  <c r="C73" i="6"/>
  <c r="F73" i="6" s="1"/>
  <c r="G48" i="6" l="1"/>
  <c r="J69" i="4"/>
  <c r="K69" i="4" s="1"/>
  <c r="L69" i="4"/>
  <c r="M69" i="4" s="1"/>
  <c r="Z68" i="4"/>
  <c r="AA68" i="4" s="1"/>
  <c r="D67" i="4"/>
  <c r="V68" i="4"/>
  <c r="W68" i="4" s="1"/>
  <c r="X68" i="4"/>
  <c r="Y68" i="4" s="1"/>
  <c r="T68" i="4"/>
  <c r="U68" i="4" s="1"/>
  <c r="N68" i="4"/>
  <c r="O68" i="4" s="1"/>
  <c r="R68" i="4"/>
  <c r="S68" i="4" s="1"/>
  <c r="G67" i="4"/>
  <c r="P68" i="4"/>
  <c r="Q68" i="4" s="1"/>
  <c r="E74" i="4"/>
  <c r="F74" i="4" s="1"/>
  <c r="C75" i="4"/>
  <c r="C76" i="7"/>
  <c r="F75" i="7"/>
  <c r="L48" i="6"/>
  <c r="J48" i="6"/>
  <c r="C74" i="6"/>
  <c r="F74" i="6" s="1"/>
  <c r="J70" i="4" l="1"/>
  <c r="K70" i="4" s="1"/>
  <c r="L70" i="4"/>
  <c r="M70" i="4" s="1"/>
  <c r="H70" i="4"/>
  <c r="I70" i="4" s="1"/>
  <c r="P69" i="4"/>
  <c r="Q69" i="4" s="1"/>
  <c r="Z69" i="4"/>
  <c r="AA69" i="4" s="1"/>
  <c r="X69" i="4"/>
  <c r="Y69" i="4" s="1"/>
  <c r="V69" i="4"/>
  <c r="W69" i="4" s="1"/>
  <c r="T69" i="4"/>
  <c r="U69" i="4" s="1"/>
  <c r="R69" i="4"/>
  <c r="S69" i="4" s="1"/>
  <c r="G68" i="4"/>
  <c r="D68" i="4"/>
  <c r="N69" i="4"/>
  <c r="O69" i="4" s="1"/>
  <c r="E75" i="4"/>
  <c r="F75" i="4" s="1"/>
  <c r="C76" i="4"/>
  <c r="C77" i="7"/>
  <c r="F76" i="7"/>
  <c r="S49" i="6"/>
  <c r="T49" i="6" s="1"/>
  <c r="Q49" i="6"/>
  <c r="R49" i="6" s="1"/>
  <c r="O49" i="6"/>
  <c r="P49" i="6" s="1"/>
  <c r="M49" i="6"/>
  <c r="N49" i="6" s="1"/>
  <c r="K49" i="6"/>
  <c r="C75" i="6"/>
  <c r="F75" i="6" s="1"/>
  <c r="G49" i="6" l="1"/>
  <c r="H71" i="4"/>
  <c r="I71" i="4" s="1"/>
  <c r="L71" i="4"/>
  <c r="M71" i="4" s="1"/>
  <c r="J71" i="4"/>
  <c r="K71" i="4" s="1"/>
  <c r="Z70" i="4"/>
  <c r="AA70" i="4" s="1"/>
  <c r="V70" i="4"/>
  <c r="W70" i="4" s="1"/>
  <c r="X70" i="4"/>
  <c r="Y70" i="4" s="1"/>
  <c r="R70" i="4"/>
  <c r="S70" i="4" s="1"/>
  <c r="T70" i="4"/>
  <c r="U70" i="4" s="1"/>
  <c r="P70" i="4"/>
  <c r="Q70" i="4" s="1"/>
  <c r="G69" i="4"/>
  <c r="D69" i="4"/>
  <c r="N70" i="4"/>
  <c r="O70" i="4" s="1"/>
  <c r="E76" i="4"/>
  <c r="F76" i="4" s="1"/>
  <c r="C77" i="4"/>
  <c r="C78" i="7"/>
  <c r="F77" i="7"/>
  <c r="L49" i="6"/>
  <c r="J49" i="6"/>
  <c r="C76" i="6"/>
  <c r="F76" i="6" s="1"/>
  <c r="H72" i="4" l="1"/>
  <c r="I72" i="4" s="1"/>
  <c r="L72" i="4"/>
  <c r="M72" i="4" s="1"/>
  <c r="J72" i="4"/>
  <c r="K72" i="4" s="1"/>
  <c r="Z71" i="4"/>
  <c r="AA71" i="4" s="1"/>
  <c r="V71" i="4"/>
  <c r="W71" i="4" s="1"/>
  <c r="X71" i="4"/>
  <c r="Y71" i="4" s="1"/>
  <c r="R71" i="4"/>
  <c r="S71" i="4" s="1"/>
  <c r="T71" i="4"/>
  <c r="U71" i="4" s="1"/>
  <c r="N71" i="4"/>
  <c r="O71" i="4" s="1"/>
  <c r="G70" i="4"/>
  <c r="P71" i="4"/>
  <c r="Q71" i="4" s="1"/>
  <c r="D70" i="4"/>
  <c r="E77" i="4"/>
  <c r="F77" i="4" s="1"/>
  <c r="C78" i="4"/>
  <c r="C79" i="7"/>
  <c r="F78" i="7"/>
  <c r="S50" i="6"/>
  <c r="T50" i="6" s="1"/>
  <c r="Q50" i="6"/>
  <c r="R50" i="6" s="1"/>
  <c r="O50" i="6"/>
  <c r="P50" i="6" s="1"/>
  <c r="M50" i="6"/>
  <c r="N50" i="6" s="1"/>
  <c r="K50" i="6"/>
  <c r="C77" i="6"/>
  <c r="F77" i="6" s="1"/>
  <c r="G50" i="6" l="1"/>
  <c r="H73" i="4"/>
  <c r="I73" i="4" s="1"/>
  <c r="J73" i="4"/>
  <c r="K73" i="4" s="1"/>
  <c r="L73" i="4"/>
  <c r="M73" i="4" s="1"/>
  <c r="D71" i="4"/>
  <c r="P72" i="4"/>
  <c r="Q72" i="4" s="1"/>
  <c r="Z72" i="4"/>
  <c r="AA72" i="4" s="1"/>
  <c r="X72" i="4"/>
  <c r="Y72" i="4" s="1"/>
  <c r="V72" i="4"/>
  <c r="W72" i="4" s="1"/>
  <c r="T72" i="4"/>
  <c r="U72" i="4" s="1"/>
  <c r="G71" i="4"/>
  <c r="R72" i="4"/>
  <c r="S72" i="4" s="1"/>
  <c r="N72" i="4"/>
  <c r="O72" i="4" s="1"/>
  <c r="E78" i="4"/>
  <c r="F78" i="4" s="1"/>
  <c r="C79" i="4"/>
  <c r="C80" i="7"/>
  <c r="F79" i="7"/>
  <c r="L50" i="6"/>
  <c r="J50" i="6"/>
  <c r="C78" i="6"/>
  <c r="F78" i="6" s="1"/>
  <c r="L74" i="4" l="1"/>
  <c r="M74" i="4" s="1"/>
  <c r="H74" i="4"/>
  <c r="I74" i="4" s="1"/>
  <c r="J74" i="4"/>
  <c r="K74" i="4" s="1"/>
  <c r="X73" i="4"/>
  <c r="Y73" i="4" s="1"/>
  <c r="Z73" i="4"/>
  <c r="AA73" i="4" s="1"/>
  <c r="V73" i="4"/>
  <c r="W73" i="4" s="1"/>
  <c r="G72" i="4"/>
  <c r="T73" i="4"/>
  <c r="D72" i="4"/>
  <c r="N73" i="4"/>
  <c r="O73" i="4" s="1"/>
  <c r="R73" i="4"/>
  <c r="S73" i="4" s="1"/>
  <c r="P73" i="4"/>
  <c r="Q73" i="4" s="1"/>
  <c r="E79" i="4"/>
  <c r="F79" i="4" s="1"/>
  <c r="C80" i="4"/>
  <c r="C81" i="7"/>
  <c r="F80" i="7"/>
  <c r="S51" i="6"/>
  <c r="T51" i="6" s="1"/>
  <c r="Q51" i="6"/>
  <c r="R51" i="6" s="1"/>
  <c r="O51" i="6"/>
  <c r="P51" i="6" s="1"/>
  <c r="M51" i="6"/>
  <c r="N51" i="6" s="1"/>
  <c r="K51" i="6"/>
  <c r="C79" i="6"/>
  <c r="F79" i="6" s="1"/>
  <c r="G51" i="6" l="1"/>
  <c r="J75" i="4"/>
  <c r="K75" i="4" s="1"/>
  <c r="H75" i="4"/>
  <c r="I75" i="4" s="1"/>
  <c r="L75" i="4"/>
  <c r="M75" i="4" s="1"/>
  <c r="U73" i="4"/>
  <c r="T74" i="4" s="1"/>
  <c r="U74" i="4" s="1"/>
  <c r="E80" i="4"/>
  <c r="F80" i="4" s="1"/>
  <c r="C81" i="4"/>
  <c r="F81" i="7"/>
  <c r="C82" i="7"/>
  <c r="L51" i="6"/>
  <c r="J51" i="6"/>
  <c r="C80" i="6"/>
  <c r="F80" i="6" s="1"/>
  <c r="H76" i="4" l="1"/>
  <c r="I76" i="4" s="1"/>
  <c r="L76" i="4"/>
  <c r="M76" i="4" s="1"/>
  <c r="J76" i="4"/>
  <c r="K76" i="4" s="1"/>
  <c r="D73" i="4"/>
  <c r="P74" i="4"/>
  <c r="Q74" i="4" s="1"/>
  <c r="N74" i="4"/>
  <c r="O74" i="4" s="1"/>
  <c r="R74" i="4"/>
  <c r="S74" i="4" s="1"/>
  <c r="V74" i="4"/>
  <c r="W74" i="4" s="1"/>
  <c r="X74" i="4"/>
  <c r="Y74" i="4" s="1"/>
  <c r="Z74" i="4"/>
  <c r="AA74" i="4" s="1"/>
  <c r="G73" i="4"/>
  <c r="E81" i="4"/>
  <c r="F81" i="4" s="1"/>
  <c r="C82" i="4"/>
  <c r="C83" i="7"/>
  <c r="F82" i="7"/>
  <c r="S52" i="6"/>
  <c r="T52" i="6" s="1"/>
  <c r="Q52" i="6"/>
  <c r="R52" i="6" s="1"/>
  <c r="O52" i="6"/>
  <c r="P52" i="6" s="1"/>
  <c r="M52" i="6"/>
  <c r="N52" i="6" s="1"/>
  <c r="K52" i="6"/>
  <c r="C81" i="6"/>
  <c r="F81" i="6" s="1"/>
  <c r="G52" i="6" l="1"/>
  <c r="L77" i="4"/>
  <c r="M77" i="4" s="1"/>
  <c r="J77" i="4"/>
  <c r="K77" i="4" s="1"/>
  <c r="H77" i="4"/>
  <c r="I77" i="4" s="1"/>
  <c r="X75" i="4"/>
  <c r="Y75" i="4" s="1"/>
  <c r="T75" i="4"/>
  <c r="U75" i="4" s="1"/>
  <c r="R75" i="4"/>
  <c r="S75" i="4" s="1"/>
  <c r="P75" i="4"/>
  <c r="Q75" i="4" s="1"/>
  <c r="Z75" i="4"/>
  <c r="AA75" i="4" s="1"/>
  <c r="D74" i="4"/>
  <c r="V75" i="4"/>
  <c r="W75" i="4" s="1"/>
  <c r="G74" i="4"/>
  <c r="N75" i="4"/>
  <c r="O75" i="4" s="1"/>
  <c r="E82" i="4"/>
  <c r="F82" i="4" s="1"/>
  <c r="C83" i="4"/>
  <c r="F83" i="7"/>
  <c r="C84" i="7"/>
  <c r="L52" i="6"/>
  <c r="J52" i="6"/>
  <c r="C82" i="6"/>
  <c r="F82" i="6" s="1"/>
  <c r="H78" i="4" l="1"/>
  <c r="I78" i="4" s="1"/>
  <c r="J78" i="4"/>
  <c r="K78" i="4" s="1"/>
  <c r="L78" i="4"/>
  <c r="M78" i="4" s="1"/>
  <c r="Z76" i="4"/>
  <c r="AA76" i="4" s="1"/>
  <c r="P76" i="4"/>
  <c r="Q76" i="4" s="1"/>
  <c r="R76" i="4"/>
  <c r="S76" i="4" s="1"/>
  <c r="V76" i="4"/>
  <c r="W76" i="4" s="1"/>
  <c r="X76" i="4"/>
  <c r="Y76" i="4" s="1"/>
  <c r="D75" i="4"/>
  <c r="G75" i="4"/>
  <c r="T76" i="4"/>
  <c r="U76" i="4" s="1"/>
  <c r="N76" i="4"/>
  <c r="O76" i="4" s="1"/>
  <c r="E83" i="4"/>
  <c r="F83" i="4" s="1"/>
  <c r="C84" i="4"/>
  <c r="C85" i="7"/>
  <c r="F84" i="7"/>
  <c r="S53" i="6"/>
  <c r="T53" i="6" s="1"/>
  <c r="Q53" i="6"/>
  <c r="R53" i="6" s="1"/>
  <c r="O53" i="6"/>
  <c r="P53" i="6" s="1"/>
  <c r="M53" i="6"/>
  <c r="N53" i="6" s="1"/>
  <c r="K53" i="6"/>
  <c r="C83" i="6"/>
  <c r="F83" i="6" s="1"/>
  <c r="G53" i="6" l="1"/>
  <c r="H79" i="4"/>
  <c r="I79" i="4" s="1"/>
  <c r="J79" i="4"/>
  <c r="K79" i="4" s="1"/>
  <c r="L79" i="4"/>
  <c r="M79" i="4" s="1"/>
  <c r="H80" i="4" s="1"/>
  <c r="I80" i="4" s="1"/>
  <c r="G76" i="4"/>
  <c r="Z77" i="4"/>
  <c r="AA77" i="4" s="1"/>
  <c r="D76" i="4"/>
  <c r="X77" i="4"/>
  <c r="Y77" i="4" s="1"/>
  <c r="V77" i="4"/>
  <c r="N77" i="4"/>
  <c r="O77" i="4" s="1"/>
  <c r="R77" i="4"/>
  <c r="S77" i="4" s="1"/>
  <c r="P77" i="4"/>
  <c r="Q77" i="4" s="1"/>
  <c r="T77" i="4"/>
  <c r="U77" i="4" s="1"/>
  <c r="E84" i="4"/>
  <c r="F84" i="4" s="1"/>
  <c r="C85" i="4"/>
  <c r="F85" i="7"/>
  <c r="C86" i="7"/>
  <c r="L53" i="6"/>
  <c r="J53" i="6"/>
  <c r="C84" i="6"/>
  <c r="F84" i="6" s="1"/>
  <c r="L80" i="4" l="1"/>
  <c r="M80" i="4" s="1"/>
  <c r="J80" i="4"/>
  <c r="K80" i="4" s="1"/>
  <c r="W77" i="4"/>
  <c r="T78" i="4" s="1"/>
  <c r="U78" i="4" s="1"/>
  <c r="E85" i="4"/>
  <c r="F85" i="4" s="1"/>
  <c r="C86" i="4"/>
  <c r="C87" i="7"/>
  <c r="F86" i="7"/>
  <c r="S54" i="6"/>
  <c r="T54" i="6" s="1"/>
  <c r="Q54" i="6"/>
  <c r="R54" i="6" s="1"/>
  <c r="O54" i="6"/>
  <c r="P54" i="6" s="1"/>
  <c r="M54" i="6"/>
  <c r="N54" i="6" s="1"/>
  <c r="K54" i="6"/>
  <c r="C85" i="6"/>
  <c r="F85" i="6" s="1"/>
  <c r="G54" i="6" l="1"/>
  <c r="H81" i="4"/>
  <c r="I81" i="4" s="1"/>
  <c r="J81" i="4"/>
  <c r="K81" i="4" s="1"/>
  <c r="L81" i="4"/>
  <c r="M81" i="4" s="1"/>
  <c r="D77" i="4"/>
  <c r="Z78" i="4"/>
  <c r="AA78" i="4" s="1"/>
  <c r="R78" i="4"/>
  <c r="S78" i="4" s="1"/>
  <c r="N78" i="4"/>
  <c r="O78" i="4" s="1"/>
  <c r="G77" i="4"/>
  <c r="X78" i="4"/>
  <c r="Y78" i="4" s="1"/>
  <c r="V78" i="4"/>
  <c r="W78" i="4" s="1"/>
  <c r="P78" i="4"/>
  <c r="Q78" i="4" s="1"/>
  <c r="E86" i="4"/>
  <c r="F86" i="4" s="1"/>
  <c r="C87" i="4"/>
  <c r="F87" i="7"/>
  <c r="C88" i="7"/>
  <c r="L54" i="6"/>
  <c r="J54" i="6"/>
  <c r="C86" i="6"/>
  <c r="F86" i="6" s="1"/>
  <c r="H82" i="4" l="1"/>
  <c r="I82" i="4" s="1"/>
  <c r="J82" i="4"/>
  <c r="K82" i="4" s="1"/>
  <c r="L82" i="4"/>
  <c r="M82" i="4" s="1"/>
  <c r="L83" i="4"/>
  <c r="M83" i="4" s="1"/>
  <c r="J83" i="4"/>
  <c r="K83" i="4" s="1"/>
  <c r="H83" i="4"/>
  <c r="I83" i="4" s="1"/>
  <c r="R79" i="4"/>
  <c r="S79" i="4" s="1"/>
  <c r="Z79" i="4"/>
  <c r="AA79" i="4" s="1"/>
  <c r="T79" i="4"/>
  <c r="U79" i="4" s="1"/>
  <c r="G78" i="4"/>
  <c r="N79" i="4"/>
  <c r="O79" i="4" s="1"/>
  <c r="P79" i="4"/>
  <c r="Q79" i="4" s="1"/>
  <c r="D78" i="4"/>
  <c r="V79" i="4"/>
  <c r="W79" i="4" s="1"/>
  <c r="X79" i="4"/>
  <c r="Y79" i="4" s="1"/>
  <c r="E87" i="4"/>
  <c r="F87" i="4" s="1"/>
  <c r="C88" i="4"/>
  <c r="C89" i="7"/>
  <c r="F88" i="7"/>
  <c r="S55" i="6"/>
  <c r="T55" i="6" s="1"/>
  <c r="Q55" i="6"/>
  <c r="R55" i="6" s="1"/>
  <c r="O55" i="6"/>
  <c r="P55" i="6" s="1"/>
  <c r="M55" i="6"/>
  <c r="N55" i="6" s="1"/>
  <c r="K55" i="6"/>
  <c r="C87" i="6"/>
  <c r="F87" i="6" s="1"/>
  <c r="G55" i="6" l="1"/>
  <c r="L84" i="4"/>
  <c r="M84" i="4" s="1"/>
  <c r="T80" i="4"/>
  <c r="U80" i="4" s="1"/>
  <c r="V80" i="4"/>
  <c r="W80" i="4" s="1"/>
  <c r="N80" i="4"/>
  <c r="O80" i="4" s="1"/>
  <c r="Z80" i="4"/>
  <c r="AA80" i="4" s="1"/>
  <c r="G79" i="4"/>
  <c r="D79" i="4"/>
  <c r="P80" i="4"/>
  <c r="Q80" i="4" s="1"/>
  <c r="X80" i="4"/>
  <c r="Y80" i="4" s="1"/>
  <c r="R80" i="4"/>
  <c r="S80" i="4" s="1"/>
  <c r="H84" i="4"/>
  <c r="I84" i="4" s="1"/>
  <c r="J84" i="4"/>
  <c r="K84" i="4" s="1"/>
  <c r="E88" i="4"/>
  <c r="F88" i="4" s="1"/>
  <c r="C89" i="4"/>
  <c r="F89" i="7"/>
  <c r="C90" i="7"/>
  <c r="L55" i="6"/>
  <c r="J55" i="6"/>
  <c r="C88" i="6"/>
  <c r="F88" i="6" s="1"/>
  <c r="D80" i="4" l="1"/>
  <c r="Z81" i="4"/>
  <c r="AA81" i="4" s="1"/>
  <c r="X81" i="4"/>
  <c r="Y81" i="4" s="1"/>
  <c r="G80" i="4"/>
  <c r="T81" i="4"/>
  <c r="U81" i="4" s="1"/>
  <c r="R81" i="4"/>
  <c r="S81" i="4" s="1"/>
  <c r="V81" i="4"/>
  <c r="W81" i="4" s="1"/>
  <c r="N81" i="4"/>
  <c r="O81" i="4" s="1"/>
  <c r="P81" i="4"/>
  <c r="Q81" i="4" s="1"/>
  <c r="H85" i="4"/>
  <c r="I85" i="4" s="1"/>
  <c r="J85" i="4"/>
  <c r="K85" i="4" s="1"/>
  <c r="L85" i="4"/>
  <c r="M85" i="4" s="1"/>
  <c r="E89" i="4"/>
  <c r="F89" i="4" s="1"/>
  <c r="C90" i="4"/>
  <c r="C91" i="7"/>
  <c r="F90" i="7"/>
  <c r="S56" i="6"/>
  <c r="T56" i="6" s="1"/>
  <c r="Q56" i="6"/>
  <c r="R56" i="6" s="1"/>
  <c r="O56" i="6"/>
  <c r="P56" i="6" s="1"/>
  <c r="M56" i="6"/>
  <c r="N56" i="6" s="1"/>
  <c r="K56" i="6"/>
  <c r="C89" i="6"/>
  <c r="F89" i="6" s="1"/>
  <c r="G56" i="6" l="1"/>
  <c r="L86" i="4"/>
  <c r="M86" i="4" s="1"/>
  <c r="H86" i="4"/>
  <c r="I86" i="4" s="1"/>
  <c r="P82" i="4"/>
  <c r="Q82" i="4" s="1"/>
  <c r="T82" i="4"/>
  <c r="U82" i="4" s="1"/>
  <c r="N82" i="4"/>
  <c r="O82" i="4" s="1"/>
  <c r="Z82" i="4"/>
  <c r="AA82" i="4" s="1"/>
  <c r="R82" i="4"/>
  <c r="S82" i="4" s="1"/>
  <c r="X82" i="4"/>
  <c r="Y82" i="4" s="1"/>
  <c r="D81" i="4"/>
  <c r="V82" i="4"/>
  <c r="W82" i="4" s="1"/>
  <c r="G81" i="4"/>
  <c r="J86" i="4"/>
  <c r="K86" i="4" s="1"/>
  <c r="E90" i="4"/>
  <c r="F90" i="4" s="1"/>
  <c r="C91" i="4"/>
  <c r="F91" i="7"/>
  <c r="C92" i="7"/>
  <c r="L56" i="6"/>
  <c r="J56" i="6"/>
  <c r="C90" i="6"/>
  <c r="F90" i="6" s="1"/>
  <c r="H87" i="4" l="1"/>
  <c r="I87" i="4" s="1"/>
  <c r="Z83" i="4"/>
  <c r="AA83" i="4" s="1"/>
  <c r="V83" i="4"/>
  <c r="W83" i="4" s="1"/>
  <c r="X83" i="4"/>
  <c r="Y83" i="4" s="1"/>
  <c r="G82" i="4"/>
  <c r="R83" i="4"/>
  <c r="S83" i="4" s="1"/>
  <c r="P83" i="4"/>
  <c r="Q83" i="4" s="1"/>
  <c r="T83" i="4"/>
  <c r="U83" i="4" s="1"/>
  <c r="D82" i="4"/>
  <c r="N83" i="4"/>
  <c r="O83" i="4" s="1"/>
  <c r="J87" i="4"/>
  <c r="K87" i="4" s="1"/>
  <c r="L87" i="4"/>
  <c r="M87" i="4" s="1"/>
  <c r="E91" i="4"/>
  <c r="F91" i="4" s="1"/>
  <c r="C92" i="4"/>
  <c r="C93" i="7"/>
  <c r="F92" i="7"/>
  <c r="S57" i="6"/>
  <c r="T57" i="6" s="1"/>
  <c r="Q57" i="6"/>
  <c r="R57" i="6" s="1"/>
  <c r="O57" i="6"/>
  <c r="P57" i="6" s="1"/>
  <c r="M57" i="6"/>
  <c r="N57" i="6" s="1"/>
  <c r="K57" i="6"/>
  <c r="C91" i="6"/>
  <c r="F91" i="6" s="1"/>
  <c r="G57" i="6" l="1"/>
  <c r="J88" i="4"/>
  <c r="K88" i="4" s="1"/>
  <c r="L88" i="4"/>
  <c r="M88" i="4" s="1"/>
  <c r="Z84" i="4"/>
  <c r="AA84" i="4" s="1"/>
  <c r="X84" i="4"/>
  <c r="Y84" i="4" s="1"/>
  <c r="V84" i="4"/>
  <c r="W84" i="4" s="1"/>
  <c r="G83" i="4"/>
  <c r="D83" i="4"/>
  <c r="N84" i="4"/>
  <c r="O84" i="4" s="1"/>
  <c r="T84" i="4"/>
  <c r="U84" i="4" s="1"/>
  <c r="R84" i="4"/>
  <c r="S84" i="4" s="1"/>
  <c r="P84" i="4"/>
  <c r="Q84" i="4" s="1"/>
  <c r="H88" i="4"/>
  <c r="I88" i="4" s="1"/>
  <c r="E92" i="4"/>
  <c r="F92" i="4" s="1"/>
  <c r="C93" i="4"/>
  <c r="F93" i="7"/>
  <c r="C94" i="7"/>
  <c r="L57" i="6"/>
  <c r="J57" i="6"/>
  <c r="C92" i="6"/>
  <c r="F92" i="6" s="1"/>
  <c r="L89" i="4" l="1"/>
  <c r="M89" i="4" s="1"/>
  <c r="Z85" i="4"/>
  <c r="AA85" i="4" s="1"/>
  <c r="D84" i="4"/>
  <c r="V85" i="4"/>
  <c r="W85" i="4" s="1"/>
  <c r="X85" i="4"/>
  <c r="Y85" i="4" s="1"/>
  <c r="G84" i="4"/>
  <c r="R85" i="4"/>
  <c r="S85" i="4" s="1"/>
  <c r="T85" i="4"/>
  <c r="U85" i="4" s="1"/>
  <c r="N85" i="4"/>
  <c r="O85" i="4" s="1"/>
  <c r="P85" i="4"/>
  <c r="Q85" i="4" s="1"/>
  <c r="J89" i="4"/>
  <c r="K89" i="4" s="1"/>
  <c r="H89" i="4"/>
  <c r="I89" i="4" s="1"/>
  <c r="E93" i="4"/>
  <c r="F93" i="4" s="1"/>
  <c r="C94" i="4"/>
  <c r="C95" i="7"/>
  <c r="F94" i="7"/>
  <c r="S58" i="6"/>
  <c r="T58" i="6" s="1"/>
  <c r="Q58" i="6"/>
  <c r="R58" i="6" s="1"/>
  <c r="O58" i="6"/>
  <c r="P58" i="6" s="1"/>
  <c r="M58" i="6"/>
  <c r="N58" i="6" s="1"/>
  <c r="K58" i="6"/>
  <c r="C93" i="6"/>
  <c r="F93" i="6" s="1"/>
  <c r="G58" i="6" l="1"/>
  <c r="L90" i="4"/>
  <c r="M90" i="4" s="1"/>
  <c r="Z86" i="4"/>
  <c r="AA86" i="4" s="1"/>
  <c r="V86" i="4"/>
  <c r="W86" i="4" s="1"/>
  <c r="X86" i="4"/>
  <c r="Y86" i="4" s="1"/>
  <c r="T86" i="4"/>
  <c r="U86" i="4" s="1"/>
  <c r="P86" i="4"/>
  <c r="Q86" i="4" s="1"/>
  <c r="R86" i="4"/>
  <c r="S86" i="4" s="1"/>
  <c r="G85" i="4"/>
  <c r="N86" i="4"/>
  <c r="O86" i="4" s="1"/>
  <c r="D85" i="4"/>
  <c r="H90" i="4"/>
  <c r="I90" i="4" s="1"/>
  <c r="J90" i="4"/>
  <c r="K90" i="4" s="1"/>
  <c r="E94" i="4"/>
  <c r="F94" i="4" s="1"/>
  <c r="C95" i="4"/>
  <c r="F95" i="7"/>
  <c r="C96" i="7"/>
  <c r="L58" i="6"/>
  <c r="J58" i="6"/>
  <c r="C94" i="6"/>
  <c r="F94" i="6" s="1"/>
  <c r="Z87" i="4" l="1"/>
  <c r="AA87" i="4" s="1"/>
  <c r="H91" i="4"/>
  <c r="I91" i="4" s="1"/>
  <c r="X87" i="4"/>
  <c r="Y87" i="4" s="1"/>
  <c r="N87" i="4"/>
  <c r="O87" i="4" s="1"/>
  <c r="V87" i="4"/>
  <c r="W87" i="4" s="1"/>
  <c r="P87" i="4"/>
  <c r="Q87" i="4" s="1"/>
  <c r="T87" i="4"/>
  <c r="U87" i="4" s="1"/>
  <c r="R87" i="4"/>
  <c r="S87" i="4" s="1"/>
  <c r="G86" i="4"/>
  <c r="D86" i="4"/>
  <c r="L91" i="4"/>
  <c r="M91" i="4" s="1"/>
  <c r="J91" i="4"/>
  <c r="K91" i="4" s="1"/>
  <c r="E95" i="4"/>
  <c r="F95" i="4" s="1"/>
  <c r="C96" i="4"/>
  <c r="C97" i="7"/>
  <c r="F96" i="7"/>
  <c r="S59" i="6"/>
  <c r="T59" i="6" s="1"/>
  <c r="Q59" i="6"/>
  <c r="R59" i="6" s="1"/>
  <c r="O59" i="6"/>
  <c r="P59" i="6" s="1"/>
  <c r="M59" i="6"/>
  <c r="N59" i="6" s="1"/>
  <c r="K59" i="6"/>
  <c r="C95" i="6"/>
  <c r="F95" i="6" s="1"/>
  <c r="G59" i="6" l="1"/>
  <c r="H92" i="4"/>
  <c r="I92" i="4" s="1"/>
  <c r="L92" i="4"/>
  <c r="M92" i="4" s="1"/>
  <c r="Z88" i="4"/>
  <c r="AA88" i="4" s="1"/>
  <c r="X88" i="4"/>
  <c r="Y88" i="4" s="1"/>
  <c r="D87" i="4"/>
  <c r="P88" i="4"/>
  <c r="Q88" i="4" s="1"/>
  <c r="R88" i="4"/>
  <c r="S88" i="4" s="1"/>
  <c r="N88" i="4"/>
  <c r="O88" i="4" s="1"/>
  <c r="V88" i="4"/>
  <c r="W88" i="4" s="1"/>
  <c r="T88" i="4"/>
  <c r="U88" i="4" s="1"/>
  <c r="G87" i="4"/>
  <c r="J92" i="4"/>
  <c r="K92" i="4" s="1"/>
  <c r="E96" i="4"/>
  <c r="F96" i="4" s="1"/>
  <c r="C97" i="4"/>
  <c r="F97" i="7"/>
  <c r="C98" i="7"/>
  <c r="L59" i="6"/>
  <c r="J59" i="6"/>
  <c r="C96" i="6"/>
  <c r="F96" i="6" s="1"/>
  <c r="J93" i="4" l="1"/>
  <c r="K93" i="4" s="1"/>
  <c r="L93" i="4"/>
  <c r="M93" i="4" s="1"/>
  <c r="P89" i="4"/>
  <c r="Q89" i="4" s="1"/>
  <c r="R89" i="4"/>
  <c r="S89" i="4" s="1"/>
  <c r="N89" i="4"/>
  <c r="O89" i="4" s="1"/>
  <c r="Z89" i="4"/>
  <c r="AA89" i="4" s="1"/>
  <c r="D88" i="4"/>
  <c r="T89" i="4"/>
  <c r="U89" i="4" s="1"/>
  <c r="X89" i="4"/>
  <c r="Y89" i="4" s="1"/>
  <c r="G88" i="4"/>
  <c r="V89" i="4"/>
  <c r="W89" i="4" s="1"/>
  <c r="H93" i="4"/>
  <c r="I93" i="4" s="1"/>
  <c r="E97" i="4"/>
  <c r="F97" i="4" s="1"/>
  <c r="C98" i="4"/>
  <c r="C99" i="7"/>
  <c r="F98" i="7"/>
  <c r="S60" i="6"/>
  <c r="T60" i="6" s="1"/>
  <c r="Q60" i="6"/>
  <c r="R60" i="6" s="1"/>
  <c r="O60" i="6"/>
  <c r="P60" i="6" s="1"/>
  <c r="M60" i="6"/>
  <c r="N60" i="6" s="1"/>
  <c r="K60" i="6"/>
  <c r="C97" i="6"/>
  <c r="F97" i="6" s="1"/>
  <c r="G60" i="6" l="1"/>
  <c r="N90" i="4"/>
  <c r="O90" i="4" s="1"/>
  <c r="T90" i="4"/>
  <c r="U90" i="4" s="1"/>
  <c r="D89" i="4"/>
  <c r="P90" i="4"/>
  <c r="Q90" i="4" s="1"/>
  <c r="Z90" i="4"/>
  <c r="AA90" i="4" s="1"/>
  <c r="J94" i="4"/>
  <c r="K94" i="4" s="1"/>
  <c r="L94" i="4"/>
  <c r="M94" i="4" s="1"/>
  <c r="R90" i="4"/>
  <c r="S90" i="4" s="1"/>
  <c r="X90" i="4"/>
  <c r="Y90" i="4" s="1"/>
  <c r="G89" i="4"/>
  <c r="V90" i="4"/>
  <c r="W90" i="4" s="1"/>
  <c r="H94" i="4"/>
  <c r="I94" i="4" s="1"/>
  <c r="E98" i="4"/>
  <c r="F98" i="4" s="1"/>
  <c r="C99" i="4"/>
  <c r="C100" i="7"/>
  <c r="F99" i="7"/>
  <c r="L60" i="6"/>
  <c r="J60" i="6"/>
  <c r="C98" i="6"/>
  <c r="F98" i="6" s="1"/>
  <c r="L95" i="4" l="1"/>
  <c r="M95" i="4" s="1"/>
  <c r="V91" i="4"/>
  <c r="W91" i="4" s="1"/>
  <c r="Z91" i="4"/>
  <c r="AA91" i="4" s="1"/>
  <c r="D90" i="4"/>
  <c r="X91" i="4"/>
  <c r="Y91" i="4" s="1"/>
  <c r="N91" i="4"/>
  <c r="O91" i="4" s="1"/>
  <c r="T91" i="4"/>
  <c r="U91" i="4" s="1"/>
  <c r="R91" i="4"/>
  <c r="S91" i="4" s="1"/>
  <c r="G90" i="4"/>
  <c r="P91" i="4"/>
  <c r="Q91" i="4" s="1"/>
  <c r="J95" i="4"/>
  <c r="K95" i="4" s="1"/>
  <c r="H95" i="4"/>
  <c r="I95" i="4" s="1"/>
  <c r="E99" i="4"/>
  <c r="F99" i="4" s="1"/>
  <c r="C100" i="4"/>
  <c r="C101" i="7"/>
  <c r="F100" i="7"/>
  <c r="S61" i="6"/>
  <c r="T61" i="6" s="1"/>
  <c r="Q61" i="6"/>
  <c r="R61" i="6" s="1"/>
  <c r="O61" i="6"/>
  <c r="P61" i="6" s="1"/>
  <c r="M61" i="6"/>
  <c r="N61" i="6" s="1"/>
  <c r="K61" i="6"/>
  <c r="C99" i="6"/>
  <c r="F99" i="6" s="1"/>
  <c r="G61" i="6" l="1"/>
  <c r="L96" i="4"/>
  <c r="M96" i="4" s="1"/>
  <c r="N92" i="4"/>
  <c r="O92" i="4" s="1"/>
  <c r="X92" i="4"/>
  <c r="Y92" i="4" s="1"/>
  <c r="Z92" i="4"/>
  <c r="AA92" i="4" s="1"/>
  <c r="D91" i="4"/>
  <c r="V92" i="4"/>
  <c r="T92" i="4"/>
  <c r="U92" i="4" s="1"/>
  <c r="G91" i="4"/>
  <c r="R92" i="4"/>
  <c r="S92" i="4" s="1"/>
  <c r="P92" i="4"/>
  <c r="Q92" i="4" s="1"/>
  <c r="H96" i="4"/>
  <c r="I96" i="4" s="1"/>
  <c r="J96" i="4"/>
  <c r="K96" i="4" s="1"/>
  <c r="E100" i="4"/>
  <c r="F100" i="4" s="1"/>
  <c r="C101" i="4"/>
  <c r="C102" i="7"/>
  <c r="F101" i="7"/>
  <c r="L61" i="6"/>
  <c r="J61" i="6"/>
  <c r="C100" i="6"/>
  <c r="F100" i="6" s="1"/>
  <c r="J97" i="4" l="1"/>
  <c r="K97" i="4" s="1"/>
  <c r="W92" i="4"/>
  <c r="T93" i="4" s="1"/>
  <c r="U93" i="4" s="1"/>
  <c r="D92" i="4"/>
  <c r="H97" i="4"/>
  <c r="I97" i="4" s="1"/>
  <c r="L97" i="4"/>
  <c r="M97" i="4" s="1"/>
  <c r="E101" i="4"/>
  <c r="F101" i="4" s="1"/>
  <c r="C102" i="4"/>
  <c r="C103" i="7"/>
  <c r="F102" i="7"/>
  <c r="S62" i="6"/>
  <c r="T62" i="6" s="1"/>
  <c r="Q62" i="6"/>
  <c r="R62" i="6" s="1"/>
  <c r="O62" i="6"/>
  <c r="P62" i="6" s="1"/>
  <c r="M62" i="6"/>
  <c r="N62" i="6" s="1"/>
  <c r="K62" i="6"/>
  <c r="C101" i="6"/>
  <c r="F101" i="6" s="1"/>
  <c r="G62" i="6" l="1"/>
  <c r="N93" i="4"/>
  <c r="O93" i="4" s="1"/>
  <c r="P93" i="4"/>
  <c r="Q93" i="4" s="1"/>
  <c r="Z93" i="4"/>
  <c r="AA93" i="4" s="1"/>
  <c r="J98" i="4"/>
  <c r="K98" i="4" s="1"/>
  <c r="L98" i="4"/>
  <c r="M98" i="4" s="1"/>
  <c r="X93" i="4"/>
  <c r="Y93" i="4" s="1"/>
  <c r="G92" i="4"/>
  <c r="V93" i="4"/>
  <c r="W93" i="4" s="1"/>
  <c r="R93" i="4"/>
  <c r="S93" i="4" s="1"/>
  <c r="H98" i="4"/>
  <c r="I98" i="4" s="1"/>
  <c r="E102" i="4"/>
  <c r="F102" i="4" s="1"/>
  <c r="C103" i="4"/>
  <c r="F103" i="7"/>
  <c r="C104" i="7"/>
  <c r="L62" i="6"/>
  <c r="J62" i="6"/>
  <c r="C102" i="6"/>
  <c r="F102" i="6" s="1"/>
  <c r="H99" i="4" l="1"/>
  <c r="I99" i="4" s="1"/>
  <c r="R94" i="4"/>
  <c r="S94" i="4" s="1"/>
  <c r="P94" i="4"/>
  <c r="Q94" i="4" s="1"/>
  <c r="N94" i="4"/>
  <c r="O94" i="4" s="1"/>
  <c r="X94" i="4"/>
  <c r="Y94" i="4" s="1"/>
  <c r="D93" i="4"/>
  <c r="Z94" i="4"/>
  <c r="AA94" i="4" s="1"/>
  <c r="V94" i="4"/>
  <c r="W94" i="4" s="1"/>
  <c r="T94" i="4"/>
  <c r="U94" i="4" s="1"/>
  <c r="G93" i="4"/>
  <c r="L99" i="4"/>
  <c r="M99" i="4" s="1"/>
  <c r="J99" i="4"/>
  <c r="E103" i="4"/>
  <c r="F103" i="4" s="1"/>
  <c r="C104" i="4"/>
  <c r="C105" i="7"/>
  <c r="F104" i="7"/>
  <c r="S63" i="6"/>
  <c r="T63" i="6" s="1"/>
  <c r="Q63" i="6"/>
  <c r="R63" i="6" s="1"/>
  <c r="O63" i="6"/>
  <c r="P63" i="6" s="1"/>
  <c r="M63" i="6"/>
  <c r="N63" i="6" s="1"/>
  <c r="K63" i="6"/>
  <c r="C103" i="6"/>
  <c r="F103" i="6" s="1"/>
  <c r="G63" i="6" l="1"/>
  <c r="X95" i="4"/>
  <c r="Y95" i="4" s="1"/>
  <c r="D94" i="4"/>
  <c r="P95" i="4"/>
  <c r="Q95" i="4" s="1"/>
  <c r="Z95" i="4"/>
  <c r="AA95" i="4" s="1"/>
  <c r="R95" i="4"/>
  <c r="S95" i="4" s="1"/>
  <c r="V95" i="4"/>
  <c r="W95" i="4" s="1"/>
  <c r="N95" i="4"/>
  <c r="O95" i="4" s="1"/>
  <c r="G94" i="4"/>
  <c r="T95" i="4"/>
  <c r="U95" i="4" s="1"/>
  <c r="K99" i="4"/>
  <c r="L100" i="4" s="1"/>
  <c r="M100" i="4" s="1"/>
  <c r="E104" i="4"/>
  <c r="F104" i="4" s="1"/>
  <c r="C105" i="4"/>
  <c r="F105" i="7"/>
  <c r="C106" i="7"/>
  <c r="L63" i="6"/>
  <c r="J63" i="6"/>
  <c r="C104" i="6"/>
  <c r="F104" i="6" s="1"/>
  <c r="Z96" i="4" l="1"/>
  <c r="AA96" i="4" s="1"/>
  <c r="P96" i="4"/>
  <c r="Q96" i="4" s="1"/>
  <c r="G95" i="4"/>
  <c r="V96" i="4"/>
  <c r="W96" i="4" s="1"/>
  <c r="R96" i="4"/>
  <c r="S96" i="4" s="1"/>
  <c r="N96" i="4"/>
  <c r="O96" i="4" s="1"/>
  <c r="X96" i="4"/>
  <c r="Y96" i="4" s="1"/>
  <c r="D95" i="4"/>
  <c r="T96" i="4"/>
  <c r="U96" i="4" s="1"/>
  <c r="H100" i="4"/>
  <c r="I100" i="4" s="1"/>
  <c r="J100" i="4"/>
  <c r="K100" i="4" s="1"/>
  <c r="E105" i="4"/>
  <c r="F105" i="4" s="1"/>
  <c r="C106" i="4"/>
  <c r="C107" i="7"/>
  <c r="F106" i="7"/>
  <c r="S64" i="6"/>
  <c r="T64" i="6" s="1"/>
  <c r="Q64" i="6"/>
  <c r="R64" i="6" s="1"/>
  <c r="O64" i="6"/>
  <c r="P64" i="6" s="1"/>
  <c r="M64" i="6"/>
  <c r="N64" i="6" s="1"/>
  <c r="K64" i="6"/>
  <c r="C105" i="6"/>
  <c r="F105" i="6" s="1"/>
  <c r="G64" i="6" l="1"/>
  <c r="H101" i="4"/>
  <c r="I101" i="4" s="1"/>
  <c r="Z97" i="4"/>
  <c r="AA97" i="4" s="1"/>
  <c r="N97" i="4"/>
  <c r="O97" i="4" s="1"/>
  <c r="X97" i="4"/>
  <c r="Y97" i="4" s="1"/>
  <c r="T97" i="4"/>
  <c r="U97" i="4" s="1"/>
  <c r="R97" i="4"/>
  <c r="S97" i="4" s="1"/>
  <c r="D96" i="4"/>
  <c r="V97" i="4"/>
  <c r="W97" i="4" s="1"/>
  <c r="G96" i="4"/>
  <c r="P97" i="4"/>
  <c r="Q97" i="4" s="1"/>
  <c r="L101" i="4"/>
  <c r="M101" i="4" s="1"/>
  <c r="J101" i="4"/>
  <c r="K101" i="4" s="1"/>
  <c r="E106" i="4"/>
  <c r="F106" i="4" s="1"/>
  <c r="C107" i="4"/>
  <c r="F107" i="7"/>
  <c r="C108" i="7"/>
  <c r="L64" i="6"/>
  <c r="J64" i="6"/>
  <c r="C106" i="6"/>
  <c r="F106" i="6" s="1"/>
  <c r="H102" i="4" l="1"/>
  <c r="I102" i="4" s="1"/>
  <c r="L102" i="4"/>
  <c r="M102" i="4" s="1"/>
  <c r="J102" i="4"/>
  <c r="K102" i="4" s="1"/>
  <c r="R98" i="4"/>
  <c r="S98" i="4" s="1"/>
  <c r="N98" i="4"/>
  <c r="O98" i="4" s="1"/>
  <c r="Z98" i="4"/>
  <c r="AA98" i="4" s="1"/>
  <c r="T98" i="4"/>
  <c r="U98" i="4" s="1"/>
  <c r="V98" i="4"/>
  <c r="W98" i="4" s="1"/>
  <c r="X98" i="4"/>
  <c r="Y98" i="4" s="1"/>
  <c r="D97" i="4"/>
  <c r="G97" i="4"/>
  <c r="P98" i="4"/>
  <c r="Q98" i="4" s="1"/>
  <c r="E107" i="4"/>
  <c r="F107" i="4" s="1"/>
  <c r="C108" i="4"/>
  <c r="C109" i="7"/>
  <c r="F108" i="7"/>
  <c r="S65" i="6"/>
  <c r="T65" i="6" s="1"/>
  <c r="Q65" i="6"/>
  <c r="R65" i="6" s="1"/>
  <c r="O65" i="6"/>
  <c r="P65" i="6" s="1"/>
  <c r="M65" i="6"/>
  <c r="N65" i="6" s="1"/>
  <c r="K65" i="6"/>
  <c r="C107" i="6"/>
  <c r="F107" i="6" s="1"/>
  <c r="G65" i="6" l="1"/>
  <c r="L103" i="4"/>
  <c r="M103" i="4" s="1"/>
  <c r="J103" i="4"/>
  <c r="K103" i="4" s="1"/>
  <c r="H103" i="4"/>
  <c r="I103" i="4" s="1"/>
  <c r="Z99" i="4"/>
  <c r="AA99" i="4" s="1"/>
  <c r="V99" i="4"/>
  <c r="W99" i="4" s="1"/>
  <c r="D98" i="4"/>
  <c r="T99" i="4"/>
  <c r="U99" i="4" s="1"/>
  <c r="R99" i="4"/>
  <c r="S99" i="4" s="1"/>
  <c r="N99" i="4"/>
  <c r="O99" i="4" s="1"/>
  <c r="X99" i="4"/>
  <c r="Y99" i="4" s="1"/>
  <c r="P99" i="4"/>
  <c r="Q99" i="4" s="1"/>
  <c r="G98" i="4"/>
  <c r="E108" i="4"/>
  <c r="F108" i="4" s="1"/>
  <c r="C109" i="4"/>
  <c r="F109" i="7"/>
  <c r="C110" i="7"/>
  <c r="L65" i="6"/>
  <c r="J65" i="6"/>
  <c r="C108" i="6"/>
  <c r="F108" i="6" s="1"/>
  <c r="J104" i="4" l="1"/>
  <c r="K104" i="4" s="1"/>
  <c r="H104" i="4"/>
  <c r="I104" i="4" s="1"/>
  <c r="L104" i="4"/>
  <c r="M104" i="4" s="1"/>
  <c r="Z100" i="4"/>
  <c r="AA100" i="4" s="1"/>
  <c r="D99" i="4"/>
  <c r="X100" i="4"/>
  <c r="Y100" i="4" s="1"/>
  <c r="V100" i="4"/>
  <c r="W100" i="4" s="1"/>
  <c r="N100" i="4"/>
  <c r="O100" i="4" s="1"/>
  <c r="R100" i="4"/>
  <c r="S100" i="4" s="1"/>
  <c r="T100" i="4"/>
  <c r="U100" i="4" s="1"/>
  <c r="P100" i="4"/>
  <c r="Q100" i="4" s="1"/>
  <c r="G99" i="4"/>
  <c r="E109" i="4"/>
  <c r="F109" i="4" s="1"/>
  <c r="C110" i="4"/>
  <c r="C111" i="7"/>
  <c r="F110" i="7"/>
  <c r="S66" i="6"/>
  <c r="T66" i="6" s="1"/>
  <c r="Q66" i="6"/>
  <c r="R66" i="6" s="1"/>
  <c r="O66" i="6"/>
  <c r="P66" i="6" s="1"/>
  <c r="M66" i="6"/>
  <c r="N66" i="6" s="1"/>
  <c r="K66" i="6"/>
  <c r="C109" i="6"/>
  <c r="F109" i="6" s="1"/>
  <c r="G66" i="6" l="1"/>
  <c r="L105" i="4"/>
  <c r="M105" i="4" s="1"/>
  <c r="H105" i="4"/>
  <c r="I105" i="4" s="1"/>
  <c r="J105" i="4"/>
  <c r="K105" i="4" s="1"/>
  <c r="P101" i="4"/>
  <c r="Q101" i="4" s="1"/>
  <c r="T101" i="4"/>
  <c r="U101" i="4" s="1"/>
  <c r="Z101" i="4"/>
  <c r="AA101" i="4" s="1"/>
  <c r="X101" i="4"/>
  <c r="Y101" i="4" s="1"/>
  <c r="V101" i="4"/>
  <c r="W101" i="4" s="1"/>
  <c r="G100" i="4"/>
  <c r="N101" i="4"/>
  <c r="O101" i="4" s="1"/>
  <c r="R101" i="4"/>
  <c r="S101" i="4" s="1"/>
  <c r="D100" i="4"/>
  <c r="E110" i="4"/>
  <c r="F110" i="4" s="1"/>
  <c r="C111" i="4"/>
  <c r="C112" i="7"/>
  <c r="F111" i="7"/>
  <c r="L66" i="6"/>
  <c r="J66" i="6"/>
  <c r="C110" i="6"/>
  <c r="F110" i="6" s="1"/>
  <c r="H106" i="4" l="1"/>
  <c r="I106" i="4" s="1"/>
  <c r="J106" i="4"/>
  <c r="K106" i="4" s="1"/>
  <c r="L106" i="4"/>
  <c r="M106" i="4" s="1"/>
  <c r="D101" i="4"/>
  <c r="Z102" i="4"/>
  <c r="AA102" i="4" s="1"/>
  <c r="V102" i="4"/>
  <c r="W102" i="4" s="1"/>
  <c r="P102" i="4"/>
  <c r="Q102" i="4" s="1"/>
  <c r="X102" i="4"/>
  <c r="Y102" i="4" s="1"/>
  <c r="G101" i="4"/>
  <c r="T102" i="4"/>
  <c r="U102" i="4" s="1"/>
  <c r="R102" i="4"/>
  <c r="S102" i="4" s="1"/>
  <c r="N102" i="4"/>
  <c r="O102" i="4" s="1"/>
  <c r="E111" i="4"/>
  <c r="F111" i="4" s="1"/>
  <c r="C112" i="4"/>
  <c r="C113" i="7"/>
  <c r="F112" i="7"/>
  <c r="S67" i="6"/>
  <c r="T67" i="6" s="1"/>
  <c r="Q67" i="6"/>
  <c r="R67" i="6" s="1"/>
  <c r="O67" i="6"/>
  <c r="P67" i="6" s="1"/>
  <c r="M67" i="6"/>
  <c r="N67" i="6" s="1"/>
  <c r="K67" i="6"/>
  <c r="C111" i="6"/>
  <c r="F111" i="6" s="1"/>
  <c r="G67" i="6" l="1"/>
  <c r="L107" i="4"/>
  <c r="M107" i="4" s="1"/>
  <c r="H107" i="4"/>
  <c r="I107" i="4" s="1"/>
  <c r="J107" i="4"/>
  <c r="K107" i="4" s="1"/>
  <c r="Z103" i="4"/>
  <c r="AA103" i="4" s="1"/>
  <c r="N103" i="4"/>
  <c r="O103" i="4" s="1"/>
  <c r="T103" i="4"/>
  <c r="U103" i="4" s="1"/>
  <c r="P103" i="4"/>
  <c r="Q103" i="4" s="1"/>
  <c r="R103" i="4"/>
  <c r="S103" i="4" s="1"/>
  <c r="V103" i="4"/>
  <c r="W103" i="4" s="1"/>
  <c r="D102" i="4"/>
  <c r="X103" i="4"/>
  <c r="Y103" i="4" s="1"/>
  <c r="G102" i="4"/>
  <c r="E112" i="4"/>
  <c r="F112" i="4" s="1"/>
  <c r="C113" i="4"/>
  <c r="C114" i="7"/>
  <c r="F113" i="7"/>
  <c r="L67" i="6"/>
  <c r="J67" i="6"/>
  <c r="C112" i="6"/>
  <c r="F112" i="6" s="1"/>
  <c r="L108" i="4" l="1"/>
  <c r="M108" i="4" s="1"/>
  <c r="H108" i="4"/>
  <c r="I108" i="4" s="1"/>
  <c r="J108" i="4"/>
  <c r="K108" i="4" s="1"/>
  <c r="T104" i="4"/>
  <c r="U104" i="4" s="1"/>
  <c r="R104" i="4"/>
  <c r="S104" i="4" s="1"/>
  <c r="P104" i="4"/>
  <c r="Q104" i="4" s="1"/>
  <c r="Z104" i="4"/>
  <c r="AA104" i="4" s="1"/>
  <c r="X104" i="4"/>
  <c r="Y104" i="4" s="1"/>
  <c r="N104" i="4"/>
  <c r="O104" i="4" s="1"/>
  <c r="V104" i="4"/>
  <c r="W104" i="4" s="1"/>
  <c r="G103" i="4"/>
  <c r="D103" i="4"/>
  <c r="E113" i="4"/>
  <c r="F113" i="4" s="1"/>
  <c r="C114" i="4"/>
  <c r="C115" i="7"/>
  <c r="F114" i="7"/>
  <c r="S68" i="6"/>
  <c r="T68" i="6" s="1"/>
  <c r="Q68" i="6"/>
  <c r="R68" i="6" s="1"/>
  <c r="O68" i="6"/>
  <c r="P68" i="6" s="1"/>
  <c r="M68" i="6"/>
  <c r="N68" i="6" s="1"/>
  <c r="K68" i="6"/>
  <c r="C113" i="6"/>
  <c r="F113" i="6" s="1"/>
  <c r="G68" i="6" l="1"/>
  <c r="J109" i="4"/>
  <c r="K109" i="4" s="1"/>
  <c r="H109" i="4"/>
  <c r="I109" i="4" s="1"/>
  <c r="L109" i="4"/>
  <c r="M109" i="4" s="1"/>
  <c r="N105" i="4"/>
  <c r="O105" i="4" s="1"/>
  <c r="G104" i="4"/>
  <c r="D104" i="4"/>
  <c r="Z105" i="4"/>
  <c r="AA105" i="4" s="1"/>
  <c r="X105" i="4"/>
  <c r="Y105" i="4" s="1"/>
  <c r="V105" i="4"/>
  <c r="W105" i="4" s="1"/>
  <c r="R105" i="4"/>
  <c r="S105" i="4" s="1"/>
  <c r="P105" i="4"/>
  <c r="Q105" i="4" s="1"/>
  <c r="T105" i="4"/>
  <c r="U105" i="4" s="1"/>
  <c r="E114" i="4"/>
  <c r="F114" i="4" s="1"/>
  <c r="C115" i="4"/>
  <c r="F115" i="7"/>
  <c r="C116" i="7"/>
  <c r="L68" i="6"/>
  <c r="J68" i="6"/>
  <c r="C114" i="6"/>
  <c r="F114" i="6" s="1"/>
  <c r="H110" i="4" l="1"/>
  <c r="I110" i="4" s="1"/>
  <c r="J110" i="4"/>
  <c r="K110" i="4" s="1"/>
  <c r="L110" i="4"/>
  <c r="M110" i="4" s="1"/>
  <c r="R106" i="4"/>
  <c r="S106" i="4" s="1"/>
  <c r="P106" i="4"/>
  <c r="Q106" i="4" s="1"/>
  <c r="V106" i="4"/>
  <c r="W106" i="4" s="1"/>
  <c r="X106" i="4"/>
  <c r="Y106" i="4" s="1"/>
  <c r="Z106" i="4"/>
  <c r="AA106" i="4" s="1"/>
  <c r="D105" i="4"/>
  <c r="T106" i="4"/>
  <c r="U106" i="4" s="1"/>
  <c r="N106" i="4"/>
  <c r="O106" i="4" s="1"/>
  <c r="G105" i="4"/>
  <c r="E115" i="4"/>
  <c r="F115" i="4" s="1"/>
  <c r="C116" i="4"/>
  <c r="C117" i="7"/>
  <c r="F116" i="7"/>
  <c r="S69" i="6"/>
  <c r="T69" i="6" s="1"/>
  <c r="Q69" i="6"/>
  <c r="R69" i="6" s="1"/>
  <c r="O69" i="6"/>
  <c r="P69" i="6" s="1"/>
  <c r="M69" i="6"/>
  <c r="N69" i="6" s="1"/>
  <c r="K69" i="6"/>
  <c r="C115" i="6"/>
  <c r="F115" i="6" s="1"/>
  <c r="G69" i="6" l="1"/>
  <c r="H111" i="4"/>
  <c r="I111" i="4" s="1"/>
  <c r="L111" i="4"/>
  <c r="M111" i="4" s="1"/>
  <c r="J111" i="4"/>
  <c r="K111" i="4" s="1"/>
  <c r="Z107" i="4"/>
  <c r="AA107" i="4" s="1"/>
  <c r="V107" i="4"/>
  <c r="W107" i="4" s="1"/>
  <c r="X107" i="4"/>
  <c r="Y107" i="4" s="1"/>
  <c r="G106" i="4"/>
  <c r="P107" i="4"/>
  <c r="Q107" i="4" s="1"/>
  <c r="T107" i="4"/>
  <c r="U107" i="4" s="1"/>
  <c r="R107" i="4"/>
  <c r="S107" i="4" s="1"/>
  <c r="N107" i="4"/>
  <c r="O107" i="4" s="1"/>
  <c r="D106" i="4"/>
  <c r="E116" i="4"/>
  <c r="F116" i="4" s="1"/>
  <c r="C117" i="4"/>
  <c r="F117" i="7"/>
  <c r="C118" i="7"/>
  <c r="L69" i="6"/>
  <c r="J69" i="6"/>
  <c r="C116" i="6"/>
  <c r="F116" i="6" s="1"/>
  <c r="H112" i="4" l="1"/>
  <c r="I112" i="4" s="1"/>
  <c r="J112" i="4"/>
  <c r="K112" i="4" s="1"/>
  <c r="L112" i="4"/>
  <c r="M112" i="4" s="1"/>
  <c r="Z108" i="4"/>
  <c r="AA108" i="4" s="1"/>
  <c r="P108" i="4"/>
  <c r="Q108" i="4" s="1"/>
  <c r="V108" i="4"/>
  <c r="W108" i="4" s="1"/>
  <c r="T108" i="4"/>
  <c r="U108" i="4" s="1"/>
  <c r="D107" i="4"/>
  <c r="N108" i="4"/>
  <c r="O108" i="4" s="1"/>
  <c r="X108" i="4"/>
  <c r="Y108" i="4" s="1"/>
  <c r="G107" i="4"/>
  <c r="R108" i="4"/>
  <c r="S108" i="4" s="1"/>
  <c r="E117" i="4"/>
  <c r="F117" i="4" s="1"/>
  <c r="C118" i="4"/>
  <c r="C119" i="7"/>
  <c r="F118" i="7"/>
  <c r="S70" i="6"/>
  <c r="T70" i="6" s="1"/>
  <c r="Q70" i="6"/>
  <c r="R70" i="6" s="1"/>
  <c r="O70" i="6"/>
  <c r="P70" i="6" s="1"/>
  <c r="M70" i="6"/>
  <c r="N70" i="6" s="1"/>
  <c r="K70" i="6"/>
  <c r="C117" i="6"/>
  <c r="F117" i="6" s="1"/>
  <c r="G70" i="6" l="1"/>
  <c r="L113" i="4"/>
  <c r="M113" i="4" s="1"/>
  <c r="J113" i="4"/>
  <c r="K113" i="4" s="1"/>
  <c r="H113" i="4"/>
  <c r="I113" i="4" s="1"/>
  <c r="T109" i="4"/>
  <c r="U109" i="4" s="1"/>
  <c r="Z109" i="4"/>
  <c r="AA109" i="4" s="1"/>
  <c r="V109" i="4"/>
  <c r="W109" i="4" s="1"/>
  <c r="R109" i="4"/>
  <c r="S109" i="4" s="1"/>
  <c r="X109" i="4"/>
  <c r="Y109" i="4" s="1"/>
  <c r="N109" i="4"/>
  <c r="O109" i="4" s="1"/>
  <c r="G108" i="4"/>
  <c r="D108" i="4"/>
  <c r="P109" i="4"/>
  <c r="Q109" i="4" s="1"/>
  <c r="E118" i="4"/>
  <c r="F118" i="4" s="1"/>
  <c r="C119" i="4"/>
  <c r="F119" i="7"/>
  <c r="C120" i="7"/>
  <c r="L70" i="6"/>
  <c r="J70" i="6"/>
  <c r="C118" i="6"/>
  <c r="F118" i="6" s="1"/>
  <c r="J114" i="4" l="1"/>
  <c r="K114" i="4" s="1"/>
  <c r="L114" i="4"/>
  <c r="M114" i="4" s="1"/>
  <c r="H114" i="4"/>
  <c r="I114" i="4" s="1"/>
  <c r="Z110" i="4"/>
  <c r="AA110" i="4" s="1"/>
  <c r="V110" i="4"/>
  <c r="W110" i="4" s="1"/>
  <c r="X110" i="4"/>
  <c r="Y110" i="4" s="1"/>
  <c r="G109" i="4"/>
  <c r="T110" i="4"/>
  <c r="U110" i="4" s="1"/>
  <c r="D109" i="4"/>
  <c r="P110" i="4"/>
  <c r="Q110" i="4" s="1"/>
  <c r="R110" i="4"/>
  <c r="S110" i="4" s="1"/>
  <c r="N110" i="4"/>
  <c r="O110" i="4" s="1"/>
  <c r="E119" i="4"/>
  <c r="F119" i="4" s="1"/>
  <c r="C120" i="4"/>
  <c r="C121" i="7"/>
  <c r="F120" i="7"/>
  <c r="S71" i="6"/>
  <c r="T71" i="6" s="1"/>
  <c r="Q71" i="6"/>
  <c r="R71" i="6" s="1"/>
  <c r="O71" i="6"/>
  <c r="P71" i="6" s="1"/>
  <c r="M71" i="6"/>
  <c r="N71" i="6" s="1"/>
  <c r="K71" i="6"/>
  <c r="C119" i="6"/>
  <c r="F119" i="6" s="1"/>
  <c r="H115" i="4" l="1"/>
  <c r="I115" i="4" s="1"/>
  <c r="G71" i="6"/>
  <c r="L115" i="4"/>
  <c r="M115" i="4" s="1"/>
  <c r="J115" i="4"/>
  <c r="K115" i="4" s="1"/>
  <c r="H116" i="4" s="1"/>
  <c r="I116" i="4" s="1"/>
  <c r="Z111" i="4"/>
  <c r="AA111" i="4" s="1"/>
  <c r="P111" i="4"/>
  <c r="Q111" i="4" s="1"/>
  <c r="X111" i="4"/>
  <c r="Y111" i="4" s="1"/>
  <c r="G110" i="4"/>
  <c r="D110" i="4"/>
  <c r="V111" i="4"/>
  <c r="W111" i="4" s="1"/>
  <c r="T111" i="4"/>
  <c r="U111" i="4" s="1"/>
  <c r="N111" i="4"/>
  <c r="O111" i="4" s="1"/>
  <c r="R111" i="4"/>
  <c r="S111" i="4" s="1"/>
  <c r="E120" i="4"/>
  <c r="F120" i="4" s="1"/>
  <c r="C121" i="4"/>
  <c r="F121" i="7"/>
  <c r="C122" i="7"/>
  <c r="L71" i="6"/>
  <c r="J71" i="6"/>
  <c r="C120" i="6"/>
  <c r="F120" i="6" s="1"/>
  <c r="L116" i="4" l="1"/>
  <c r="M116" i="4" s="1"/>
  <c r="L117" i="4" s="1"/>
  <c r="M117" i="4" s="1"/>
  <c r="J116" i="4"/>
  <c r="K116" i="4" s="1"/>
  <c r="H117" i="4" s="1"/>
  <c r="I117" i="4" s="1"/>
  <c r="Z112" i="4"/>
  <c r="AA112" i="4" s="1"/>
  <c r="V112" i="4"/>
  <c r="W112" i="4" s="1"/>
  <c r="P112" i="4"/>
  <c r="Q112" i="4" s="1"/>
  <c r="X112" i="4"/>
  <c r="Y112" i="4" s="1"/>
  <c r="G111" i="4"/>
  <c r="D111" i="4"/>
  <c r="N112" i="4"/>
  <c r="O112" i="4" s="1"/>
  <c r="T112" i="4"/>
  <c r="U112" i="4" s="1"/>
  <c r="R112" i="4"/>
  <c r="S112" i="4" s="1"/>
  <c r="E121" i="4"/>
  <c r="F121" i="4" s="1"/>
  <c r="C122" i="4"/>
  <c r="C123" i="7"/>
  <c r="F122" i="7"/>
  <c r="S72" i="6"/>
  <c r="T72" i="6" s="1"/>
  <c r="Q72" i="6"/>
  <c r="R72" i="6" s="1"/>
  <c r="O72" i="6"/>
  <c r="P72" i="6" s="1"/>
  <c r="M72" i="6"/>
  <c r="N72" i="6" s="1"/>
  <c r="K72" i="6"/>
  <c r="C121" i="6"/>
  <c r="F121" i="6" s="1"/>
  <c r="G72" i="6" l="1"/>
  <c r="J117" i="4"/>
  <c r="K117" i="4" s="1"/>
  <c r="J118" i="4" s="1"/>
  <c r="K118" i="4" s="1"/>
  <c r="P113" i="4"/>
  <c r="Q113" i="4" s="1"/>
  <c r="Z113" i="4"/>
  <c r="AA113" i="4" s="1"/>
  <c r="V113" i="4"/>
  <c r="W113" i="4" s="1"/>
  <c r="T113" i="4"/>
  <c r="U113" i="4" s="1"/>
  <c r="X113" i="4"/>
  <c r="Y113" i="4" s="1"/>
  <c r="G112" i="4"/>
  <c r="D112" i="4"/>
  <c r="R113" i="4"/>
  <c r="S113" i="4" s="1"/>
  <c r="N113" i="4"/>
  <c r="O113" i="4" s="1"/>
  <c r="E122" i="4"/>
  <c r="F122" i="4" s="1"/>
  <c r="C123" i="4"/>
  <c r="F123" i="7"/>
  <c r="C124" i="7"/>
  <c r="L72" i="6"/>
  <c r="J72" i="6"/>
  <c r="C122" i="6"/>
  <c r="F122" i="6" s="1"/>
  <c r="L118" i="4" l="1"/>
  <c r="M118" i="4" s="1"/>
  <c r="H118" i="4"/>
  <c r="I118" i="4" s="1"/>
  <c r="H119" i="4" s="1"/>
  <c r="I119" i="4" s="1"/>
  <c r="X114" i="4"/>
  <c r="Y114" i="4" s="1"/>
  <c r="V114" i="4"/>
  <c r="W114" i="4" s="1"/>
  <c r="Z114" i="4"/>
  <c r="AA114" i="4" s="1"/>
  <c r="N114" i="4"/>
  <c r="O114" i="4" s="1"/>
  <c r="P114" i="4"/>
  <c r="Q114" i="4" s="1"/>
  <c r="T114" i="4"/>
  <c r="U114" i="4" s="1"/>
  <c r="R114" i="4"/>
  <c r="S114" i="4" s="1"/>
  <c r="G113" i="4"/>
  <c r="D113" i="4"/>
  <c r="E123" i="4"/>
  <c r="F123" i="4" s="1"/>
  <c r="C124" i="4"/>
  <c r="C125" i="7"/>
  <c r="F124" i="7"/>
  <c r="S73" i="6"/>
  <c r="T73" i="6" s="1"/>
  <c r="Q73" i="6"/>
  <c r="R73" i="6" s="1"/>
  <c r="O73" i="6"/>
  <c r="P73" i="6" s="1"/>
  <c r="M73" i="6"/>
  <c r="N73" i="6" s="1"/>
  <c r="K73" i="6"/>
  <c r="C123" i="6"/>
  <c r="F123" i="6" s="1"/>
  <c r="G73" i="6" l="1"/>
  <c r="J119" i="4"/>
  <c r="K119" i="4" s="1"/>
  <c r="L119" i="4"/>
  <c r="M119" i="4" s="1"/>
  <c r="L120" i="4" s="1"/>
  <c r="M120" i="4" s="1"/>
  <c r="N115" i="4"/>
  <c r="O115" i="4" s="1"/>
  <c r="Z115" i="4"/>
  <c r="AA115" i="4" s="1"/>
  <c r="G114" i="4"/>
  <c r="D114" i="4"/>
  <c r="R115" i="4"/>
  <c r="S115" i="4" s="1"/>
  <c r="T115" i="4"/>
  <c r="U115" i="4" s="1"/>
  <c r="X115" i="4"/>
  <c r="Y115" i="4" s="1"/>
  <c r="P115" i="4"/>
  <c r="Q115" i="4" s="1"/>
  <c r="V115" i="4"/>
  <c r="W115" i="4" s="1"/>
  <c r="E124" i="4"/>
  <c r="F124" i="4" s="1"/>
  <c r="C125" i="4"/>
  <c r="F125" i="7"/>
  <c r="C126" i="7"/>
  <c r="L73" i="6"/>
  <c r="J73" i="6"/>
  <c r="C124" i="6"/>
  <c r="F124" i="6" s="1"/>
  <c r="H120" i="4" l="1"/>
  <c r="I120" i="4" s="1"/>
  <c r="J120" i="4"/>
  <c r="K120" i="4" s="1"/>
  <c r="L121" i="4"/>
  <c r="M121" i="4" s="1"/>
  <c r="J121" i="4"/>
  <c r="K121" i="4" s="1"/>
  <c r="H121" i="4"/>
  <c r="I121" i="4" s="1"/>
  <c r="N116" i="4"/>
  <c r="O116" i="4" s="1"/>
  <c r="T116" i="4"/>
  <c r="U116" i="4" s="1"/>
  <c r="R116" i="4"/>
  <c r="S116" i="4" s="1"/>
  <c r="X116" i="4"/>
  <c r="Y116" i="4" s="1"/>
  <c r="Z116" i="4"/>
  <c r="AA116" i="4" s="1"/>
  <c r="V116" i="4"/>
  <c r="W116" i="4" s="1"/>
  <c r="P116" i="4"/>
  <c r="Q116" i="4" s="1"/>
  <c r="G115" i="4"/>
  <c r="D115" i="4"/>
  <c r="E125" i="4"/>
  <c r="F125" i="4" s="1"/>
  <c r="C126" i="4"/>
  <c r="C127" i="7"/>
  <c r="F126" i="7"/>
  <c r="S74" i="6"/>
  <c r="T74" i="6" s="1"/>
  <c r="Q74" i="6"/>
  <c r="R74" i="6" s="1"/>
  <c r="O74" i="6"/>
  <c r="P74" i="6" s="1"/>
  <c r="M74" i="6"/>
  <c r="N74" i="6" s="1"/>
  <c r="K74" i="6"/>
  <c r="C125" i="6"/>
  <c r="F125" i="6" s="1"/>
  <c r="G74" i="6" l="1"/>
  <c r="J122" i="4"/>
  <c r="K122" i="4" s="1"/>
  <c r="H122" i="4"/>
  <c r="I122" i="4" s="1"/>
  <c r="L122" i="4"/>
  <c r="M122" i="4" s="1"/>
  <c r="D116" i="4"/>
  <c r="V117" i="4"/>
  <c r="W117" i="4" s="1"/>
  <c r="P117" i="4"/>
  <c r="Q117" i="4" s="1"/>
  <c r="N117" i="4"/>
  <c r="O117" i="4" s="1"/>
  <c r="R117" i="4"/>
  <c r="S117" i="4" s="1"/>
  <c r="Z117" i="4"/>
  <c r="AA117" i="4" s="1"/>
  <c r="X117" i="4"/>
  <c r="Y117" i="4" s="1"/>
  <c r="T117" i="4"/>
  <c r="U117" i="4" s="1"/>
  <c r="G116" i="4"/>
  <c r="E126" i="4"/>
  <c r="F126" i="4" s="1"/>
  <c r="C127" i="4"/>
  <c r="F127" i="7"/>
  <c r="C128" i="7"/>
  <c r="L74" i="6"/>
  <c r="J74" i="6"/>
  <c r="C126" i="6"/>
  <c r="F126" i="6" s="1"/>
  <c r="L123" i="4" l="1"/>
  <c r="M123" i="4" s="1"/>
  <c r="H123" i="4"/>
  <c r="I123" i="4" s="1"/>
  <c r="J123" i="4"/>
  <c r="K123" i="4" s="1"/>
  <c r="T118" i="4"/>
  <c r="U118" i="4" s="1"/>
  <c r="P118" i="4"/>
  <c r="Q118" i="4" s="1"/>
  <c r="X118" i="4"/>
  <c r="Y118" i="4" s="1"/>
  <c r="Z118" i="4"/>
  <c r="AA118" i="4" s="1"/>
  <c r="G117" i="4"/>
  <c r="N118" i="4"/>
  <c r="O118" i="4" s="1"/>
  <c r="R118" i="4"/>
  <c r="S118" i="4" s="1"/>
  <c r="V118" i="4"/>
  <c r="W118" i="4" s="1"/>
  <c r="D117" i="4"/>
  <c r="E127" i="4"/>
  <c r="F127" i="4" s="1"/>
  <c r="C128" i="4"/>
  <c r="C129" i="7"/>
  <c r="F128" i="7"/>
  <c r="S75" i="6"/>
  <c r="T75" i="6" s="1"/>
  <c r="Q75" i="6"/>
  <c r="R75" i="6" s="1"/>
  <c r="O75" i="6"/>
  <c r="P75" i="6" s="1"/>
  <c r="M75" i="6"/>
  <c r="N75" i="6" s="1"/>
  <c r="K75" i="6"/>
  <c r="C127" i="6"/>
  <c r="F127" i="6" s="1"/>
  <c r="G75" i="6" l="1"/>
  <c r="H124" i="4"/>
  <c r="I124" i="4" s="1"/>
  <c r="J124" i="4"/>
  <c r="K124" i="4" s="1"/>
  <c r="L124" i="4"/>
  <c r="M124" i="4" s="1"/>
  <c r="N119" i="4"/>
  <c r="O119" i="4" s="1"/>
  <c r="P119" i="4"/>
  <c r="Q119" i="4" s="1"/>
  <c r="V119" i="4"/>
  <c r="W119" i="4" s="1"/>
  <c r="R119" i="4"/>
  <c r="S119" i="4" s="1"/>
  <c r="X119" i="4"/>
  <c r="Y119" i="4" s="1"/>
  <c r="T119" i="4"/>
  <c r="U119" i="4" s="1"/>
  <c r="G118" i="4"/>
  <c r="Z119" i="4"/>
  <c r="AA119" i="4" s="1"/>
  <c r="D118" i="4"/>
  <c r="E128" i="4"/>
  <c r="F128" i="4" s="1"/>
  <c r="C129" i="4"/>
  <c r="F129" i="7"/>
  <c r="C130" i="7"/>
  <c r="L75" i="6"/>
  <c r="J75" i="6"/>
  <c r="C128" i="6"/>
  <c r="F128" i="6" s="1"/>
  <c r="J125" i="4" l="1"/>
  <c r="K125" i="4" s="1"/>
  <c r="H125" i="4"/>
  <c r="I125" i="4" s="1"/>
  <c r="L125" i="4"/>
  <c r="M125" i="4" s="1"/>
  <c r="V120" i="4"/>
  <c r="W120" i="4" s="1"/>
  <c r="X120" i="4"/>
  <c r="Y120" i="4" s="1"/>
  <c r="D119" i="4"/>
  <c r="Z120" i="4"/>
  <c r="AA120" i="4" s="1"/>
  <c r="P120" i="4"/>
  <c r="Q120" i="4" s="1"/>
  <c r="G119" i="4"/>
  <c r="N120" i="4"/>
  <c r="O120" i="4" s="1"/>
  <c r="R120" i="4"/>
  <c r="S120" i="4" s="1"/>
  <c r="T120" i="4"/>
  <c r="U120" i="4" s="1"/>
  <c r="E129" i="4"/>
  <c r="F129" i="4" s="1"/>
  <c r="C130" i="4"/>
  <c r="F130" i="7"/>
  <c r="C131" i="7"/>
  <c r="S76" i="6"/>
  <c r="T76" i="6" s="1"/>
  <c r="Q76" i="6"/>
  <c r="R76" i="6" s="1"/>
  <c r="O76" i="6"/>
  <c r="P76" i="6" s="1"/>
  <c r="M76" i="6"/>
  <c r="N76" i="6" s="1"/>
  <c r="K76" i="6"/>
  <c r="C129" i="6"/>
  <c r="F129" i="6" s="1"/>
  <c r="H126" i="4" l="1"/>
  <c r="I126" i="4" s="1"/>
  <c r="G76" i="6"/>
  <c r="J126" i="4"/>
  <c r="K126" i="4" s="1"/>
  <c r="L126" i="4"/>
  <c r="M126" i="4" s="1"/>
  <c r="L127" i="4" s="1"/>
  <c r="M127" i="4" s="1"/>
  <c r="R121" i="4"/>
  <c r="S121" i="4" s="1"/>
  <c r="D120" i="4"/>
  <c r="Z121" i="4"/>
  <c r="AA121" i="4" s="1"/>
  <c r="X121" i="4"/>
  <c r="Y121" i="4" s="1"/>
  <c r="N121" i="4"/>
  <c r="O121" i="4" s="1"/>
  <c r="J127" i="4"/>
  <c r="K127" i="4" s="1"/>
  <c r="T121" i="4"/>
  <c r="U121" i="4" s="1"/>
  <c r="G120" i="4"/>
  <c r="V121" i="4"/>
  <c r="W121" i="4" s="1"/>
  <c r="P121" i="4"/>
  <c r="Q121" i="4" s="1"/>
  <c r="H127" i="4"/>
  <c r="I127" i="4" s="1"/>
  <c r="E130" i="4"/>
  <c r="F130" i="4" s="1"/>
  <c r="C131" i="4"/>
  <c r="F131" i="7"/>
  <c r="C132" i="7"/>
  <c r="L76" i="6"/>
  <c r="J76" i="6"/>
  <c r="C130" i="6"/>
  <c r="F130" i="6" s="1"/>
  <c r="N122" i="4" l="1"/>
  <c r="O122" i="4" s="1"/>
  <c r="T122" i="4"/>
  <c r="U122" i="4" s="1"/>
  <c r="V122" i="4"/>
  <c r="W122" i="4" s="1"/>
  <c r="G121" i="4"/>
  <c r="D121" i="4"/>
  <c r="Z122" i="4"/>
  <c r="AA122" i="4" s="1"/>
  <c r="X122" i="4"/>
  <c r="Y122" i="4" s="1"/>
  <c r="P122" i="4"/>
  <c r="Q122" i="4" s="1"/>
  <c r="R122" i="4"/>
  <c r="S122" i="4" s="1"/>
  <c r="H128" i="4"/>
  <c r="I128" i="4" s="1"/>
  <c r="J128" i="4"/>
  <c r="K128" i="4" s="1"/>
  <c r="L128" i="4"/>
  <c r="M128" i="4" s="1"/>
  <c r="E131" i="4"/>
  <c r="F131" i="4" s="1"/>
  <c r="C132" i="4"/>
  <c r="F132" i="7"/>
  <c r="C133" i="7"/>
  <c r="S77" i="6"/>
  <c r="T77" i="6" s="1"/>
  <c r="Q77" i="6"/>
  <c r="R77" i="6" s="1"/>
  <c r="O77" i="6"/>
  <c r="P77" i="6" s="1"/>
  <c r="M77" i="6"/>
  <c r="N77" i="6" s="1"/>
  <c r="K77" i="6"/>
  <c r="C131" i="6"/>
  <c r="F131" i="6" s="1"/>
  <c r="G77" i="6" l="1"/>
  <c r="G122" i="4"/>
  <c r="T123" i="4"/>
  <c r="U123" i="4" s="1"/>
  <c r="N123" i="4"/>
  <c r="O123" i="4" s="1"/>
  <c r="X123" i="4"/>
  <c r="Y123" i="4" s="1"/>
  <c r="Z123" i="4"/>
  <c r="AA123" i="4" s="1"/>
  <c r="V123" i="4"/>
  <c r="W123" i="4" s="1"/>
  <c r="P123" i="4"/>
  <c r="Q123" i="4" s="1"/>
  <c r="R123" i="4"/>
  <c r="S123" i="4" s="1"/>
  <c r="D122" i="4"/>
  <c r="J129" i="4"/>
  <c r="K129" i="4" s="1"/>
  <c r="L129" i="4"/>
  <c r="M129" i="4" s="1"/>
  <c r="H129" i="4"/>
  <c r="I129" i="4" s="1"/>
  <c r="E132" i="4"/>
  <c r="F132" i="4" s="1"/>
  <c r="C133" i="4"/>
  <c r="F133" i="7"/>
  <c r="C134" i="7"/>
  <c r="L77" i="6"/>
  <c r="J77" i="6"/>
  <c r="C132" i="6"/>
  <c r="F132" i="6" s="1"/>
  <c r="D123" i="4" l="1"/>
  <c r="R124" i="4"/>
  <c r="S124" i="4" s="1"/>
  <c r="N124" i="4"/>
  <c r="O124" i="4" s="1"/>
  <c r="G123" i="4"/>
  <c r="X124" i="4"/>
  <c r="Y124" i="4" s="1"/>
  <c r="Z124" i="4"/>
  <c r="AA124" i="4" s="1"/>
  <c r="P124" i="4"/>
  <c r="Q124" i="4" s="1"/>
  <c r="T124" i="4"/>
  <c r="U124" i="4" s="1"/>
  <c r="V124" i="4"/>
  <c r="W124" i="4" s="1"/>
  <c r="H130" i="4"/>
  <c r="I130" i="4" s="1"/>
  <c r="L130" i="4"/>
  <c r="M130" i="4" s="1"/>
  <c r="J130" i="4"/>
  <c r="K130" i="4" s="1"/>
  <c r="E133" i="4"/>
  <c r="F133" i="4" s="1"/>
  <c r="C134" i="4"/>
  <c r="F134" i="7"/>
  <c r="C135" i="7"/>
  <c r="S78" i="6"/>
  <c r="T78" i="6" s="1"/>
  <c r="Q78" i="6"/>
  <c r="R78" i="6" s="1"/>
  <c r="O78" i="6"/>
  <c r="P78" i="6" s="1"/>
  <c r="M78" i="6"/>
  <c r="N78" i="6" s="1"/>
  <c r="K78" i="6"/>
  <c r="C133" i="6"/>
  <c r="F133" i="6" s="1"/>
  <c r="G78" i="6" l="1"/>
  <c r="L131" i="4"/>
  <c r="M131" i="4" s="1"/>
  <c r="V125" i="4"/>
  <c r="W125" i="4" s="1"/>
  <c r="Z125" i="4"/>
  <c r="AA125" i="4" s="1"/>
  <c r="T125" i="4"/>
  <c r="U125" i="4" s="1"/>
  <c r="X125" i="4"/>
  <c r="Y125" i="4" s="1"/>
  <c r="J131" i="4"/>
  <c r="K131" i="4" s="1"/>
  <c r="D124" i="4"/>
  <c r="N125" i="4"/>
  <c r="O125" i="4" s="1"/>
  <c r="P125" i="4"/>
  <c r="Q125" i="4" s="1"/>
  <c r="R125" i="4"/>
  <c r="S125" i="4" s="1"/>
  <c r="G124" i="4"/>
  <c r="H131" i="4"/>
  <c r="I131" i="4" s="1"/>
  <c r="E134" i="4"/>
  <c r="F134" i="4" s="1"/>
  <c r="C135" i="4"/>
  <c r="F135" i="7"/>
  <c r="C136" i="7"/>
  <c r="L78" i="6"/>
  <c r="J78" i="6"/>
  <c r="C134" i="6"/>
  <c r="F134" i="6" s="1"/>
  <c r="L132" i="4" l="1"/>
  <c r="M132" i="4" s="1"/>
  <c r="T126" i="4"/>
  <c r="U126" i="4" s="1"/>
  <c r="P126" i="4"/>
  <c r="Q126" i="4" s="1"/>
  <c r="N126" i="4"/>
  <c r="O126" i="4" s="1"/>
  <c r="H132" i="4"/>
  <c r="I132" i="4" s="1"/>
  <c r="Z126" i="4"/>
  <c r="AA126" i="4" s="1"/>
  <c r="X126" i="4"/>
  <c r="Y126" i="4" s="1"/>
  <c r="R126" i="4"/>
  <c r="S126" i="4" s="1"/>
  <c r="V126" i="4"/>
  <c r="W126" i="4" s="1"/>
  <c r="D125" i="4"/>
  <c r="G125" i="4"/>
  <c r="J132" i="4"/>
  <c r="K132" i="4" s="1"/>
  <c r="E135" i="4"/>
  <c r="F135" i="4" s="1"/>
  <c r="C136" i="4"/>
  <c r="F136" i="7"/>
  <c r="C137" i="7"/>
  <c r="S79" i="6"/>
  <c r="T79" i="6" s="1"/>
  <c r="Q79" i="6"/>
  <c r="R79" i="6" s="1"/>
  <c r="O79" i="6"/>
  <c r="P79" i="6" s="1"/>
  <c r="M79" i="6"/>
  <c r="N79" i="6" s="1"/>
  <c r="K79" i="6"/>
  <c r="C135" i="6"/>
  <c r="F135" i="6" s="1"/>
  <c r="G79" i="6" l="1"/>
  <c r="L133" i="4"/>
  <c r="M133" i="4" s="1"/>
  <c r="D126" i="4"/>
  <c r="Z127" i="4"/>
  <c r="AA127" i="4" s="1"/>
  <c r="G126" i="4"/>
  <c r="X127" i="4"/>
  <c r="Y127" i="4" s="1"/>
  <c r="N127" i="4"/>
  <c r="O127" i="4" s="1"/>
  <c r="T127" i="4"/>
  <c r="U127" i="4" s="1"/>
  <c r="R127" i="4"/>
  <c r="S127" i="4" s="1"/>
  <c r="P127" i="4"/>
  <c r="Q127" i="4" s="1"/>
  <c r="V127" i="4"/>
  <c r="W127" i="4" s="1"/>
  <c r="H133" i="4"/>
  <c r="I133" i="4" s="1"/>
  <c r="J133" i="4"/>
  <c r="K133" i="4" s="1"/>
  <c r="E136" i="4"/>
  <c r="F136" i="4" s="1"/>
  <c r="C137" i="4"/>
  <c r="F137" i="7"/>
  <c r="C138" i="7"/>
  <c r="L79" i="6"/>
  <c r="J79" i="6"/>
  <c r="C136" i="6"/>
  <c r="F136" i="6" s="1"/>
  <c r="N128" i="4" l="1"/>
  <c r="O128" i="4" s="1"/>
  <c r="R128" i="4"/>
  <c r="S128" i="4" s="1"/>
  <c r="X128" i="4"/>
  <c r="Y128" i="4" s="1"/>
  <c r="Z128" i="4"/>
  <c r="AA128" i="4" s="1"/>
  <c r="G127" i="4"/>
  <c r="V128" i="4"/>
  <c r="W128" i="4" s="1"/>
  <c r="P128" i="4"/>
  <c r="Q128" i="4" s="1"/>
  <c r="T128" i="4"/>
  <c r="U128" i="4" s="1"/>
  <c r="D127" i="4"/>
  <c r="J134" i="4"/>
  <c r="K134" i="4" s="1"/>
  <c r="H134" i="4"/>
  <c r="I134" i="4" s="1"/>
  <c r="L134" i="4"/>
  <c r="M134" i="4" s="1"/>
  <c r="E137" i="4"/>
  <c r="F137" i="4" s="1"/>
  <c r="C138" i="4"/>
  <c r="F138" i="7"/>
  <c r="C139" i="7"/>
  <c r="S80" i="6"/>
  <c r="T80" i="6" s="1"/>
  <c r="Q80" i="6"/>
  <c r="R80" i="6" s="1"/>
  <c r="O80" i="6"/>
  <c r="P80" i="6" s="1"/>
  <c r="M80" i="6"/>
  <c r="N80" i="6" s="1"/>
  <c r="K80" i="6"/>
  <c r="C137" i="6"/>
  <c r="F137" i="6" s="1"/>
  <c r="G80" i="6" l="1"/>
  <c r="J135" i="4"/>
  <c r="K135" i="4" s="1"/>
  <c r="D128" i="4"/>
  <c r="T129" i="4"/>
  <c r="U129" i="4" s="1"/>
  <c r="R129" i="4"/>
  <c r="S129" i="4" s="1"/>
  <c r="Z129" i="4"/>
  <c r="AA129" i="4" s="1"/>
  <c r="X129" i="4"/>
  <c r="Y129" i="4" s="1"/>
  <c r="V129" i="4"/>
  <c r="W129" i="4" s="1"/>
  <c r="N129" i="4"/>
  <c r="O129" i="4" s="1"/>
  <c r="P129" i="4"/>
  <c r="Q129" i="4" s="1"/>
  <c r="G128" i="4"/>
  <c r="L135" i="4"/>
  <c r="M135" i="4" s="1"/>
  <c r="H135" i="4"/>
  <c r="I135" i="4" s="1"/>
  <c r="E138" i="4"/>
  <c r="F138" i="4" s="1"/>
  <c r="C139" i="4"/>
  <c r="F139" i="7"/>
  <c r="C140" i="7"/>
  <c r="L80" i="6"/>
  <c r="J80" i="6"/>
  <c r="C138" i="6"/>
  <c r="F138" i="6" s="1"/>
  <c r="V130" i="4" l="1"/>
  <c r="W130" i="4" s="1"/>
  <c r="R130" i="4"/>
  <c r="S130" i="4" s="1"/>
  <c r="D129" i="4"/>
  <c r="P130" i="4"/>
  <c r="Q130" i="4" s="1"/>
  <c r="T130" i="4"/>
  <c r="U130" i="4" s="1"/>
  <c r="G129" i="4"/>
  <c r="X130" i="4"/>
  <c r="Y130" i="4" s="1"/>
  <c r="Z130" i="4"/>
  <c r="AA130" i="4" s="1"/>
  <c r="N130" i="4"/>
  <c r="O130" i="4" s="1"/>
  <c r="H136" i="4"/>
  <c r="I136" i="4" s="1"/>
  <c r="J136" i="4"/>
  <c r="K136" i="4" s="1"/>
  <c r="L136" i="4"/>
  <c r="M136" i="4" s="1"/>
  <c r="E139" i="4"/>
  <c r="F139" i="4" s="1"/>
  <c r="C140" i="4"/>
  <c r="F140" i="7"/>
  <c r="C141" i="7"/>
  <c r="S81" i="6"/>
  <c r="T81" i="6" s="1"/>
  <c r="Q81" i="6"/>
  <c r="R81" i="6" s="1"/>
  <c r="O81" i="6"/>
  <c r="P81" i="6" s="1"/>
  <c r="M81" i="6"/>
  <c r="N81" i="6" s="1"/>
  <c r="K81" i="6"/>
  <c r="C139" i="6"/>
  <c r="F139" i="6" s="1"/>
  <c r="G81" i="6" l="1"/>
  <c r="D130" i="4"/>
  <c r="V131" i="4"/>
  <c r="W131" i="4" s="1"/>
  <c r="T131" i="4"/>
  <c r="U131" i="4" s="1"/>
  <c r="G130" i="4"/>
  <c r="P131" i="4"/>
  <c r="Q131" i="4" s="1"/>
  <c r="R131" i="4"/>
  <c r="S131" i="4" s="1"/>
  <c r="Z131" i="4"/>
  <c r="AA131" i="4" s="1"/>
  <c r="X131" i="4"/>
  <c r="Y131" i="4" s="1"/>
  <c r="N131" i="4"/>
  <c r="O131" i="4" s="1"/>
  <c r="H137" i="4"/>
  <c r="I137" i="4" s="1"/>
  <c r="L137" i="4"/>
  <c r="M137" i="4" s="1"/>
  <c r="J137" i="4"/>
  <c r="K137" i="4" s="1"/>
  <c r="E140" i="4"/>
  <c r="F140" i="4" s="1"/>
  <c r="C141" i="4"/>
  <c r="F141" i="7"/>
  <c r="C142" i="7"/>
  <c r="L81" i="6"/>
  <c r="J81" i="6"/>
  <c r="C140" i="6"/>
  <c r="F140" i="6" s="1"/>
  <c r="J138" i="4" l="1"/>
  <c r="K138" i="4" s="1"/>
  <c r="Z132" i="4"/>
  <c r="AA132" i="4" s="1"/>
  <c r="D131" i="4"/>
  <c r="V132" i="4"/>
  <c r="W132" i="4" s="1"/>
  <c r="T132" i="4"/>
  <c r="U132" i="4" s="1"/>
  <c r="N132" i="4"/>
  <c r="O132" i="4" s="1"/>
  <c r="P132" i="4"/>
  <c r="Q132" i="4" s="1"/>
  <c r="R132" i="4"/>
  <c r="S132" i="4" s="1"/>
  <c r="G131" i="4"/>
  <c r="X132" i="4"/>
  <c r="Y132" i="4" s="1"/>
  <c r="L138" i="4"/>
  <c r="M138" i="4" s="1"/>
  <c r="H138" i="4"/>
  <c r="I138" i="4" s="1"/>
  <c r="E141" i="4"/>
  <c r="F141" i="4" s="1"/>
  <c r="C142" i="4"/>
  <c r="F142" i="7"/>
  <c r="C143" i="7"/>
  <c r="S82" i="6"/>
  <c r="T82" i="6" s="1"/>
  <c r="Q82" i="6"/>
  <c r="R82" i="6" s="1"/>
  <c r="O82" i="6"/>
  <c r="P82" i="6" s="1"/>
  <c r="M82" i="6"/>
  <c r="N82" i="6" s="1"/>
  <c r="K82" i="6"/>
  <c r="C141" i="6"/>
  <c r="F141" i="6" s="1"/>
  <c r="G82" i="6" l="1"/>
  <c r="D132" i="4"/>
  <c r="Z133" i="4"/>
  <c r="AA133" i="4" s="1"/>
  <c r="T133" i="4"/>
  <c r="U133" i="4" s="1"/>
  <c r="P133" i="4"/>
  <c r="Q133" i="4" s="1"/>
  <c r="R133" i="4"/>
  <c r="S133" i="4" s="1"/>
  <c r="V133" i="4"/>
  <c r="W133" i="4" s="1"/>
  <c r="X133" i="4"/>
  <c r="Y133" i="4" s="1"/>
  <c r="N133" i="4"/>
  <c r="O133" i="4" s="1"/>
  <c r="G132" i="4"/>
  <c r="H139" i="4"/>
  <c r="I139" i="4" s="1"/>
  <c r="J139" i="4"/>
  <c r="K139" i="4" s="1"/>
  <c r="L139" i="4"/>
  <c r="M139" i="4" s="1"/>
  <c r="E142" i="4"/>
  <c r="F142" i="4" s="1"/>
  <c r="C143" i="4"/>
  <c r="F143" i="7"/>
  <c r="C144" i="7"/>
  <c r="L82" i="6"/>
  <c r="J82" i="6"/>
  <c r="C142" i="6"/>
  <c r="F142" i="6" s="1"/>
  <c r="H140" i="4" l="1"/>
  <c r="I140" i="4" s="1"/>
  <c r="L140" i="4"/>
  <c r="M140" i="4" s="1"/>
  <c r="J140" i="4"/>
  <c r="K140" i="4" s="1"/>
  <c r="D133" i="4"/>
  <c r="V134" i="4"/>
  <c r="W134" i="4" s="1"/>
  <c r="N134" i="4"/>
  <c r="O134" i="4" s="1"/>
  <c r="R134" i="4"/>
  <c r="S134" i="4" s="1"/>
  <c r="Z134" i="4"/>
  <c r="AA134" i="4" s="1"/>
  <c r="T134" i="4"/>
  <c r="U134" i="4" s="1"/>
  <c r="G133" i="4"/>
  <c r="P134" i="4"/>
  <c r="Q134" i="4" s="1"/>
  <c r="X134" i="4"/>
  <c r="Y134" i="4" s="1"/>
  <c r="E143" i="4"/>
  <c r="F143" i="4" s="1"/>
  <c r="C144" i="4"/>
  <c r="C145" i="7"/>
  <c r="F144" i="7"/>
  <c r="S83" i="6"/>
  <c r="T83" i="6" s="1"/>
  <c r="Q83" i="6"/>
  <c r="R83" i="6" s="1"/>
  <c r="O83" i="6"/>
  <c r="P83" i="6" s="1"/>
  <c r="M83" i="6"/>
  <c r="N83" i="6" s="1"/>
  <c r="K83" i="6"/>
  <c r="C143" i="6"/>
  <c r="F143" i="6" s="1"/>
  <c r="G83" i="6" l="1"/>
  <c r="L141" i="4"/>
  <c r="M141" i="4" s="1"/>
  <c r="H141" i="4"/>
  <c r="I141" i="4" s="1"/>
  <c r="J141" i="4"/>
  <c r="K141" i="4" s="1"/>
  <c r="X135" i="4"/>
  <c r="Y135" i="4" s="1"/>
  <c r="D134" i="4"/>
  <c r="V135" i="4"/>
  <c r="W135" i="4" s="1"/>
  <c r="T135" i="4"/>
  <c r="U135" i="4" s="1"/>
  <c r="G134" i="4"/>
  <c r="R135" i="4"/>
  <c r="S135" i="4" s="1"/>
  <c r="N135" i="4"/>
  <c r="O135" i="4" s="1"/>
  <c r="Z135" i="4"/>
  <c r="AA135" i="4" s="1"/>
  <c r="P135" i="4"/>
  <c r="Q135" i="4" s="1"/>
  <c r="E144" i="4"/>
  <c r="F144" i="4" s="1"/>
  <c r="C145" i="4"/>
  <c r="F145" i="7"/>
  <c r="C146" i="7"/>
  <c r="L83" i="6"/>
  <c r="J83" i="6"/>
  <c r="C144" i="6"/>
  <c r="F144" i="6" s="1"/>
  <c r="H142" i="4" l="1"/>
  <c r="I142" i="4" s="1"/>
  <c r="J142" i="4"/>
  <c r="K142" i="4" s="1"/>
  <c r="L142" i="4"/>
  <c r="M142" i="4" s="1"/>
  <c r="D135" i="4"/>
  <c r="G135" i="4"/>
  <c r="P136" i="4"/>
  <c r="Q136" i="4" s="1"/>
  <c r="Z136" i="4"/>
  <c r="AA136" i="4" s="1"/>
  <c r="N136" i="4"/>
  <c r="O136" i="4" s="1"/>
  <c r="R136" i="4"/>
  <c r="S136" i="4" s="1"/>
  <c r="T136" i="4"/>
  <c r="U136" i="4" s="1"/>
  <c r="V136" i="4"/>
  <c r="W136" i="4" s="1"/>
  <c r="X136" i="4"/>
  <c r="Y136" i="4" s="1"/>
  <c r="E145" i="4"/>
  <c r="F145" i="4" s="1"/>
  <c r="C146" i="4"/>
  <c r="F146" i="7"/>
  <c r="C147" i="7"/>
  <c r="S84" i="6"/>
  <c r="T84" i="6" s="1"/>
  <c r="Q84" i="6"/>
  <c r="R84" i="6" s="1"/>
  <c r="O84" i="6"/>
  <c r="P84" i="6" s="1"/>
  <c r="M84" i="6"/>
  <c r="N84" i="6" s="1"/>
  <c r="K84" i="6"/>
  <c r="C145" i="6"/>
  <c r="F145" i="6" s="1"/>
  <c r="G84" i="6" l="1"/>
  <c r="J143" i="4"/>
  <c r="K143" i="4" s="1"/>
  <c r="L143" i="4"/>
  <c r="M143" i="4" s="1"/>
  <c r="D136" i="4"/>
  <c r="N137" i="4"/>
  <c r="O137" i="4" s="1"/>
  <c r="R137" i="4"/>
  <c r="S137" i="4" s="1"/>
  <c r="P137" i="4"/>
  <c r="Q137" i="4" s="1"/>
  <c r="X137" i="4"/>
  <c r="Y137" i="4" s="1"/>
  <c r="Z137" i="4"/>
  <c r="AA137" i="4" s="1"/>
  <c r="V137" i="4"/>
  <c r="W137" i="4" s="1"/>
  <c r="T137" i="4"/>
  <c r="U137" i="4" s="1"/>
  <c r="G136" i="4"/>
  <c r="H143" i="4"/>
  <c r="I143" i="4" s="1"/>
  <c r="E146" i="4"/>
  <c r="F146" i="4" s="1"/>
  <c r="C147" i="4"/>
  <c r="F147" i="7"/>
  <c r="C148" i="7"/>
  <c r="L84" i="6"/>
  <c r="J84" i="6"/>
  <c r="C146" i="6"/>
  <c r="F146" i="6" s="1"/>
  <c r="V138" i="4" l="1"/>
  <c r="W138" i="4" s="1"/>
  <c r="T138" i="4"/>
  <c r="U138" i="4" s="1"/>
  <c r="R138" i="4"/>
  <c r="S138" i="4" s="1"/>
  <c r="D137" i="4"/>
  <c r="N138" i="4"/>
  <c r="O138" i="4" s="1"/>
  <c r="G137" i="4"/>
  <c r="Z138" i="4"/>
  <c r="AA138" i="4" s="1"/>
  <c r="X138" i="4"/>
  <c r="Y138" i="4" s="1"/>
  <c r="P138" i="4"/>
  <c r="Q138" i="4" s="1"/>
  <c r="L144" i="4"/>
  <c r="M144" i="4" s="1"/>
  <c r="J144" i="4"/>
  <c r="K144" i="4" s="1"/>
  <c r="H144" i="4"/>
  <c r="I144" i="4" s="1"/>
  <c r="D147" i="4"/>
  <c r="E147" i="4"/>
  <c r="F147" i="4" s="1"/>
  <c r="C148" i="4"/>
  <c r="C149" i="7"/>
  <c r="F148" i="7"/>
  <c r="S85" i="6"/>
  <c r="T85" i="6" s="1"/>
  <c r="Q85" i="6"/>
  <c r="R85" i="6" s="1"/>
  <c r="O85" i="6"/>
  <c r="P85" i="6" s="1"/>
  <c r="M85" i="6"/>
  <c r="N85" i="6" s="1"/>
  <c r="K85" i="6"/>
  <c r="C147" i="6"/>
  <c r="F147" i="6" s="1"/>
  <c r="G85" i="6" l="1"/>
  <c r="D138" i="4"/>
  <c r="V139" i="4"/>
  <c r="W139" i="4" s="1"/>
  <c r="Z139" i="4"/>
  <c r="AA139" i="4" s="1"/>
  <c r="X139" i="4"/>
  <c r="Y139" i="4" s="1"/>
  <c r="G138" i="4"/>
  <c r="R139" i="4"/>
  <c r="S139" i="4" s="1"/>
  <c r="P139" i="4"/>
  <c r="Q139" i="4" s="1"/>
  <c r="N139" i="4"/>
  <c r="O139" i="4" s="1"/>
  <c r="T139" i="4"/>
  <c r="U139" i="4" s="1"/>
  <c r="J145" i="4"/>
  <c r="K145" i="4" s="1"/>
  <c r="H145" i="4"/>
  <c r="I145" i="4" s="1"/>
  <c r="L145" i="4"/>
  <c r="M145" i="4" s="1"/>
  <c r="D148" i="4"/>
  <c r="E148" i="4"/>
  <c r="F148" i="4" s="1"/>
  <c r="C149" i="4"/>
  <c r="F149" i="7"/>
  <c r="C150" i="7"/>
  <c r="L85" i="6"/>
  <c r="J85" i="6"/>
  <c r="C148" i="6"/>
  <c r="F148" i="6" s="1"/>
  <c r="Z140" i="4" l="1"/>
  <c r="AA140" i="4" s="1"/>
  <c r="D139" i="4"/>
  <c r="P140" i="4"/>
  <c r="Q140" i="4" s="1"/>
  <c r="T140" i="4"/>
  <c r="U140" i="4" s="1"/>
  <c r="N140" i="4"/>
  <c r="O140" i="4" s="1"/>
  <c r="G139" i="4"/>
  <c r="R140" i="4"/>
  <c r="S140" i="4" s="1"/>
  <c r="X140" i="4"/>
  <c r="Y140" i="4" s="1"/>
  <c r="V140" i="4"/>
  <c r="W140" i="4" s="1"/>
  <c r="L146" i="4"/>
  <c r="M146" i="4" s="1"/>
  <c r="H146" i="4"/>
  <c r="I146" i="4" s="1"/>
  <c r="D146" i="4" s="1"/>
  <c r="J146" i="4"/>
  <c r="K146" i="4" s="1"/>
  <c r="D149" i="4"/>
  <c r="E149" i="4"/>
  <c r="F149" i="4" s="1"/>
  <c r="C150" i="4"/>
  <c r="C151" i="7"/>
  <c r="F150" i="7"/>
  <c r="S86" i="6"/>
  <c r="T86" i="6" s="1"/>
  <c r="Q86" i="6"/>
  <c r="R86" i="6" s="1"/>
  <c r="O86" i="6"/>
  <c r="P86" i="6" s="1"/>
  <c r="M86" i="6"/>
  <c r="N86" i="6" s="1"/>
  <c r="K86" i="6"/>
  <c r="C149" i="6"/>
  <c r="F149" i="6" s="1"/>
  <c r="G86" i="6" l="1"/>
  <c r="Z141" i="4"/>
  <c r="AA141" i="4" s="1"/>
  <c r="R141" i="4"/>
  <c r="S141" i="4" s="1"/>
  <c r="D140" i="4"/>
  <c r="G140" i="4"/>
  <c r="N141" i="4"/>
  <c r="O141" i="4" s="1"/>
  <c r="V141" i="4"/>
  <c r="W141" i="4" s="1"/>
  <c r="P141" i="4"/>
  <c r="Q141" i="4" s="1"/>
  <c r="T141" i="4"/>
  <c r="U141" i="4" s="1"/>
  <c r="X141" i="4"/>
  <c r="Y141" i="4" s="1"/>
  <c r="L147" i="4"/>
  <c r="M147" i="4" s="1"/>
  <c r="H147" i="4"/>
  <c r="I147" i="4" s="1"/>
  <c r="J147" i="4"/>
  <c r="K147" i="4" s="1"/>
  <c r="D150" i="4"/>
  <c r="E150" i="4"/>
  <c r="F150" i="4" s="1"/>
  <c r="C151" i="4"/>
  <c r="F151" i="7"/>
  <c r="C152" i="7"/>
  <c r="L86" i="6"/>
  <c r="J86" i="6"/>
  <c r="C150" i="6"/>
  <c r="F150" i="6" s="1"/>
  <c r="P142" i="4" l="1"/>
  <c r="Q142" i="4" s="1"/>
  <c r="T142" i="4"/>
  <c r="U142" i="4" s="1"/>
  <c r="X142" i="4"/>
  <c r="Y142" i="4" s="1"/>
  <c r="R142" i="4"/>
  <c r="S142" i="4" s="1"/>
  <c r="V142" i="4"/>
  <c r="W142" i="4" s="1"/>
  <c r="N142" i="4"/>
  <c r="O142" i="4" s="1"/>
  <c r="D142" i="4" s="1"/>
  <c r="Z142" i="4"/>
  <c r="AA142" i="4" s="1"/>
  <c r="D141" i="4"/>
  <c r="G141" i="4"/>
  <c r="J148" i="4"/>
  <c r="K148" i="4" s="1"/>
  <c r="H148" i="4"/>
  <c r="I148" i="4" s="1"/>
  <c r="L148" i="4"/>
  <c r="M148" i="4" s="1"/>
  <c r="D151" i="4"/>
  <c r="E151" i="4"/>
  <c r="F151" i="4" s="1"/>
  <c r="C152" i="4"/>
  <c r="C153" i="7"/>
  <c r="F152" i="7"/>
  <c r="S87" i="6"/>
  <c r="T87" i="6" s="1"/>
  <c r="Q87" i="6"/>
  <c r="R87" i="6" s="1"/>
  <c r="O87" i="6"/>
  <c r="P87" i="6" s="1"/>
  <c r="M87" i="6"/>
  <c r="N87" i="6" s="1"/>
  <c r="K87" i="6"/>
  <c r="C151" i="6"/>
  <c r="F151" i="6" s="1"/>
  <c r="G87" i="6" l="1"/>
  <c r="G142" i="4"/>
  <c r="Z143" i="4"/>
  <c r="AA143" i="4" s="1"/>
  <c r="P143" i="4"/>
  <c r="Q143" i="4" s="1"/>
  <c r="N143" i="4"/>
  <c r="O143" i="4" s="1"/>
  <c r="V143" i="4"/>
  <c r="W143" i="4" s="1"/>
  <c r="X143" i="4"/>
  <c r="Y143" i="4" s="1"/>
  <c r="R143" i="4"/>
  <c r="S143" i="4" s="1"/>
  <c r="T143" i="4"/>
  <c r="U143" i="4" s="1"/>
  <c r="D143" i="4"/>
  <c r="L149" i="4"/>
  <c r="M149" i="4" s="1"/>
  <c r="J149" i="4"/>
  <c r="K149" i="4" s="1"/>
  <c r="H149" i="4"/>
  <c r="I149" i="4" s="1"/>
  <c r="D152" i="4"/>
  <c r="E152" i="4"/>
  <c r="F152" i="4" s="1"/>
  <c r="C153" i="4"/>
  <c r="F153" i="7"/>
  <c r="C154" i="7"/>
  <c r="L87" i="6"/>
  <c r="J87" i="6"/>
  <c r="C152" i="6"/>
  <c r="F152" i="6" s="1"/>
  <c r="V144" i="4" l="1"/>
  <c r="W144" i="4" s="1"/>
  <c r="X144" i="4"/>
  <c r="Y144" i="4" s="1"/>
  <c r="Z144" i="4"/>
  <c r="AA144" i="4" s="1"/>
  <c r="T144" i="4"/>
  <c r="U144" i="4" s="1"/>
  <c r="G143" i="4"/>
  <c r="P144" i="4"/>
  <c r="Q144" i="4" s="1"/>
  <c r="N144" i="4"/>
  <c r="O144" i="4" s="1"/>
  <c r="R144" i="4"/>
  <c r="S144" i="4" s="1"/>
  <c r="D144" i="4"/>
  <c r="H150" i="4"/>
  <c r="I150" i="4" s="1"/>
  <c r="J150" i="4"/>
  <c r="K150" i="4" s="1"/>
  <c r="L150" i="4"/>
  <c r="M150" i="4" s="1"/>
  <c r="D153" i="4"/>
  <c r="E153" i="4"/>
  <c r="F153" i="4" s="1"/>
  <c r="C154" i="4"/>
  <c r="C155" i="7"/>
  <c r="F154" i="7"/>
  <c r="S88" i="6"/>
  <c r="T88" i="6" s="1"/>
  <c r="Q88" i="6"/>
  <c r="R88" i="6" s="1"/>
  <c r="O88" i="6"/>
  <c r="P88" i="6" s="1"/>
  <c r="M88" i="6"/>
  <c r="N88" i="6" s="1"/>
  <c r="K88" i="6"/>
  <c r="C153" i="6"/>
  <c r="F153" i="6" s="1"/>
  <c r="G88" i="6" l="1"/>
  <c r="H151" i="4"/>
  <c r="I151" i="4" s="1"/>
  <c r="Z145" i="4"/>
  <c r="AA145" i="4" s="1"/>
  <c r="G144" i="4"/>
  <c r="P145" i="4"/>
  <c r="Q145" i="4" s="1"/>
  <c r="R145" i="4"/>
  <c r="S145" i="4" s="1"/>
  <c r="X145" i="4"/>
  <c r="Y145" i="4" s="1"/>
  <c r="N145" i="4"/>
  <c r="O145" i="4" s="1"/>
  <c r="V145" i="4"/>
  <c r="W145" i="4" s="1"/>
  <c r="T145" i="4"/>
  <c r="U145" i="4" s="1"/>
  <c r="D145" i="4"/>
  <c r="L151" i="4"/>
  <c r="M151" i="4" s="1"/>
  <c r="J151" i="4"/>
  <c r="K151" i="4" s="1"/>
  <c r="D154" i="4"/>
  <c r="E154" i="4"/>
  <c r="F154" i="4" s="1"/>
  <c r="C155" i="4"/>
  <c r="F155" i="7"/>
  <c r="C156" i="7"/>
  <c r="L88" i="6"/>
  <c r="J88" i="6"/>
  <c r="C154" i="6"/>
  <c r="F154" i="6" s="1"/>
  <c r="H152" i="4" l="1"/>
  <c r="I152" i="4" s="1"/>
  <c r="P146" i="4"/>
  <c r="Q146" i="4" s="1"/>
  <c r="X146" i="4"/>
  <c r="Y146" i="4" s="1"/>
  <c r="V146" i="4"/>
  <c r="W146" i="4" s="1"/>
  <c r="Z146" i="4"/>
  <c r="AA146" i="4" s="1"/>
  <c r="G145" i="4"/>
  <c r="N146" i="4"/>
  <c r="O146" i="4" s="1"/>
  <c r="R146" i="4"/>
  <c r="S146" i="4" s="1"/>
  <c r="T146" i="4"/>
  <c r="U146" i="4" s="1"/>
  <c r="L152" i="4"/>
  <c r="M152" i="4" s="1"/>
  <c r="J152" i="4"/>
  <c r="K152" i="4" s="1"/>
  <c r="D155" i="4"/>
  <c r="E155" i="4"/>
  <c r="F155" i="4" s="1"/>
  <c r="C156" i="4"/>
  <c r="C157" i="7"/>
  <c r="F156" i="7"/>
  <c r="S89" i="6"/>
  <c r="T89" i="6" s="1"/>
  <c r="Q89" i="6"/>
  <c r="R89" i="6" s="1"/>
  <c r="O89" i="6"/>
  <c r="P89" i="6" s="1"/>
  <c r="M89" i="6"/>
  <c r="N89" i="6" s="1"/>
  <c r="K89" i="6"/>
  <c r="C155" i="6"/>
  <c r="F155" i="6" s="1"/>
  <c r="G89" i="6" l="1"/>
  <c r="J153" i="4"/>
  <c r="K153" i="4" s="1"/>
  <c r="X147" i="4"/>
  <c r="Y147" i="4" s="1"/>
  <c r="G146" i="4"/>
  <c r="T147" i="4"/>
  <c r="U147" i="4" s="1"/>
  <c r="P147" i="4"/>
  <c r="Q147" i="4" s="1"/>
  <c r="Z147" i="4"/>
  <c r="AA147" i="4" s="1"/>
  <c r="R147" i="4"/>
  <c r="S147" i="4" s="1"/>
  <c r="V147" i="4"/>
  <c r="W147" i="4" s="1"/>
  <c r="N147" i="4"/>
  <c r="O147" i="4" s="1"/>
  <c r="L153" i="4"/>
  <c r="M153" i="4" s="1"/>
  <c r="H153" i="4"/>
  <c r="I153" i="4" s="1"/>
  <c r="D156" i="4"/>
  <c r="E156" i="4"/>
  <c r="F156" i="4" s="1"/>
  <c r="C157" i="4"/>
  <c r="F157" i="7"/>
  <c r="C158" i="7"/>
  <c r="L89" i="6"/>
  <c r="J89" i="6"/>
  <c r="C156" i="6"/>
  <c r="F156" i="6" s="1"/>
  <c r="L154" i="4" l="1"/>
  <c r="M154" i="4" s="1"/>
  <c r="G147" i="4"/>
  <c r="N148" i="4"/>
  <c r="O148" i="4" s="1"/>
  <c r="T148" i="4"/>
  <c r="U148" i="4" s="1"/>
  <c r="Z148" i="4"/>
  <c r="AA148" i="4" s="1"/>
  <c r="X148" i="4"/>
  <c r="Y148" i="4" s="1"/>
  <c r="V148" i="4"/>
  <c r="W148" i="4" s="1"/>
  <c r="R148" i="4"/>
  <c r="S148" i="4" s="1"/>
  <c r="P148" i="4"/>
  <c r="Q148" i="4" s="1"/>
  <c r="J154" i="4"/>
  <c r="K154" i="4" s="1"/>
  <c r="H154" i="4"/>
  <c r="I154" i="4" s="1"/>
  <c r="D157" i="4"/>
  <c r="E157" i="4"/>
  <c r="F157" i="4" s="1"/>
  <c r="C158" i="4"/>
  <c r="C159" i="7"/>
  <c r="F158" i="7"/>
  <c r="S90" i="6"/>
  <c r="T90" i="6" s="1"/>
  <c r="Q90" i="6"/>
  <c r="R90" i="6" s="1"/>
  <c r="O90" i="6"/>
  <c r="P90" i="6" s="1"/>
  <c r="M90" i="6"/>
  <c r="N90" i="6" s="1"/>
  <c r="K90" i="6"/>
  <c r="C157" i="6"/>
  <c r="F157" i="6" s="1"/>
  <c r="G90" i="6" l="1"/>
  <c r="L155" i="4"/>
  <c r="M155" i="4" s="1"/>
  <c r="N149" i="4"/>
  <c r="O149" i="4" s="1"/>
  <c r="R149" i="4"/>
  <c r="S149" i="4" s="1"/>
  <c r="V149" i="4"/>
  <c r="W149" i="4" s="1"/>
  <c r="Z149" i="4"/>
  <c r="AA149" i="4" s="1"/>
  <c r="T149" i="4"/>
  <c r="U149" i="4" s="1"/>
  <c r="G148" i="4"/>
  <c r="X149" i="4"/>
  <c r="Y149" i="4" s="1"/>
  <c r="P149" i="4"/>
  <c r="Q149" i="4" s="1"/>
  <c r="J155" i="4"/>
  <c r="K155" i="4" s="1"/>
  <c r="H155" i="4"/>
  <c r="I155" i="4" s="1"/>
  <c r="D158" i="4"/>
  <c r="E158" i="4"/>
  <c r="F158" i="4" s="1"/>
  <c r="C159" i="4"/>
  <c r="F159" i="7"/>
  <c r="C160" i="7"/>
  <c r="L90" i="6"/>
  <c r="J90" i="6"/>
  <c r="C158" i="6"/>
  <c r="F158" i="6" s="1"/>
  <c r="X150" i="4" l="1"/>
  <c r="Y150" i="4" s="1"/>
  <c r="V150" i="4"/>
  <c r="W150" i="4" s="1"/>
  <c r="T150" i="4"/>
  <c r="U150" i="4" s="1"/>
  <c r="P150" i="4"/>
  <c r="Q150" i="4" s="1"/>
  <c r="Z150" i="4"/>
  <c r="AA150" i="4" s="1"/>
  <c r="R150" i="4"/>
  <c r="S150" i="4" s="1"/>
  <c r="N150" i="4"/>
  <c r="O150" i="4" s="1"/>
  <c r="G149" i="4"/>
  <c r="H156" i="4"/>
  <c r="I156" i="4" s="1"/>
  <c r="J156" i="4"/>
  <c r="K156" i="4" s="1"/>
  <c r="L156" i="4"/>
  <c r="M156" i="4" s="1"/>
  <c r="D159" i="4"/>
  <c r="E159" i="4"/>
  <c r="F159" i="4" s="1"/>
  <c r="C160" i="4"/>
  <c r="C161" i="7"/>
  <c r="F160" i="7"/>
  <c r="S91" i="6"/>
  <c r="T91" i="6" s="1"/>
  <c r="Q91" i="6"/>
  <c r="R91" i="6" s="1"/>
  <c r="O91" i="6"/>
  <c r="P91" i="6" s="1"/>
  <c r="M91" i="6"/>
  <c r="N91" i="6" s="1"/>
  <c r="K91" i="6"/>
  <c r="C159" i="6"/>
  <c r="F159" i="6" s="1"/>
  <c r="G91" i="6" l="1"/>
  <c r="R151" i="4"/>
  <c r="S151" i="4" s="1"/>
  <c r="G150" i="4"/>
  <c r="Z151" i="4"/>
  <c r="AA151" i="4" s="1"/>
  <c r="T151" i="4"/>
  <c r="U151" i="4" s="1"/>
  <c r="N151" i="4"/>
  <c r="O151" i="4" s="1"/>
  <c r="V151" i="4"/>
  <c r="W151" i="4" s="1"/>
  <c r="X151" i="4"/>
  <c r="Y151" i="4" s="1"/>
  <c r="P151" i="4"/>
  <c r="Q151" i="4" s="1"/>
  <c r="J157" i="4"/>
  <c r="K157" i="4" s="1"/>
  <c r="L157" i="4"/>
  <c r="M157" i="4" s="1"/>
  <c r="H157" i="4"/>
  <c r="I157" i="4" s="1"/>
  <c r="D160" i="4"/>
  <c r="E160" i="4"/>
  <c r="F160" i="4" s="1"/>
  <c r="C161" i="4"/>
  <c r="F161" i="7"/>
  <c r="C162" i="7"/>
  <c r="L91" i="6"/>
  <c r="J91" i="6"/>
  <c r="C160" i="6"/>
  <c r="F160" i="6" s="1"/>
  <c r="P152" i="4" l="1"/>
  <c r="Q152" i="4" s="1"/>
  <c r="X152" i="4"/>
  <c r="Y152" i="4" s="1"/>
  <c r="V152" i="4"/>
  <c r="W152" i="4" s="1"/>
  <c r="N152" i="4"/>
  <c r="O152" i="4" s="1"/>
  <c r="Z152" i="4"/>
  <c r="AA152" i="4" s="1"/>
  <c r="T152" i="4"/>
  <c r="U152" i="4" s="1"/>
  <c r="R152" i="4"/>
  <c r="S152" i="4" s="1"/>
  <c r="G151" i="4"/>
  <c r="L158" i="4"/>
  <c r="M158" i="4" s="1"/>
  <c r="J158" i="4"/>
  <c r="K158" i="4" s="1"/>
  <c r="H158" i="4"/>
  <c r="I158" i="4" s="1"/>
  <c r="D161" i="4"/>
  <c r="E161" i="4"/>
  <c r="F161" i="4" s="1"/>
  <c r="C162" i="4"/>
  <c r="C163" i="7"/>
  <c r="F162" i="7"/>
  <c r="S92" i="6"/>
  <c r="T92" i="6" s="1"/>
  <c r="Q92" i="6"/>
  <c r="R92" i="6" s="1"/>
  <c r="O92" i="6"/>
  <c r="P92" i="6" s="1"/>
  <c r="M92" i="6"/>
  <c r="N92" i="6" s="1"/>
  <c r="K92" i="6"/>
  <c r="C161" i="6"/>
  <c r="F161" i="6" s="1"/>
  <c r="G92" i="6" l="1"/>
  <c r="P153" i="4"/>
  <c r="Q153" i="4" s="1"/>
  <c r="V153" i="4"/>
  <c r="W153" i="4" s="1"/>
  <c r="X153" i="4"/>
  <c r="Y153" i="4" s="1"/>
  <c r="N153" i="4"/>
  <c r="O153" i="4" s="1"/>
  <c r="T153" i="4"/>
  <c r="U153" i="4" s="1"/>
  <c r="G152" i="4"/>
  <c r="R153" i="4"/>
  <c r="S153" i="4" s="1"/>
  <c r="Z153" i="4"/>
  <c r="AA153" i="4" s="1"/>
  <c r="L159" i="4"/>
  <c r="M159" i="4" s="1"/>
  <c r="J159" i="4"/>
  <c r="K159" i="4" s="1"/>
  <c r="H159" i="4"/>
  <c r="I159" i="4" s="1"/>
  <c r="D162" i="4"/>
  <c r="E162" i="4"/>
  <c r="F162" i="4" s="1"/>
  <c r="C163" i="4"/>
  <c r="F163" i="7"/>
  <c r="C164" i="7"/>
  <c r="L92" i="6"/>
  <c r="J92" i="6"/>
  <c r="C162" i="6"/>
  <c r="F162" i="6" s="1"/>
  <c r="V154" i="4" l="1"/>
  <c r="W154" i="4" s="1"/>
  <c r="P154" i="4"/>
  <c r="Q154" i="4" s="1"/>
  <c r="R154" i="4"/>
  <c r="S154" i="4" s="1"/>
  <c r="N154" i="4"/>
  <c r="O154" i="4" s="1"/>
  <c r="X154" i="4"/>
  <c r="Y154" i="4" s="1"/>
  <c r="T154" i="4"/>
  <c r="U154" i="4" s="1"/>
  <c r="Z154" i="4"/>
  <c r="AA154" i="4" s="1"/>
  <c r="L160" i="4"/>
  <c r="M160" i="4" s="1"/>
  <c r="G153" i="4"/>
  <c r="J160" i="4"/>
  <c r="K160" i="4" s="1"/>
  <c r="H160" i="4"/>
  <c r="I160" i="4" s="1"/>
  <c r="D163" i="4"/>
  <c r="E163" i="4"/>
  <c r="F163" i="4" s="1"/>
  <c r="C164" i="4"/>
  <c r="C165" i="7"/>
  <c r="F164" i="7"/>
  <c r="S93" i="6"/>
  <c r="T93" i="6" s="1"/>
  <c r="Q93" i="6"/>
  <c r="R93" i="6" s="1"/>
  <c r="O93" i="6"/>
  <c r="P93" i="6" s="1"/>
  <c r="M93" i="6"/>
  <c r="N93" i="6" s="1"/>
  <c r="K93" i="6"/>
  <c r="C163" i="6"/>
  <c r="F163" i="6" s="1"/>
  <c r="G93" i="6" l="1"/>
  <c r="R155" i="4"/>
  <c r="S155" i="4" s="1"/>
  <c r="V155" i="4"/>
  <c r="W155" i="4" s="1"/>
  <c r="P155" i="4"/>
  <c r="Q155" i="4" s="1"/>
  <c r="T155" i="4"/>
  <c r="U155" i="4" s="1"/>
  <c r="N155" i="4"/>
  <c r="O155" i="4" s="1"/>
  <c r="X155" i="4"/>
  <c r="Y155" i="4" s="1"/>
  <c r="Z155" i="4"/>
  <c r="AA155" i="4" s="1"/>
  <c r="G154" i="4"/>
  <c r="L161" i="4"/>
  <c r="M161" i="4" s="1"/>
  <c r="H161" i="4"/>
  <c r="I161" i="4" s="1"/>
  <c r="J161" i="4"/>
  <c r="K161" i="4" s="1"/>
  <c r="D164" i="4"/>
  <c r="E164" i="4"/>
  <c r="F164" i="4" s="1"/>
  <c r="C165" i="4"/>
  <c r="F165" i="7"/>
  <c r="C166" i="7"/>
  <c r="L93" i="6"/>
  <c r="J93" i="6"/>
  <c r="C164" i="6"/>
  <c r="F164" i="6" s="1"/>
  <c r="H162" i="4" l="1"/>
  <c r="I162" i="4" s="1"/>
  <c r="R156" i="4"/>
  <c r="S156" i="4" s="1"/>
  <c r="N156" i="4"/>
  <c r="O156" i="4" s="1"/>
  <c r="P156" i="4"/>
  <c r="Q156" i="4" s="1"/>
  <c r="X156" i="4"/>
  <c r="Y156" i="4" s="1"/>
  <c r="T156" i="4"/>
  <c r="U156" i="4" s="1"/>
  <c r="Z156" i="4"/>
  <c r="AA156" i="4" s="1"/>
  <c r="V156" i="4"/>
  <c r="W156" i="4" s="1"/>
  <c r="G155" i="4"/>
  <c r="J162" i="4"/>
  <c r="K162" i="4" s="1"/>
  <c r="L162" i="4"/>
  <c r="M162" i="4" s="1"/>
  <c r="D165" i="4"/>
  <c r="E165" i="4"/>
  <c r="F165" i="4" s="1"/>
  <c r="C166" i="4"/>
  <c r="C167" i="7"/>
  <c r="F166" i="7"/>
  <c r="S94" i="6"/>
  <c r="T94" i="6" s="1"/>
  <c r="Q94" i="6"/>
  <c r="R94" i="6" s="1"/>
  <c r="O94" i="6"/>
  <c r="P94" i="6" s="1"/>
  <c r="M94" i="6"/>
  <c r="N94" i="6" s="1"/>
  <c r="K94" i="6"/>
  <c r="C165" i="6"/>
  <c r="F165" i="6" s="1"/>
  <c r="G94" i="6" l="1"/>
  <c r="L163" i="4"/>
  <c r="M163" i="4" s="1"/>
  <c r="Z157" i="4"/>
  <c r="AA157" i="4" s="1"/>
  <c r="J163" i="4"/>
  <c r="K163" i="4" s="1"/>
  <c r="R157" i="4"/>
  <c r="S157" i="4" s="1"/>
  <c r="P157" i="4"/>
  <c r="Q157" i="4" s="1"/>
  <c r="T157" i="4"/>
  <c r="U157" i="4" s="1"/>
  <c r="N157" i="4"/>
  <c r="O157" i="4" s="1"/>
  <c r="G156" i="4"/>
  <c r="X157" i="4"/>
  <c r="Y157" i="4" s="1"/>
  <c r="V157" i="4"/>
  <c r="W157" i="4" s="1"/>
  <c r="H163" i="4"/>
  <c r="I163" i="4" s="1"/>
  <c r="D166" i="4"/>
  <c r="E166" i="4"/>
  <c r="F166" i="4" s="1"/>
  <c r="C167" i="4"/>
  <c r="F167" i="7"/>
  <c r="C168" i="7"/>
  <c r="L94" i="6"/>
  <c r="J94" i="6"/>
  <c r="C166" i="6"/>
  <c r="F166" i="6" s="1"/>
  <c r="H164" i="4" l="1"/>
  <c r="I164" i="4" s="1"/>
  <c r="T158" i="4"/>
  <c r="U158" i="4" s="1"/>
  <c r="X158" i="4"/>
  <c r="Y158" i="4" s="1"/>
  <c r="Z158" i="4"/>
  <c r="AA158" i="4" s="1"/>
  <c r="R158" i="4"/>
  <c r="S158" i="4" s="1"/>
  <c r="P158" i="4"/>
  <c r="Q158" i="4" s="1"/>
  <c r="N158" i="4"/>
  <c r="O158" i="4" s="1"/>
  <c r="V158" i="4"/>
  <c r="W158" i="4" s="1"/>
  <c r="G157" i="4"/>
  <c r="J164" i="4"/>
  <c r="K164" i="4" s="1"/>
  <c r="L164" i="4"/>
  <c r="M164" i="4" s="1"/>
  <c r="D167" i="4"/>
  <c r="E167" i="4"/>
  <c r="F167" i="4" s="1"/>
  <c r="C168" i="4"/>
  <c r="C169" i="7"/>
  <c r="F168" i="7"/>
  <c r="S95" i="6"/>
  <c r="T95" i="6" s="1"/>
  <c r="Q95" i="6"/>
  <c r="R95" i="6" s="1"/>
  <c r="O95" i="6"/>
  <c r="P95" i="6" s="1"/>
  <c r="M95" i="6"/>
  <c r="N95" i="6" s="1"/>
  <c r="K95" i="6"/>
  <c r="C167" i="6"/>
  <c r="F167" i="6" s="1"/>
  <c r="G95" i="6" l="1"/>
  <c r="Z159" i="4"/>
  <c r="AA159" i="4" s="1"/>
  <c r="X159" i="4"/>
  <c r="Y159" i="4" s="1"/>
  <c r="P159" i="4"/>
  <c r="Q159" i="4" s="1"/>
  <c r="V159" i="4"/>
  <c r="W159" i="4" s="1"/>
  <c r="R159" i="4"/>
  <c r="S159" i="4" s="1"/>
  <c r="T159" i="4"/>
  <c r="U159" i="4" s="1"/>
  <c r="N159" i="4"/>
  <c r="O159" i="4" s="1"/>
  <c r="G158" i="4"/>
  <c r="H165" i="4"/>
  <c r="I165" i="4" s="1"/>
  <c r="L165" i="4"/>
  <c r="M165" i="4" s="1"/>
  <c r="J165" i="4"/>
  <c r="K165" i="4" s="1"/>
  <c r="D168" i="4"/>
  <c r="E168" i="4"/>
  <c r="F168" i="4" s="1"/>
  <c r="C169" i="4"/>
  <c r="F169" i="7"/>
  <c r="C170" i="7"/>
  <c r="L95" i="6"/>
  <c r="J95" i="6"/>
  <c r="C168" i="6"/>
  <c r="F168" i="6" s="1"/>
  <c r="H166" i="4" l="1"/>
  <c r="I166" i="4" s="1"/>
  <c r="N160" i="4"/>
  <c r="O160" i="4" s="1"/>
  <c r="P160" i="4"/>
  <c r="Q160" i="4" s="1"/>
  <c r="R160" i="4"/>
  <c r="S160" i="4" s="1"/>
  <c r="T160" i="4"/>
  <c r="U160" i="4" s="1"/>
  <c r="Z160" i="4"/>
  <c r="AA160" i="4" s="1"/>
  <c r="V160" i="4"/>
  <c r="W160" i="4" s="1"/>
  <c r="X160" i="4"/>
  <c r="Y160" i="4" s="1"/>
  <c r="G159" i="4"/>
  <c r="L166" i="4"/>
  <c r="M166" i="4" s="1"/>
  <c r="J166" i="4"/>
  <c r="K166" i="4" s="1"/>
  <c r="D169" i="4"/>
  <c r="E169" i="4"/>
  <c r="F169" i="4" s="1"/>
  <c r="C170" i="4"/>
  <c r="C171" i="7"/>
  <c r="F170" i="7"/>
  <c r="S96" i="6"/>
  <c r="T96" i="6" s="1"/>
  <c r="Q96" i="6"/>
  <c r="R96" i="6" s="1"/>
  <c r="O96" i="6"/>
  <c r="P96" i="6" s="1"/>
  <c r="M96" i="6"/>
  <c r="N96" i="6" s="1"/>
  <c r="K96" i="6"/>
  <c r="C169" i="6"/>
  <c r="F169" i="6" s="1"/>
  <c r="G96" i="6" l="1"/>
  <c r="J167" i="4"/>
  <c r="K167" i="4" s="1"/>
  <c r="X161" i="4"/>
  <c r="Y161" i="4" s="1"/>
  <c r="Z161" i="4"/>
  <c r="AA161" i="4" s="1"/>
  <c r="V161" i="4"/>
  <c r="W161" i="4" s="1"/>
  <c r="R161" i="4"/>
  <c r="S161" i="4" s="1"/>
  <c r="N161" i="4"/>
  <c r="O161" i="4" s="1"/>
  <c r="T161" i="4"/>
  <c r="U161" i="4" s="1"/>
  <c r="G160" i="4"/>
  <c r="P161" i="4"/>
  <c r="Q161" i="4" s="1"/>
  <c r="L167" i="4"/>
  <c r="M167" i="4" s="1"/>
  <c r="H167" i="4"/>
  <c r="I167" i="4" s="1"/>
  <c r="D170" i="4"/>
  <c r="E170" i="4"/>
  <c r="F170" i="4" s="1"/>
  <c r="C171" i="4"/>
  <c r="F171" i="7"/>
  <c r="C172" i="7"/>
  <c r="L96" i="6"/>
  <c r="J96" i="6"/>
  <c r="C170" i="6"/>
  <c r="F170" i="6" s="1"/>
  <c r="J168" i="4" l="1"/>
  <c r="K168" i="4" s="1"/>
  <c r="P162" i="4"/>
  <c r="Q162" i="4" s="1"/>
  <c r="G161" i="4"/>
  <c r="Z162" i="4"/>
  <c r="AA162" i="4" s="1"/>
  <c r="V162" i="4"/>
  <c r="W162" i="4" s="1"/>
  <c r="X162" i="4"/>
  <c r="Y162" i="4" s="1"/>
  <c r="N162" i="4"/>
  <c r="O162" i="4" s="1"/>
  <c r="T162" i="4"/>
  <c r="U162" i="4" s="1"/>
  <c r="R162" i="4"/>
  <c r="S162" i="4" s="1"/>
  <c r="H168" i="4"/>
  <c r="I168" i="4" s="1"/>
  <c r="L168" i="4"/>
  <c r="M168" i="4" s="1"/>
  <c r="D171" i="4"/>
  <c r="E171" i="4"/>
  <c r="F171" i="4" s="1"/>
  <c r="C172" i="4"/>
  <c r="C173" i="7"/>
  <c r="F172" i="7"/>
  <c r="S97" i="6"/>
  <c r="T97" i="6" s="1"/>
  <c r="Q97" i="6"/>
  <c r="R97" i="6" s="1"/>
  <c r="O97" i="6"/>
  <c r="P97" i="6" s="1"/>
  <c r="M97" i="6"/>
  <c r="N97" i="6" s="1"/>
  <c r="K97" i="6"/>
  <c r="C171" i="6"/>
  <c r="F171" i="6" s="1"/>
  <c r="G97" i="6" l="1"/>
  <c r="H169" i="4"/>
  <c r="I169" i="4" s="1"/>
  <c r="L169" i="4"/>
  <c r="M169" i="4" s="1"/>
  <c r="R163" i="4"/>
  <c r="S163" i="4" s="1"/>
  <c r="J169" i="4"/>
  <c r="K169" i="4" s="1"/>
  <c r="T163" i="4"/>
  <c r="U163" i="4" s="1"/>
  <c r="Z163" i="4"/>
  <c r="AA163" i="4" s="1"/>
  <c r="N163" i="4"/>
  <c r="O163" i="4" s="1"/>
  <c r="P163" i="4"/>
  <c r="Q163" i="4" s="1"/>
  <c r="X163" i="4"/>
  <c r="Y163" i="4" s="1"/>
  <c r="V163" i="4"/>
  <c r="W163" i="4" s="1"/>
  <c r="G162" i="4"/>
  <c r="D172" i="4"/>
  <c r="E172" i="4"/>
  <c r="F172" i="4" s="1"/>
  <c r="C173" i="4"/>
  <c r="F173" i="7"/>
  <c r="C174" i="7"/>
  <c r="L97" i="6"/>
  <c r="J97" i="6"/>
  <c r="C172" i="6"/>
  <c r="F172" i="6" s="1"/>
  <c r="J170" i="4" l="1"/>
  <c r="K170" i="4" s="1"/>
  <c r="P164" i="4"/>
  <c r="Q164" i="4" s="1"/>
  <c r="L170" i="4"/>
  <c r="M170" i="4" s="1"/>
  <c r="H170" i="4"/>
  <c r="I170" i="4" s="1"/>
  <c r="X164" i="4"/>
  <c r="Y164" i="4" s="1"/>
  <c r="R164" i="4"/>
  <c r="S164" i="4" s="1"/>
  <c r="T164" i="4"/>
  <c r="U164" i="4" s="1"/>
  <c r="V164" i="4"/>
  <c r="W164" i="4" s="1"/>
  <c r="G163" i="4"/>
  <c r="Z164" i="4"/>
  <c r="AA164" i="4" s="1"/>
  <c r="N164" i="4"/>
  <c r="O164" i="4" s="1"/>
  <c r="D173" i="4"/>
  <c r="E173" i="4"/>
  <c r="F173" i="4" s="1"/>
  <c r="C174" i="4"/>
  <c r="C175" i="7"/>
  <c r="F174" i="7"/>
  <c r="S98" i="6"/>
  <c r="T98" i="6" s="1"/>
  <c r="Q98" i="6"/>
  <c r="R98" i="6" s="1"/>
  <c r="O98" i="6"/>
  <c r="P98" i="6" s="1"/>
  <c r="M98" i="6"/>
  <c r="N98" i="6" s="1"/>
  <c r="K98" i="6"/>
  <c r="C173" i="6"/>
  <c r="F173" i="6" s="1"/>
  <c r="G98" i="6" l="1"/>
  <c r="H171" i="4"/>
  <c r="I171" i="4" s="1"/>
  <c r="L171" i="4"/>
  <c r="M171" i="4" s="1"/>
  <c r="J171" i="4"/>
  <c r="K171" i="4" s="1"/>
  <c r="J172" i="4" s="1"/>
  <c r="K172" i="4" s="1"/>
  <c r="G164" i="4"/>
  <c r="T165" i="4"/>
  <c r="U165" i="4" s="1"/>
  <c r="X165" i="4"/>
  <c r="Y165" i="4" s="1"/>
  <c r="V165" i="4"/>
  <c r="W165" i="4" s="1"/>
  <c r="R165" i="4"/>
  <c r="S165" i="4" s="1"/>
  <c r="N165" i="4"/>
  <c r="O165" i="4" s="1"/>
  <c r="P165" i="4"/>
  <c r="Q165" i="4" s="1"/>
  <c r="Z165" i="4"/>
  <c r="AA165" i="4" s="1"/>
  <c r="D174" i="4"/>
  <c r="E174" i="4"/>
  <c r="F174" i="4" s="1"/>
  <c r="C175" i="4"/>
  <c r="F175" i="7"/>
  <c r="C176" i="7"/>
  <c r="L98" i="6"/>
  <c r="J98" i="6"/>
  <c r="C174" i="6"/>
  <c r="F174" i="6" s="1"/>
  <c r="H172" i="4" l="1"/>
  <c r="I172" i="4" s="1"/>
  <c r="L172" i="4"/>
  <c r="M172" i="4" s="1"/>
  <c r="T166" i="4"/>
  <c r="U166" i="4" s="1"/>
  <c r="R166" i="4"/>
  <c r="S166" i="4" s="1"/>
  <c r="Z166" i="4"/>
  <c r="AA166" i="4" s="1"/>
  <c r="V166" i="4"/>
  <c r="W166" i="4" s="1"/>
  <c r="N166" i="4"/>
  <c r="O166" i="4" s="1"/>
  <c r="X166" i="4"/>
  <c r="Y166" i="4" s="1"/>
  <c r="P166" i="4"/>
  <c r="Q166" i="4" s="1"/>
  <c r="G165" i="4"/>
  <c r="D175" i="4"/>
  <c r="E175" i="4"/>
  <c r="F175" i="4" s="1"/>
  <c r="C176" i="4"/>
  <c r="C177" i="7"/>
  <c r="F176" i="7"/>
  <c r="S99" i="6"/>
  <c r="T99" i="6" s="1"/>
  <c r="Q99" i="6"/>
  <c r="R99" i="6" s="1"/>
  <c r="O99" i="6"/>
  <c r="P99" i="6" s="1"/>
  <c r="M99" i="6"/>
  <c r="N99" i="6" s="1"/>
  <c r="K99" i="6"/>
  <c r="C175" i="6"/>
  <c r="F175" i="6" s="1"/>
  <c r="G99" i="6" l="1"/>
  <c r="H173" i="4"/>
  <c r="I173" i="4" s="1"/>
  <c r="J173" i="4"/>
  <c r="K173" i="4" s="1"/>
  <c r="L173" i="4"/>
  <c r="M173" i="4" s="1"/>
  <c r="R167" i="4"/>
  <c r="S167" i="4" s="1"/>
  <c r="X167" i="4"/>
  <c r="Y167" i="4" s="1"/>
  <c r="N167" i="4"/>
  <c r="O167" i="4" s="1"/>
  <c r="P167" i="4"/>
  <c r="Q167" i="4" s="1"/>
  <c r="V167" i="4"/>
  <c r="W167" i="4" s="1"/>
  <c r="Z167" i="4"/>
  <c r="AA167" i="4" s="1"/>
  <c r="T167" i="4"/>
  <c r="U167" i="4" s="1"/>
  <c r="G166" i="4"/>
  <c r="D176" i="4"/>
  <c r="E176" i="4"/>
  <c r="F176" i="4" s="1"/>
  <c r="C177" i="4"/>
  <c r="F177" i="7"/>
  <c r="C178" i="7"/>
  <c r="L99" i="6"/>
  <c r="J99" i="6"/>
  <c r="C176" i="6"/>
  <c r="F176" i="6" s="1"/>
  <c r="L174" i="4" l="1"/>
  <c r="M174" i="4" s="1"/>
  <c r="H174" i="4"/>
  <c r="I174" i="4" s="1"/>
  <c r="J174" i="4"/>
  <c r="K174" i="4" s="1"/>
  <c r="N168" i="4"/>
  <c r="O168" i="4" s="1"/>
  <c r="P168" i="4"/>
  <c r="Q168" i="4" s="1"/>
  <c r="V168" i="4"/>
  <c r="W168" i="4" s="1"/>
  <c r="Z168" i="4"/>
  <c r="AA168" i="4" s="1"/>
  <c r="T168" i="4"/>
  <c r="U168" i="4" s="1"/>
  <c r="X168" i="4"/>
  <c r="Y168" i="4" s="1"/>
  <c r="R168" i="4"/>
  <c r="S168" i="4" s="1"/>
  <c r="G167" i="4"/>
  <c r="D177" i="4"/>
  <c r="E177" i="4"/>
  <c r="F177" i="4" s="1"/>
  <c r="C178" i="4"/>
  <c r="C179" i="7"/>
  <c r="F178" i="7"/>
  <c r="S100" i="6"/>
  <c r="T100" i="6" s="1"/>
  <c r="Q100" i="6"/>
  <c r="R100" i="6" s="1"/>
  <c r="O100" i="6"/>
  <c r="P100" i="6" s="1"/>
  <c r="M100" i="6"/>
  <c r="N100" i="6" s="1"/>
  <c r="K100" i="6"/>
  <c r="C177" i="6"/>
  <c r="F177" i="6" s="1"/>
  <c r="G100" i="6" l="1"/>
  <c r="H175" i="4"/>
  <c r="I175" i="4" s="1"/>
  <c r="Z169" i="4"/>
  <c r="AA169" i="4" s="1"/>
  <c r="V169" i="4"/>
  <c r="W169" i="4" s="1"/>
  <c r="T169" i="4"/>
  <c r="U169" i="4" s="1"/>
  <c r="R169" i="4"/>
  <c r="S169" i="4" s="1"/>
  <c r="P169" i="4"/>
  <c r="Q169" i="4" s="1"/>
  <c r="G168" i="4"/>
  <c r="X169" i="4"/>
  <c r="Y169" i="4" s="1"/>
  <c r="N169" i="4"/>
  <c r="O169" i="4" s="1"/>
  <c r="J175" i="4"/>
  <c r="K175" i="4" s="1"/>
  <c r="L175" i="4"/>
  <c r="M175" i="4" s="1"/>
  <c r="D178" i="4"/>
  <c r="E178" i="4"/>
  <c r="F178" i="4" s="1"/>
  <c r="C179" i="4"/>
  <c r="F179" i="7"/>
  <c r="C180" i="7"/>
  <c r="L100" i="6"/>
  <c r="J100" i="6"/>
  <c r="C178" i="6"/>
  <c r="F178" i="6" s="1"/>
  <c r="L176" i="4" l="1"/>
  <c r="M176" i="4" s="1"/>
  <c r="Z170" i="4"/>
  <c r="AA170" i="4" s="1"/>
  <c r="X170" i="4"/>
  <c r="Y170" i="4" s="1"/>
  <c r="G169" i="4"/>
  <c r="T170" i="4"/>
  <c r="U170" i="4" s="1"/>
  <c r="P170" i="4"/>
  <c r="Q170" i="4" s="1"/>
  <c r="R170" i="4"/>
  <c r="S170" i="4" s="1"/>
  <c r="V170" i="4"/>
  <c r="W170" i="4" s="1"/>
  <c r="N170" i="4"/>
  <c r="O170" i="4" s="1"/>
  <c r="J176" i="4"/>
  <c r="K176" i="4" s="1"/>
  <c r="H176" i="4"/>
  <c r="I176" i="4" s="1"/>
  <c r="D179" i="4"/>
  <c r="E179" i="4"/>
  <c r="F179" i="4" s="1"/>
  <c r="C180" i="4"/>
  <c r="C181" i="7"/>
  <c r="F180" i="7"/>
  <c r="S101" i="6"/>
  <c r="T101" i="6" s="1"/>
  <c r="Q101" i="6"/>
  <c r="R101" i="6" s="1"/>
  <c r="O101" i="6"/>
  <c r="P101" i="6" s="1"/>
  <c r="M101" i="6"/>
  <c r="N101" i="6" s="1"/>
  <c r="K101" i="6"/>
  <c r="C179" i="6"/>
  <c r="F179" i="6" s="1"/>
  <c r="G101" i="6" l="1"/>
  <c r="V171" i="4"/>
  <c r="W171" i="4" s="1"/>
  <c r="R171" i="4"/>
  <c r="S171" i="4" s="1"/>
  <c r="Z171" i="4"/>
  <c r="AA171" i="4" s="1"/>
  <c r="G170" i="4"/>
  <c r="X171" i="4"/>
  <c r="Y171" i="4" s="1"/>
  <c r="T171" i="4"/>
  <c r="U171" i="4" s="1"/>
  <c r="H177" i="4"/>
  <c r="I177" i="4" s="1"/>
  <c r="N171" i="4"/>
  <c r="O171" i="4" s="1"/>
  <c r="P171" i="4"/>
  <c r="Q171" i="4" s="1"/>
  <c r="J177" i="4"/>
  <c r="K177" i="4" s="1"/>
  <c r="L177" i="4"/>
  <c r="M177" i="4" s="1"/>
  <c r="D180" i="4"/>
  <c r="E180" i="4"/>
  <c r="F180" i="4" s="1"/>
  <c r="C181" i="4"/>
  <c r="F181" i="7"/>
  <c r="C182" i="7"/>
  <c r="L101" i="6"/>
  <c r="J101" i="6"/>
  <c r="C180" i="6"/>
  <c r="F180" i="6" s="1"/>
  <c r="T172" i="4" l="1"/>
  <c r="U172" i="4" s="1"/>
  <c r="R172" i="4"/>
  <c r="S172" i="4" s="1"/>
  <c r="X172" i="4"/>
  <c r="Y172" i="4" s="1"/>
  <c r="N172" i="4"/>
  <c r="O172" i="4" s="1"/>
  <c r="Z172" i="4"/>
  <c r="AA172" i="4" s="1"/>
  <c r="V172" i="4"/>
  <c r="W172" i="4" s="1"/>
  <c r="G171" i="4"/>
  <c r="P172" i="4"/>
  <c r="Q172" i="4" s="1"/>
  <c r="J178" i="4"/>
  <c r="K178" i="4" s="1"/>
  <c r="H178" i="4"/>
  <c r="I178" i="4" s="1"/>
  <c r="L178" i="4"/>
  <c r="M178" i="4" s="1"/>
  <c r="D181" i="4"/>
  <c r="E181" i="4"/>
  <c r="F181" i="4" s="1"/>
  <c r="C182" i="4"/>
  <c r="C183" i="7"/>
  <c r="F182" i="7"/>
  <c r="S102" i="6"/>
  <c r="T102" i="6" s="1"/>
  <c r="Q102" i="6"/>
  <c r="R102" i="6" s="1"/>
  <c r="O102" i="6"/>
  <c r="P102" i="6" s="1"/>
  <c r="M102" i="6"/>
  <c r="N102" i="6" s="1"/>
  <c r="K102" i="6"/>
  <c r="C181" i="6"/>
  <c r="F181" i="6" s="1"/>
  <c r="G102" i="6" l="1"/>
  <c r="J179" i="4"/>
  <c r="K179" i="4" s="1"/>
  <c r="P173" i="4"/>
  <c r="Q173" i="4" s="1"/>
  <c r="N173" i="4"/>
  <c r="O173" i="4" s="1"/>
  <c r="G172" i="4"/>
  <c r="T173" i="4"/>
  <c r="U173" i="4" s="1"/>
  <c r="X173" i="4"/>
  <c r="Y173" i="4" s="1"/>
  <c r="Z173" i="4"/>
  <c r="AA173" i="4" s="1"/>
  <c r="V173" i="4"/>
  <c r="W173" i="4" s="1"/>
  <c r="R173" i="4"/>
  <c r="S173" i="4" s="1"/>
  <c r="H179" i="4"/>
  <c r="I179" i="4" s="1"/>
  <c r="L179" i="4"/>
  <c r="M179" i="4" s="1"/>
  <c r="D182" i="4"/>
  <c r="E182" i="4"/>
  <c r="F182" i="4" s="1"/>
  <c r="C183" i="4"/>
  <c r="F183" i="7"/>
  <c r="C184" i="7"/>
  <c r="L102" i="6"/>
  <c r="J102" i="6"/>
  <c r="C182" i="6"/>
  <c r="F182" i="6" s="1"/>
  <c r="L180" i="4" l="1"/>
  <c r="M180" i="4" s="1"/>
  <c r="V174" i="4"/>
  <c r="W174" i="4" s="1"/>
  <c r="X174" i="4"/>
  <c r="Y174" i="4" s="1"/>
  <c r="N174" i="4"/>
  <c r="O174" i="4" s="1"/>
  <c r="T174" i="4"/>
  <c r="U174" i="4" s="1"/>
  <c r="G173" i="4"/>
  <c r="R174" i="4"/>
  <c r="S174" i="4" s="1"/>
  <c r="P174" i="4"/>
  <c r="Q174" i="4" s="1"/>
  <c r="Z174" i="4"/>
  <c r="AA174" i="4" s="1"/>
  <c r="J180" i="4"/>
  <c r="K180" i="4" s="1"/>
  <c r="H180" i="4"/>
  <c r="I180" i="4" s="1"/>
  <c r="D183" i="4"/>
  <c r="E183" i="4"/>
  <c r="F183" i="4" s="1"/>
  <c r="C184" i="4"/>
  <c r="C185" i="7"/>
  <c r="F184" i="7"/>
  <c r="S103" i="6"/>
  <c r="T103" i="6" s="1"/>
  <c r="Q103" i="6"/>
  <c r="R103" i="6" s="1"/>
  <c r="O103" i="6"/>
  <c r="P103" i="6" s="1"/>
  <c r="M103" i="6"/>
  <c r="N103" i="6" s="1"/>
  <c r="K103" i="6"/>
  <c r="C183" i="6"/>
  <c r="F183" i="6" s="1"/>
  <c r="G103" i="6" l="1"/>
  <c r="H181" i="4"/>
  <c r="I181" i="4" s="1"/>
  <c r="T175" i="4"/>
  <c r="U175" i="4" s="1"/>
  <c r="Z175" i="4"/>
  <c r="AA175" i="4" s="1"/>
  <c r="R175" i="4"/>
  <c r="S175" i="4" s="1"/>
  <c r="X175" i="4"/>
  <c r="Y175" i="4" s="1"/>
  <c r="V175" i="4"/>
  <c r="W175" i="4" s="1"/>
  <c r="P175" i="4"/>
  <c r="Q175" i="4" s="1"/>
  <c r="G174" i="4"/>
  <c r="N175" i="4"/>
  <c r="O175" i="4" s="1"/>
  <c r="J181" i="4"/>
  <c r="K181" i="4" s="1"/>
  <c r="L181" i="4"/>
  <c r="M181" i="4" s="1"/>
  <c r="D184" i="4"/>
  <c r="E184" i="4"/>
  <c r="F184" i="4" s="1"/>
  <c r="C185" i="4"/>
  <c r="F185" i="7"/>
  <c r="C186" i="7"/>
  <c r="L103" i="6"/>
  <c r="J103" i="6"/>
  <c r="C184" i="6"/>
  <c r="F184" i="6" s="1"/>
  <c r="L182" i="4" l="1"/>
  <c r="M182" i="4" s="1"/>
  <c r="V176" i="4"/>
  <c r="W176" i="4" s="1"/>
  <c r="G175" i="4"/>
  <c r="X176" i="4"/>
  <c r="Y176" i="4" s="1"/>
  <c r="P176" i="4"/>
  <c r="Q176" i="4" s="1"/>
  <c r="T176" i="4"/>
  <c r="U176" i="4" s="1"/>
  <c r="R176" i="4"/>
  <c r="S176" i="4" s="1"/>
  <c r="N176" i="4"/>
  <c r="O176" i="4" s="1"/>
  <c r="Z176" i="4"/>
  <c r="AA176" i="4" s="1"/>
  <c r="H182" i="4"/>
  <c r="I182" i="4" s="1"/>
  <c r="J182" i="4"/>
  <c r="K182" i="4" s="1"/>
  <c r="D185" i="4"/>
  <c r="E185" i="4"/>
  <c r="F185" i="4" s="1"/>
  <c r="C186" i="4"/>
  <c r="C187" i="7"/>
  <c r="F186" i="7"/>
  <c r="S104" i="6"/>
  <c r="T104" i="6" s="1"/>
  <c r="Q104" i="6"/>
  <c r="R104" i="6" s="1"/>
  <c r="O104" i="6"/>
  <c r="P104" i="6" s="1"/>
  <c r="M104" i="6"/>
  <c r="N104" i="6" s="1"/>
  <c r="K104" i="6"/>
  <c r="C185" i="6"/>
  <c r="F185" i="6" s="1"/>
  <c r="G104" i="6" l="1"/>
  <c r="H183" i="4"/>
  <c r="I183" i="4" s="1"/>
  <c r="J183" i="4"/>
  <c r="K183" i="4" s="1"/>
  <c r="R177" i="4"/>
  <c r="S177" i="4" s="1"/>
  <c r="N177" i="4"/>
  <c r="O177" i="4" s="1"/>
  <c r="X177" i="4"/>
  <c r="Y177" i="4" s="1"/>
  <c r="Z177" i="4"/>
  <c r="AA177" i="4" s="1"/>
  <c r="P177" i="4"/>
  <c r="Q177" i="4" s="1"/>
  <c r="G176" i="4"/>
  <c r="T177" i="4"/>
  <c r="U177" i="4" s="1"/>
  <c r="V177" i="4"/>
  <c r="W177" i="4" s="1"/>
  <c r="L183" i="4"/>
  <c r="M183" i="4" s="1"/>
  <c r="L184" i="4" s="1"/>
  <c r="M184" i="4" s="1"/>
  <c r="D186" i="4"/>
  <c r="E186" i="4"/>
  <c r="F186" i="4" s="1"/>
  <c r="C187" i="4"/>
  <c r="F187" i="7"/>
  <c r="C188" i="7"/>
  <c r="L104" i="6"/>
  <c r="J104" i="6"/>
  <c r="C186" i="6"/>
  <c r="F186" i="6" s="1"/>
  <c r="Z178" i="4" l="1"/>
  <c r="AA178" i="4" s="1"/>
  <c r="V178" i="4"/>
  <c r="W178" i="4" s="1"/>
  <c r="P178" i="4"/>
  <c r="Q178" i="4" s="1"/>
  <c r="X178" i="4"/>
  <c r="Y178" i="4" s="1"/>
  <c r="G177" i="4"/>
  <c r="T178" i="4"/>
  <c r="U178" i="4" s="1"/>
  <c r="J184" i="4"/>
  <c r="K184" i="4" s="1"/>
  <c r="H184" i="4"/>
  <c r="I184" i="4" s="1"/>
  <c r="R178" i="4"/>
  <c r="S178" i="4" s="1"/>
  <c r="N178" i="4"/>
  <c r="O178" i="4" s="1"/>
  <c r="D187" i="4"/>
  <c r="E187" i="4"/>
  <c r="F187" i="4" s="1"/>
  <c r="C188" i="4"/>
  <c r="C189" i="7"/>
  <c r="F188" i="7"/>
  <c r="S105" i="6"/>
  <c r="T105" i="6" s="1"/>
  <c r="Q105" i="6"/>
  <c r="R105" i="6" s="1"/>
  <c r="O105" i="6"/>
  <c r="P105" i="6" s="1"/>
  <c r="M105" i="6"/>
  <c r="N105" i="6" s="1"/>
  <c r="K105" i="6"/>
  <c r="C187" i="6"/>
  <c r="F187" i="6" s="1"/>
  <c r="G105" i="6" l="1"/>
  <c r="L185" i="4"/>
  <c r="M185" i="4" s="1"/>
  <c r="J185" i="4"/>
  <c r="K185" i="4" s="1"/>
  <c r="H185" i="4"/>
  <c r="I185" i="4" s="1"/>
  <c r="H186" i="4" s="1"/>
  <c r="I186" i="4" s="1"/>
  <c r="N179" i="4"/>
  <c r="O179" i="4" s="1"/>
  <c r="Z179" i="4"/>
  <c r="AA179" i="4" s="1"/>
  <c r="R179" i="4"/>
  <c r="S179" i="4" s="1"/>
  <c r="X179" i="4"/>
  <c r="Y179" i="4" s="1"/>
  <c r="G178" i="4"/>
  <c r="V179" i="4"/>
  <c r="W179" i="4" s="1"/>
  <c r="P179" i="4"/>
  <c r="Q179" i="4" s="1"/>
  <c r="T179" i="4"/>
  <c r="U179" i="4" s="1"/>
  <c r="D188" i="4"/>
  <c r="E188" i="4"/>
  <c r="F188" i="4" s="1"/>
  <c r="C189" i="4"/>
  <c r="F189" i="7"/>
  <c r="C190" i="7"/>
  <c r="L105" i="6"/>
  <c r="J105" i="6"/>
  <c r="C188" i="6"/>
  <c r="F188" i="6" s="1"/>
  <c r="L186" i="4" l="1"/>
  <c r="M186" i="4" s="1"/>
  <c r="J186" i="4"/>
  <c r="K186" i="4" s="1"/>
  <c r="T180" i="4"/>
  <c r="U180" i="4" s="1"/>
  <c r="N180" i="4"/>
  <c r="O180" i="4" s="1"/>
  <c r="P180" i="4"/>
  <c r="Q180" i="4" s="1"/>
  <c r="X180" i="4"/>
  <c r="Y180" i="4" s="1"/>
  <c r="V180" i="4"/>
  <c r="W180" i="4" s="1"/>
  <c r="Z180" i="4"/>
  <c r="AA180" i="4" s="1"/>
  <c r="G179" i="4"/>
  <c r="R180" i="4"/>
  <c r="S180" i="4" s="1"/>
  <c r="D189" i="4"/>
  <c r="E189" i="4"/>
  <c r="F189" i="4" s="1"/>
  <c r="C190" i="4"/>
  <c r="F190" i="7"/>
  <c r="C191" i="7"/>
  <c r="S106" i="6"/>
  <c r="T106" i="6" s="1"/>
  <c r="Q106" i="6"/>
  <c r="R106" i="6" s="1"/>
  <c r="O106" i="6"/>
  <c r="P106" i="6" s="1"/>
  <c r="M106" i="6"/>
  <c r="N106" i="6" s="1"/>
  <c r="K106" i="6"/>
  <c r="C189" i="6"/>
  <c r="F189" i="6" s="1"/>
  <c r="G106" i="6" l="1"/>
  <c r="J187" i="4"/>
  <c r="K187" i="4" s="1"/>
  <c r="L187" i="4"/>
  <c r="M187" i="4" s="1"/>
  <c r="H187" i="4"/>
  <c r="I187" i="4" s="1"/>
  <c r="J188" i="4" s="1"/>
  <c r="K188" i="4" s="1"/>
  <c r="V181" i="4"/>
  <c r="W181" i="4" s="1"/>
  <c r="P181" i="4"/>
  <c r="Q181" i="4" s="1"/>
  <c r="X181" i="4"/>
  <c r="Y181" i="4" s="1"/>
  <c r="R181" i="4"/>
  <c r="S181" i="4" s="1"/>
  <c r="N181" i="4"/>
  <c r="O181" i="4" s="1"/>
  <c r="T181" i="4"/>
  <c r="U181" i="4" s="1"/>
  <c r="G180" i="4"/>
  <c r="Z181" i="4"/>
  <c r="AA181" i="4" s="1"/>
  <c r="D190" i="4"/>
  <c r="E190" i="4"/>
  <c r="F190" i="4" s="1"/>
  <c r="C191" i="4"/>
  <c r="C192" i="7"/>
  <c r="F191" i="7"/>
  <c r="L106" i="6"/>
  <c r="J106" i="6"/>
  <c r="C190" i="6"/>
  <c r="F190" i="6" s="1"/>
  <c r="H188" i="4" l="1"/>
  <c r="I188" i="4" s="1"/>
  <c r="L188" i="4"/>
  <c r="M188" i="4" s="1"/>
  <c r="P182" i="4"/>
  <c r="Q182" i="4" s="1"/>
  <c r="G181" i="4"/>
  <c r="Z182" i="4"/>
  <c r="AA182" i="4" s="1"/>
  <c r="R182" i="4"/>
  <c r="S182" i="4" s="1"/>
  <c r="X182" i="4"/>
  <c r="Y182" i="4" s="1"/>
  <c r="T182" i="4"/>
  <c r="U182" i="4" s="1"/>
  <c r="N182" i="4"/>
  <c r="O182" i="4" s="1"/>
  <c r="V182" i="4"/>
  <c r="W182" i="4" s="1"/>
  <c r="D191" i="4"/>
  <c r="E191" i="4"/>
  <c r="F191" i="4" s="1"/>
  <c r="C192" i="4"/>
  <c r="F192" i="7"/>
  <c r="C193" i="7"/>
  <c r="S107" i="6"/>
  <c r="T107" i="6" s="1"/>
  <c r="Q107" i="6"/>
  <c r="R107" i="6" s="1"/>
  <c r="O107" i="6"/>
  <c r="P107" i="6" s="1"/>
  <c r="M107" i="6"/>
  <c r="N107" i="6" s="1"/>
  <c r="K107" i="6"/>
  <c r="C191" i="6"/>
  <c r="F191" i="6" s="1"/>
  <c r="G107" i="6" l="1"/>
  <c r="H189" i="4"/>
  <c r="I189" i="4" s="1"/>
  <c r="L189" i="4"/>
  <c r="M189" i="4" s="1"/>
  <c r="J189" i="4"/>
  <c r="K189" i="4" s="1"/>
  <c r="H190" i="4" s="1"/>
  <c r="I190" i="4" s="1"/>
  <c r="X183" i="4"/>
  <c r="Y183" i="4" s="1"/>
  <c r="N183" i="4"/>
  <c r="O183" i="4" s="1"/>
  <c r="T183" i="4"/>
  <c r="U183" i="4" s="1"/>
  <c r="P183" i="4"/>
  <c r="Q183" i="4" s="1"/>
  <c r="V183" i="4"/>
  <c r="W183" i="4" s="1"/>
  <c r="Z183" i="4"/>
  <c r="AA183" i="4" s="1"/>
  <c r="G182" i="4"/>
  <c r="R183" i="4"/>
  <c r="S183" i="4" s="1"/>
  <c r="D192" i="4"/>
  <c r="E192" i="4"/>
  <c r="F192" i="4" s="1"/>
  <c r="C193" i="4"/>
  <c r="C194" i="7"/>
  <c r="F193" i="7"/>
  <c r="L107" i="6"/>
  <c r="J107" i="6"/>
  <c r="C192" i="6"/>
  <c r="F192" i="6" s="1"/>
  <c r="L190" i="4" l="1"/>
  <c r="M190" i="4" s="1"/>
  <c r="J190" i="4"/>
  <c r="K190" i="4" s="1"/>
  <c r="P184" i="4"/>
  <c r="Q184" i="4" s="1"/>
  <c r="Z184" i="4"/>
  <c r="AA184" i="4" s="1"/>
  <c r="T184" i="4"/>
  <c r="U184" i="4" s="1"/>
  <c r="V184" i="4"/>
  <c r="W184" i="4" s="1"/>
  <c r="N184" i="4"/>
  <c r="O184" i="4" s="1"/>
  <c r="X184" i="4"/>
  <c r="Y184" i="4" s="1"/>
  <c r="R184" i="4"/>
  <c r="S184" i="4" s="1"/>
  <c r="G183" i="4"/>
  <c r="D193" i="4"/>
  <c r="E193" i="4"/>
  <c r="F193" i="4" s="1"/>
  <c r="C194" i="4"/>
  <c r="F194" i="7"/>
  <c r="C195" i="7"/>
  <c r="S108" i="6"/>
  <c r="T108" i="6" s="1"/>
  <c r="Q108" i="6"/>
  <c r="R108" i="6" s="1"/>
  <c r="O108" i="6"/>
  <c r="P108" i="6" s="1"/>
  <c r="M108" i="6"/>
  <c r="N108" i="6" s="1"/>
  <c r="K108" i="6"/>
  <c r="C193" i="6"/>
  <c r="F193" i="6" s="1"/>
  <c r="G108" i="6" l="1"/>
  <c r="G184" i="4"/>
  <c r="N185" i="4"/>
  <c r="O185" i="4" s="1"/>
  <c r="T185" i="4"/>
  <c r="U185" i="4" s="1"/>
  <c r="X185" i="4"/>
  <c r="Y185" i="4" s="1"/>
  <c r="Z185" i="4"/>
  <c r="AA185" i="4" s="1"/>
  <c r="R185" i="4"/>
  <c r="S185" i="4" s="1"/>
  <c r="P185" i="4"/>
  <c r="Q185" i="4" s="1"/>
  <c r="V185" i="4"/>
  <c r="W185" i="4" s="1"/>
  <c r="L191" i="4"/>
  <c r="M191" i="4" s="1"/>
  <c r="J191" i="4"/>
  <c r="K191" i="4" s="1"/>
  <c r="H191" i="4"/>
  <c r="I191" i="4" s="1"/>
  <c r="D194" i="4"/>
  <c r="E194" i="4"/>
  <c r="F194" i="4" s="1"/>
  <c r="C195" i="4"/>
  <c r="C196" i="7"/>
  <c r="F195" i="7"/>
  <c r="L108" i="6"/>
  <c r="J108" i="6"/>
  <c r="C194" i="6"/>
  <c r="F194" i="6" s="1"/>
  <c r="X186" i="4" l="1"/>
  <c r="Y186" i="4" s="1"/>
  <c r="V186" i="4"/>
  <c r="W186" i="4" s="1"/>
  <c r="G185" i="4"/>
  <c r="Z186" i="4"/>
  <c r="AA186" i="4" s="1"/>
  <c r="P186" i="4"/>
  <c r="Q186" i="4" s="1"/>
  <c r="T186" i="4"/>
  <c r="U186" i="4" s="1"/>
  <c r="N186" i="4"/>
  <c r="O186" i="4" s="1"/>
  <c r="R186" i="4"/>
  <c r="S186" i="4" s="1"/>
  <c r="H192" i="4"/>
  <c r="I192" i="4" s="1"/>
  <c r="J192" i="4"/>
  <c r="K192" i="4" s="1"/>
  <c r="L192" i="4"/>
  <c r="M192" i="4" s="1"/>
  <c r="D195" i="4"/>
  <c r="E195" i="4"/>
  <c r="F195" i="4" s="1"/>
  <c r="C196" i="4"/>
  <c r="F196" i="7"/>
  <c r="C197" i="7"/>
  <c r="S109" i="6"/>
  <c r="T109" i="6" s="1"/>
  <c r="Q109" i="6"/>
  <c r="R109" i="6" s="1"/>
  <c r="O109" i="6"/>
  <c r="P109" i="6" s="1"/>
  <c r="M109" i="6"/>
  <c r="N109" i="6" s="1"/>
  <c r="K109" i="6"/>
  <c r="C195" i="6"/>
  <c r="F195" i="6" s="1"/>
  <c r="G109" i="6" l="1"/>
  <c r="Z187" i="4"/>
  <c r="AA187" i="4" s="1"/>
  <c r="V187" i="4"/>
  <c r="W187" i="4" s="1"/>
  <c r="R187" i="4"/>
  <c r="S187" i="4" s="1"/>
  <c r="G186" i="4"/>
  <c r="T187" i="4"/>
  <c r="U187" i="4" s="1"/>
  <c r="N187" i="4"/>
  <c r="O187" i="4" s="1"/>
  <c r="X187" i="4"/>
  <c r="Y187" i="4" s="1"/>
  <c r="P187" i="4"/>
  <c r="Q187" i="4" s="1"/>
  <c r="L193" i="4"/>
  <c r="M193" i="4" s="1"/>
  <c r="H193" i="4"/>
  <c r="I193" i="4" s="1"/>
  <c r="J193" i="4"/>
  <c r="K193" i="4" s="1"/>
  <c r="D196" i="4"/>
  <c r="E196" i="4"/>
  <c r="F196" i="4" s="1"/>
  <c r="C197" i="4"/>
  <c r="C198" i="7"/>
  <c r="F197" i="7"/>
  <c r="L109" i="6"/>
  <c r="J109" i="6"/>
  <c r="C196" i="6"/>
  <c r="F196" i="6" s="1"/>
  <c r="R188" i="4" l="1"/>
  <c r="S188" i="4" s="1"/>
  <c r="T188" i="4"/>
  <c r="U188" i="4" s="1"/>
  <c r="G187" i="4"/>
  <c r="P188" i="4"/>
  <c r="Q188" i="4" s="1"/>
  <c r="V188" i="4"/>
  <c r="W188" i="4" s="1"/>
  <c r="Z188" i="4"/>
  <c r="AA188" i="4" s="1"/>
  <c r="N188" i="4"/>
  <c r="O188" i="4" s="1"/>
  <c r="X188" i="4"/>
  <c r="Y188" i="4" s="1"/>
  <c r="H194" i="4"/>
  <c r="I194" i="4" s="1"/>
  <c r="L194" i="4"/>
  <c r="M194" i="4" s="1"/>
  <c r="J194" i="4"/>
  <c r="K194" i="4" s="1"/>
  <c r="D197" i="4"/>
  <c r="E197" i="4"/>
  <c r="F197" i="4" s="1"/>
  <c r="C198" i="4"/>
  <c r="F198" i="7"/>
  <c r="C199" i="7"/>
  <c r="S110" i="6"/>
  <c r="T110" i="6" s="1"/>
  <c r="Q110" i="6"/>
  <c r="R110" i="6" s="1"/>
  <c r="O110" i="6"/>
  <c r="P110" i="6" s="1"/>
  <c r="M110" i="6"/>
  <c r="N110" i="6" s="1"/>
  <c r="K110" i="6"/>
  <c r="C197" i="6"/>
  <c r="F197" i="6" s="1"/>
  <c r="G110" i="6" l="1"/>
  <c r="X189" i="4"/>
  <c r="Y189" i="4" s="1"/>
  <c r="R189" i="4"/>
  <c r="S189" i="4" s="1"/>
  <c r="Z189" i="4"/>
  <c r="AA189" i="4" s="1"/>
  <c r="G188" i="4"/>
  <c r="V189" i="4"/>
  <c r="W189" i="4" s="1"/>
  <c r="P189" i="4"/>
  <c r="Q189" i="4" s="1"/>
  <c r="N189" i="4"/>
  <c r="O189" i="4" s="1"/>
  <c r="T189" i="4"/>
  <c r="U189" i="4" s="1"/>
  <c r="L195" i="4"/>
  <c r="M195" i="4" s="1"/>
  <c r="H195" i="4"/>
  <c r="I195" i="4" s="1"/>
  <c r="J195" i="4"/>
  <c r="K195" i="4" s="1"/>
  <c r="D198" i="4"/>
  <c r="E198" i="4"/>
  <c r="F198" i="4" s="1"/>
  <c r="C199" i="4"/>
  <c r="F199" i="7"/>
  <c r="C200" i="7"/>
  <c r="L110" i="6"/>
  <c r="J110" i="6"/>
  <c r="C198" i="6"/>
  <c r="F198" i="6" s="1"/>
  <c r="H196" i="4" l="1"/>
  <c r="I196" i="4" s="1"/>
  <c r="Z190" i="4"/>
  <c r="AA190" i="4" s="1"/>
  <c r="T190" i="4"/>
  <c r="U190" i="4" s="1"/>
  <c r="X190" i="4"/>
  <c r="Y190" i="4" s="1"/>
  <c r="N190" i="4"/>
  <c r="O190" i="4" s="1"/>
  <c r="G189" i="4"/>
  <c r="P190" i="4"/>
  <c r="Q190" i="4" s="1"/>
  <c r="V190" i="4"/>
  <c r="W190" i="4" s="1"/>
  <c r="R190" i="4"/>
  <c r="S190" i="4" s="1"/>
  <c r="L196" i="4"/>
  <c r="M196" i="4" s="1"/>
  <c r="J196" i="4"/>
  <c r="K196" i="4" s="1"/>
  <c r="D199" i="4"/>
  <c r="E199" i="4"/>
  <c r="F199" i="4" s="1"/>
  <c r="C200" i="4"/>
  <c r="F200" i="7"/>
  <c r="C201" i="7"/>
  <c r="S111" i="6"/>
  <c r="T111" i="6" s="1"/>
  <c r="Q111" i="6"/>
  <c r="R111" i="6" s="1"/>
  <c r="O111" i="6"/>
  <c r="P111" i="6" s="1"/>
  <c r="M111" i="6"/>
  <c r="N111" i="6" s="1"/>
  <c r="K111" i="6"/>
  <c r="C199" i="6"/>
  <c r="F199" i="6" s="1"/>
  <c r="G111" i="6" l="1"/>
  <c r="J197" i="4"/>
  <c r="K197" i="4" s="1"/>
  <c r="V191" i="4"/>
  <c r="W191" i="4" s="1"/>
  <c r="R191" i="4"/>
  <c r="S191" i="4" s="1"/>
  <c r="Z191" i="4"/>
  <c r="AA191" i="4" s="1"/>
  <c r="T191" i="4"/>
  <c r="U191" i="4" s="1"/>
  <c r="N191" i="4"/>
  <c r="O191" i="4" s="1"/>
  <c r="P191" i="4"/>
  <c r="Q191" i="4" s="1"/>
  <c r="X191" i="4"/>
  <c r="Y191" i="4" s="1"/>
  <c r="G190" i="4"/>
  <c r="L197" i="4"/>
  <c r="M197" i="4" s="1"/>
  <c r="H197" i="4"/>
  <c r="I197" i="4" s="1"/>
  <c r="D200" i="4"/>
  <c r="E200" i="4"/>
  <c r="F200" i="4" s="1"/>
  <c r="C201" i="4"/>
  <c r="F201" i="7"/>
  <c r="C202" i="7"/>
  <c r="L111" i="6"/>
  <c r="J111" i="6"/>
  <c r="C200" i="6"/>
  <c r="F200" i="6" s="1"/>
  <c r="J198" i="4" l="1"/>
  <c r="K198" i="4" s="1"/>
  <c r="H198" i="4"/>
  <c r="I198" i="4" s="1"/>
  <c r="L198" i="4"/>
  <c r="M198" i="4" s="1"/>
  <c r="X192" i="4"/>
  <c r="Y192" i="4" s="1"/>
  <c r="T192" i="4"/>
  <c r="U192" i="4" s="1"/>
  <c r="Z192" i="4"/>
  <c r="AA192" i="4" s="1"/>
  <c r="V192" i="4"/>
  <c r="W192" i="4" s="1"/>
  <c r="G191" i="4"/>
  <c r="P192" i="4"/>
  <c r="Q192" i="4" s="1"/>
  <c r="R192" i="4"/>
  <c r="S192" i="4" s="1"/>
  <c r="N192" i="4"/>
  <c r="O192" i="4" s="1"/>
  <c r="D201" i="4"/>
  <c r="E201" i="4"/>
  <c r="F201" i="4" s="1"/>
  <c r="C202" i="4"/>
  <c r="F202" i="7"/>
  <c r="C203" i="7"/>
  <c r="S112" i="6"/>
  <c r="T112" i="6" s="1"/>
  <c r="Q112" i="6"/>
  <c r="R112" i="6" s="1"/>
  <c r="O112" i="6"/>
  <c r="P112" i="6" s="1"/>
  <c r="M112" i="6"/>
  <c r="N112" i="6" s="1"/>
  <c r="K112" i="6"/>
  <c r="C201" i="6"/>
  <c r="F201" i="6" s="1"/>
  <c r="G112" i="6" l="1"/>
  <c r="H199" i="4"/>
  <c r="I199" i="4" s="1"/>
  <c r="J199" i="4"/>
  <c r="K199" i="4" s="1"/>
  <c r="L199" i="4"/>
  <c r="M199" i="4" s="1"/>
  <c r="N193" i="4"/>
  <c r="O193" i="4" s="1"/>
  <c r="Z193" i="4"/>
  <c r="AA193" i="4" s="1"/>
  <c r="X193" i="4"/>
  <c r="Y193" i="4" s="1"/>
  <c r="V193" i="4"/>
  <c r="W193" i="4" s="1"/>
  <c r="R193" i="4"/>
  <c r="S193" i="4" s="1"/>
  <c r="P193" i="4"/>
  <c r="Q193" i="4" s="1"/>
  <c r="G192" i="4"/>
  <c r="T193" i="4"/>
  <c r="U193" i="4" s="1"/>
  <c r="L200" i="4"/>
  <c r="M200" i="4" s="1"/>
  <c r="D202" i="4"/>
  <c r="E202" i="4"/>
  <c r="F202" i="4" s="1"/>
  <c r="C203" i="4"/>
  <c r="F203" i="7"/>
  <c r="C204" i="7"/>
  <c r="L112" i="6"/>
  <c r="J112" i="6"/>
  <c r="C202" i="6"/>
  <c r="F202" i="6" s="1"/>
  <c r="H200" i="4" l="1"/>
  <c r="I200" i="4" s="1"/>
  <c r="L201" i="4" s="1"/>
  <c r="M201" i="4" s="1"/>
  <c r="J200" i="4"/>
  <c r="K200" i="4" s="1"/>
  <c r="V194" i="4"/>
  <c r="W194" i="4" s="1"/>
  <c r="G193" i="4"/>
  <c r="R194" i="4"/>
  <c r="S194" i="4" s="1"/>
  <c r="Z194" i="4"/>
  <c r="AA194" i="4" s="1"/>
  <c r="P194" i="4"/>
  <c r="Q194" i="4" s="1"/>
  <c r="N194" i="4"/>
  <c r="O194" i="4" s="1"/>
  <c r="T194" i="4"/>
  <c r="U194" i="4" s="1"/>
  <c r="X194" i="4"/>
  <c r="Y194" i="4" s="1"/>
  <c r="D203" i="4"/>
  <c r="E203" i="4"/>
  <c r="F203" i="4" s="1"/>
  <c r="C204" i="4"/>
  <c r="F204" i="7"/>
  <c r="C205" i="7"/>
  <c r="S113" i="6"/>
  <c r="T113" i="6" s="1"/>
  <c r="Q113" i="6"/>
  <c r="R113" i="6" s="1"/>
  <c r="O113" i="6"/>
  <c r="P113" i="6" s="1"/>
  <c r="M113" i="6"/>
  <c r="N113" i="6" s="1"/>
  <c r="K113" i="6"/>
  <c r="C203" i="6"/>
  <c r="F203" i="6" s="1"/>
  <c r="G113" i="6" l="1"/>
  <c r="H201" i="4"/>
  <c r="I201" i="4" s="1"/>
  <c r="J201" i="4"/>
  <c r="K201" i="4" s="1"/>
  <c r="X195" i="4"/>
  <c r="Y195" i="4" s="1"/>
  <c r="V195" i="4"/>
  <c r="W195" i="4" s="1"/>
  <c r="P195" i="4"/>
  <c r="Q195" i="4" s="1"/>
  <c r="Z195" i="4"/>
  <c r="AA195" i="4" s="1"/>
  <c r="T195" i="4"/>
  <c r="U195" i="4" s="1"/>
  <c r="G194" i="4"/>
  <c r="R195" i="4"/>
  <c r="S195" i="4" s="1"/>
  <c r="N195" i="4"/>
  <c r="O195" i="4" s="1"/>
  <c r="D204" i="4"/>
  <c r="E204" i="4"/>
  <c r="F204" i="4" s="1"/>
  <c r="C205" i="4"/>
  <c r="C206" i="7"/>
  <c r="F205" i="7"/>
  <c r="L113" i="6"/>
  <c r="J113" i="6"/>
  <c r="C204" i="6"/>
  <c r="F204" i="6" s="1"/>
  <c r="J202" i="4" l="1"/>
  <c r="K202" i="4" s="1"/>
  <c r="H202" i="4"/>
  <c r="I202" i="4" s="1"/>
  <c r="L202" i="4"/>
  <c r="M202" i="4" s="1"/>
  <c r="X196" i="4"/>
  <c r="Y196" i="4" s="1"/>
  <c r="N196" i="4"/>
  <c r="O196" i="4" s="1"/>
  <c r="V196" i="4"/>
  <c r="W196" i="4" s="1"/>
  <c r="G195" i="4"/>
  <c r="P196" i="4"/>
  <c r="Q196" i="4" s="1"/>
  <c r="T196" i="4"/>
  <c r="U196" i="4" s="1"/>
  <c r="R196" i="4"/>
  <c r="S196" i="4" s="1"/>
  <c r="Z196" i="4"/>
  <c r="AA196" i="4" s="1"/>
  <c r="D205" i="4"/>
  <c r="E205" i="4"/>
  <c r="F205" i="4" s="1"/>
  <c r="C206" i="4"/>
  <c r="F206" i="7"/>
  <c r="C207" i="7"/>
  <c r="S114" i="6"/>
  <c r="T114" i="6" s="1"/>
  <c r="Q114" i="6"/>
  <c r="R114" i="6" s="1"/>
  <c r="O114" i="6"/>
  <c r="P114" i="6" s="1"/>
  <c r="M114" i="6"/>
  <c r="N114" i="6" s="1"/>
  <c r="K114" i="6"/>
  <c r="C205" i="6"/>
  <c r="F205" i="6" s="1"/>
  <c r="G114" i="6" l="1"/>
  <c r="L203" i="4"/>
  <c r="M203" i="4" s="1"/>
  <c r="H203" i="4"/>
  <c r="I203" i="4" s="1"/>
  <c r="J203" i="4"/>
  <c r="K203" i="4" s="1"/>
  <c r="T197" i="4"/>
  <c r="U197" i="4" s="1"/>
  <c r="N197" i="4"/>
  <c r="O197" i="4" s="1"/>
  <c r="R197" i="4"/>
  <c r="S197" i="4" s="1"/>
  <c r="G196" i="4"/>
  <c r="V197" i="4"/>
  <c r="W197" i="4" s="1"/>
  <c r="Z197" i="4"/>
  <c r="AA197" i="4" s="1"/>
  <c r="X197" i="4"/>
  <c r="Y197" i="4" s="1"/>
  <c r="P197" i="4"/>
  <c r="Q197" i="4" s="1"/>
  <c r="L204" i="4"/>
  <c r="M204" i="4" s="1"/>
  <c r="H204" i="4"/>
  <c r="I204" i="4" s="1"/>
  <c r="J204" i="4"/>
  <c r="K204" i="4" s="1"/>
  <c r="D206" i="4"/>
  <c r="E206" i="4"/>
  <c r="F206" i="4" s="1"/>
  <c r="C207" i="4"/>
  <c r="C208" i="7"/>
  <c r="F207" i="7"/>
  <c r="L114" i="6"/>
  <c r="J114" i="6"/>
  <c r="C206" i="6"/>
  <c r="F206" i="6" s="1"/>
  <c r="Z198" i="4" l="1"/>
  <c r="AA198" i="4" s="1"/>
  <c r="G197" i="4"/>
  <c r="X198" i="4"/>
  <c r="Y198" i="4" s="1"/>
  <c r="P198" i="4"/>
  <c r="Q198" i="4" s="1"/>
  <c r="V198" i="4"/>
  <c r="W198" i="4" s="1"/>
  <c r="N198" i="4"/>
  <c r="O198" i="4" s="1"/>
  <c r="R198" i="4"/>
  <c r="S198" i="4" s="1"/>
  <c r="T198" i="4"/>
  <c r="U198" i="4" s="1"/>
  <c r="H205" i="4"/>
  <c r="I205" i="4" s="1"/>
  <c r="L205" i="4"/>
  <c r="M205" i="4" s="1"/>
  <c r="J205" i="4"/>
  <c r="K205" i="4" s="1"/>
  <c r="D207" i="4"/>
  <c r="E207" i="4"/>
  <c r="F207" i="4" s="1"/>
  <c r="C208" i="4"/>
  <c r="F208" i="7"/>
  <c r="C209" i="7"/>
  <c r="S115" i="6"/>
  <c r="T115" i="6" s="1"/>
  <c r="Q115" i="6"/>
  <c r="R115" i="6" s="1"/>
  <c r="O115" i="6"/>
  <c r="P115" i="6" s="1"/>
  <c r="M115" i="6"/>
  <c r="N115" i="6" s="1"/>
  <c r="K115" i="6"/>
  <c r="C207" i="6"/>
  <c r="F207" i="6" s="1"/>
  <c r="G115" i="6" l="1"/>
  <c r="T199" i="4"/>
  <c r="U199" i="4" s="1"/>
  <c r="N199" i="4"/>
  <c r="O199" i="4" s="1"/>
  <c r="G198" i="4"/>
  <c r="X199" i="4"/>
  <c r="Y199" i="4" s="1"/>
  <c r="V199" i="4"/>
  <c r="W199" i="4" s="1"/>
  <c r="P199" i="4"/>
  <c r="Q199" i="4" s="1"/>
  <c r="R199" i="4"/>
  <c r="S199" i="4" s="1"/>
  <c r="Z199" i="4"/>
  <c r="AA199" i="4" s="1"/>
  <c r="H206" i="4"/>
  <c r="I206" i="4" s="1"/>
  <c r="L206" i="4"/>
  <c r="M206" i="4" s="1"/>
  <c r="J206" i="4"/>
  <c r="K206" i="4" s="1"/>
  <c r="D208" i="4"/>
  <c r="E208" i="4"/>
  <c r="F208" i="4" s="1"/>
  <c r="C209" i="4"/>
  <c r="C210" i="7"/>
  <c r="F209" i="7"/>
  <c r="L115" i="6"/>
  <c r="J115" i="6"/>
  <c r="C208" i="6"/>
  <c r="F208" i="6" s="1"/>
  <c r="R200" i="4" l="1"/>
  <c r="S200" i="4" s="1"/>
  <c r="P200" i="4"/>
  <c r="Q200" i="4" s="1"/>
  <c r="Z200" i="4"/>
  <c r="AA200" i="4" s="1"/>
  <c r="T200" i="4"/>
  <c r="U200" i="4" s="1"/>
  <c r="X200" i="4"/>
  <c r="Y200" i="4" s="1"/>
  <c r="N200" i="4"/>
  <c r="O200" i="4" s="1"/>
  <c r="V200" i="4"/>
  <c r="W200" i="4" s="1"/>
  <c r="G199" i="4"/>
  <c r="L207" i="4"/>
  <c r="M207" i="4" s="1"/>
  <c r="J207" i="4"/>
  <c r="K207" i="4" s="1"/>
  <c r="H207" i="4"/>
  <c r="I207" i="4" s="1"/>
  <c r="D209" i="4"/>
  <c r="E209" i="4"/>
  <c r="F209" i="4" s="1"/>
  <c r="C210" i="4"/>
  <c r="F210" i="7"/>
  <c r="C211" i="7"/>
  <c r="S116" i="6"/>
  <c r="T116" i="6" s="1"/>
  <c r="Q116" i="6"/>
  <c r="R116" i="6" s="1"/>
  <c r="O116" i="6"/>
  <c r="P116" i="6" s="1"/>
  <c r="M116" i="6"/>
  <c r="N116" i="6" s="1"/>
  <c r="K116" i="6"/>
  <c r="C209" i="6"/>
  <c r="F209" i="6" s="1"/>
  <c r="G116" i="6" l="1"/>
  <c r="L208" i="4"/>
  <c r="M208" i="4" s="1"/>
  <c r="H208" i="4"/>
  <c r="I208" i="4" s="1"/>
  <c r="P201" i="4"/>
  <c r="Q201" i="4" s="1"/>
  <c r="T201" i="4"/>
  <c r="U201" i="4" s="1"/>
  <c r="X201" i="4"/>
  <c r="Y201" i="4" s="1"/>
  <c r="R201" i="4"/>
  <c r="S201" i="4" s="1"/>
  <c r="N201" i="4"/>
  <c r="O201" i="4" s="1"/>
  <c r="V201" i="4"/>
  <c r="W201" i="4" s="1"/>
  <c r="G200" i="4"/>
  <c r="Z201" i="4"/>
  <c r="AA201" i="4" s="1"/>
  <c r="J208" i="4"/>
  <c r="K208" i="4" s="1"/>
  <c r="L209" i="4" s="1"/>
  <c r="M209" i="4" s="1"/>
  <c r="D210" i="4"/>
  <c r="E210" i="4"/>
  <c r="F210" i="4" s="1"/>
  <c r="C211" i="4"/>
  <c r="C212" i="7"/>
  <c r="F211" i="7"/>
  <c r="L116" i="6"/>
  <c r="J116" i="6"/>
  <c r="C210" i="6"/>
  <c r="F210" i="6" s="1"/>
  <c r="T202" i="4" l="1"/>
  <c r="U202" i="4" s="1"/>
  <c r="G201" i="4"/>
  <c r="P202" i="4"/>
  <c r="Q202" i="4" s="1"/>
  <c r="N202" i="4"/>
  <c r="O202" i="4" s="1"/>
  <c r="X202" i="4"/>
  <c r="Y202" i="4" s="1"/>
  <c r="V202" i="4"/>
  <c r="W202" i="4" s="1"/>
  <c r="Z202" i="4"/>
  <c r="AA202" i="4" s="1"/>
  <c r="R202" i="4"/>
  <c r="S202" i="4" s="1"/>
  <c r="H209" i="4"/>
  <c r="I209" i="4" s="1"/>
  <c r="J209" i="4"/>
  <c r="K209" i="4" s="1"/>
  <c r="D211" i="4"/>
  <c r="E211" i="4"/>
  <c r="F211" i="4" s="1"/>
  <c r="C212" i="4"/>
  <c r="F212" i="7"/>
  <c r="C213" i="7"/>
  <c r="S117" i="6"/>
  <c r="T117" i="6" s="1"/>
  <c r="Q117" i="6"/>
  <c r="R117" i="6" s="1"/>
  <c r="O117" i="6"/>
  <c r="P117" i="6" s="1"/>
  <c r="M117" i="6"/>
  <c r="N117" i="6" s="1"/>
  <c r="K117" i="6"/>
  <c r="C211" i="6"/>
  <c r="F211" i="6" s="1"/>
  <c r="G117" i="6" l="1"/>
  <c r="H210" i="4"/>
  <c r="I210" i="4" s="1"/>
  <c r="R203" i="4"/>
  <c r="S203" i="4" s="1"/>
  <c r="Z203" i="4"/>
  <c r="AA203" i="4" s="1"/>
  <c r="V203" i="4"/>
  <c r="W203" i="4" s="1"/>
  <c r="X203" i="4"/>
  <c r="Y203" i="4" s="1"/>
  <c r="G202" i="4"/>
  <c r="P203" i="4"/>
  <c r="Q203" i="4" s="1"/>
  <c r="T203" i="4"/>
  <c r="U203" i="4" s="1"/>
  <c r="N203" i="4"/>
  <c r="O203" i="4" s="1"/>
  <c r="J210" i="4"/>
  <c r="K210" i="4" s="1"/>
  <c r="L210" i="4"/>
  <c r="M210" i="4" s="1"/>
  <c r="D212" i="4"/>
  <c r="E212" i="4"/>
  <c r="F212" i="4" s="1"/>
  <c r="C213" i="4"/>
  <c r="F213" i="7"/>
  <c r="C214" i="7"/>
  <c r="L117" i="6"/>
  <c r="J117" i="6"/>
  <c r="C212" i="6"/>
  <c r="F212" i="6" s="1"/>
  <c r="J211" i="4" l="1"/>
  <c r="K211" i="4" s="1"/>
  <c r="N204" i="4"/>
  <c r="O204" i="4" s="1"/>
  <c r="T204" i="4"/>
  <c r="U204" i="4" s="1"/>
  <c r="Z204" i="4"/>
  <c r="AA204" i="4" s="1"/>
  <c r="P204" i="4"/>
  <c r="Q204" i="4" s="1"/>
  <c r="R204" i="4"/>
  <c r="S204" i="4" s="1"/>
  <c r="G203" i="4"/>
  <c r="V204" i="4"/>
  <c r="W204" i="4" s="1"/>
  <c r="X204" i="4"/>
  <c r="Y204" i="4" s="1"/>
  <c r="L211" i="4"/>
  <c r="M211" i="4" s="1"/>
  <c r="H211" i="4"/>
  <c r="I211" i="4" s="1"/>
  <c r="D213" i="4"/>
  <c r="E213" i="4"/>
  <c r="F213" i="4" s="1"/>
  <c r="C214" i="4"/>
  <c r="F214" i="7"/>
  <c r="C215" i="7"/>
  <c r="S118" i="6"/>
  <c r="T118" i="6" s="1"/>
  <c r="Q118" i="6"/>
  <c r="R118" i="6" s="1"/>
  <c r="O118" i="6"/>
  <c r="P118" i="6" s="1"/>
  <c r="M118" i="6"/>
  <c r="N118" i="6" s="1"/>
  <c r="K118" i="6"/>
  <c r="C213" i="6"/>
  <c r="F213" i="6" s="1"/>
  <c r="G118" i="6" l="1"/>
  <c r="V205" i="4"/>
  <c r="W205" i="4" s="1"/>
  <c r="X205" i="4"/>
  <c r="Y205" i="4" s="1"/>
  <c r="R205" i="4"/>
  <c r="S205" i="4" s="1"/>
  <c r="N205" i="4"/>
  <c r="O205" i="4" s="1"/>
  <c r="Z205" i="4"/>
  <c r="AA205" i="4" s="1"/>
  <c r="T205" i="4"/>
  <c r="U205" i="4" s="1"/>
  <c r="P205" i="4"/>
  <c r="Q205" i="4" s="1"/>
  <c r="G204" i="4"/>
  <c r="J212" i="4"/>
  <c r="K212" i="4" s="1"/>
  <c r="L212" i="4"/>
  <c r="M212" i="4" s="1"/>
  <c r="H212" i="4"/>
  <c r="I212" i="4" s="1"/>
  <c r="D214" i="4"/>
  <c r="E214" i="4"/>
  <c r="F214" i="4" s="1"/>
  <c r="C215" i="4"/>
  <c r="C216" i="7"/>
  <c r="F215" i="7"/>
  <c r="L118" i="6"/>
  <c r="J118" i="6"/>
  <c r="C214" i="6"/>
  <c r="F214" i="6" s="1"/>
  <c r="T206" i="4" l="1"/>
  <c r="U206" i="4" s="1"/>
  <c r="P206" i="4"/>
  <c r="Q206" i="4" s="1"/>
  <c r="N206" i="4"/>
  <c r="O206" i="4" s="1"/>
  <c r="Z206" i="4"/>
  <c r="AA206" i="4" s="1"/>
  <c r="R206" i="4"/>
  <c r="S206" i="4" s="1"/>
  <c r="G205" i="4"/>
  <c r="X206" i="4"/>
  <c r="Y206" i="4" s="1"/>
  <c r="V206" i="4"/>
  <c r="W206" i="4" s="1"/>
  <c r="J213" i="4"/>
  <c r="K213" i="4" s="1"/>
  <c r="L213" i="4"/>
  <c r="M213" i="4" s="1"/>
  <c r="H213" i="4"/>
  <c r="I213" i="4" s="1"/>
  <c r="D215" i="4"/>
  <c r="E215" i="4"/>
  <c r="F215" i="4" s="1"/>
  <c r="C216" i="4"/>
  <c r="F216" i="7"/>
  <c r="C217" i="7"/>
  <c r="S119" i="6"/>
  <c r="T119" i="6" s="1"/>
  <c r="Q119" i="6"/>
  <c r="R119" i="6" s="1"/>
  <c r="O119" i="6"/>
  <c r="P119" i="6" s="1"/>
  <c r="M119" i="6"/>
  <c r="N119" i="6" s="1"/>
  <c r="K119" i="6"/>
  <c r="C215" i="6"/>
  <c r="F215" i="6" s="1"/>
  <c r="G119" i="6" l="1"/>
  <c r="R207" i="4"/>
  <c r="S207" i="4" s="1"/>
  <c r="P207" i="4"/>
  <c r="Q207" i="4" s="1"/>
  <c r="V207" i="4"/>
  <c r="W207" i="4" s="1"/>
  <c r="N207" i="4"/>
  <c r="O207" i="4" s="1"/>
  <c r="X207" i="4"/>
  <c r="Y207" i="4" s="1"/>
  <c r="Z207" i="4"/>
  <c r="AA207" i="4" s="1"/>
  <c r="T207" i="4"/>
  <c r="U207" i="4" s="1"/>
  <c r="G206" i="4"/>
  <c r="L214" i="4"/>
  <c r="M214" i="4" s="1"/>
  <c r="H214" i="4"/>
  <c r="I214" i="4" s="1"/>
  <c r="J214" i="4"/>
  <c r="K214" i="4" s="1"/>
  <c r="D216" i="4"/>
  <c r="E216" i="4"/>
  <c r="F216" i="4" s="1"/>
  <c r="C217" i="4"/>
  <c r="C218" i="7"/>
  <c r="F217" i="7"/>
  <c r="L119" i="6"/>
  <c r="J119" i="6"/>
  <c r="C216" i="6"/>
  <c r="F216" i="6" s="1"/>
  <c r="X208" i="4" l="1"/>
  <c r="Y208" i="4" s="1"/>
  <c r="P208" i="4"/>
  <c r="Q208" i="4" s="1"/>
  <c r="N208" i="4"/>
  <c r="O208" i="4" s="1"/>
  <c r="R208" i="4"/>
  <c r="S208" i="4" s="1"/>
  <c r="Z208" i="4"/>
  <c r="AA208" i="4" s="1"/>
  <c r="V208" i="4"/>
  <c r="W208" i="4" s="1"/>
  <c r="G207" i="4"/>
  <c r="T208" i="4"/>
  <c r="U208" i="4" s="1"/>
  <c r="H215" i="4"/>
  <c r="I215" i="4" s="1"/>
  <c r="J215" i="4"/>
  <c r="K215" i="4" s="1"/>
  <c r="L215" i="4"/>
  <c r="M215" i="4" s="1"/>
  <c r="D217" i="4"/>
  <c r="E217" i="4"/>
  <c r="F217" i="4" s="1"/>
  <c r="C218" i="4"/>
  <c r="F218" i="7"/>
  <c r="C219" i="7"/>
  <c r="S120" i="6"/>
  <c r="T120" i="6" s="1"/>
  <c r="Q120" i="6"/>
  <c r="R120" i="6" s="1"/>
  <c r="O120" i="6"/>
  <c r="P120" i="6" s="1"/>
  <c r="M120" i="6"/>
  <c r="N120" i="6" s="1"/>
  <c r="K120" i="6"/>
  <c r="C217" i="6"/>
  <c r="F217" i="6" s="1"/>
  <c r="G120" i="6" l="1"/>
  <c r="P209" i="4"/>
  <c r="Q209" i="4" s="1"/>
  <c r="G208" i="4"/>
  <c r="X209" i="4"/>
  <c r="Y209" i="4" s="1"/>
  <c r="N209" i="4"/>
  <c r="O209" i="4" s="1"/>
  <c r="R209" i="4"/>
  <c r="S209" i="4" s="1"/>
  <c r="T209" i="4"/>
  <c r="U209" i="4" s="1"/>
  <c r="Z209" i="4"/>
  <c r="AA209" i="4" s="1"/>
  <c r="V209" i="4"/>
  <c r="W209" i="4" s="1"/>
  <c r="L216" i="4"/>
  <c r="M216" i="4" s="1"/>
  <c r="H216" i="4"/>
  <c r="I216" i="4" s="1"/>
  <c r="J216" i="4"/>
  <c r="K216" i="4" s="1"/>
  <c r="D218" i="4"/>
  <c r="E218" i="4"/>
  <c r="C220" i="7"/>
  <c r="F219" i="7"/>
  <c r="L120" i="6"/>
  <c r="J120" i="6"/>
  <c r="C218" i="6"/>
  <c r="F218" i="6" s="1"/>
  <c r="L217" i="4" l="1"/>
  <c r="M217" i="4" s="1"/>
  <c r="Z210" i="4"/>
  <c r="AA210" i="4" s="1"/>
  <c r="X210" i="4"/>
  <c r="Y210" i="4" s="1"/>
  <c r="N210" i="4"/>
  <c r="O210" i="4" s="1"/>
  <c r="G209" i="4"/>
  <c r="P210" i="4"/>
  <c r="Q210" i="4" s="1"/>
  <c r="T210" i="4"/>
  <c r="U210" i="4" s="1"/>
  <c r="R210" i="4"/>
  <c r="S210" i="4" s="1"/>
  <c r="V210" i="4"/>
  <c r="W210" i="4" s="1"/>
  <c r="H217" i="4"/>
  <c r="I217" i="4" s="1"/>
  <c r="J217" i="4"/>
  <c r="K217" i="4" s="1"/>
  <c r="F218" i="4"/>
  <c r="C13" i="4"/>
  <c r="C14" i="4"/>
  <c r="F220" i="7"/>
  <c r="C221" i="7"/>
  <c r="S121" i="6"/>
  <c r="T121" i="6" s="1"/>
  <c r="Q121" i="6"/>
  <c r="R121" i="6" s="1"/>
  <c r="O121" i="6"/>
  <c r="P121" i="6" s="1"/>
  <c r="M121" i="6"/>
  <c r="N121" i="6" s="1"/>
  <c r="K121" i="6"/>
  <c r="C219" i="6"/>
  <c r="F219" i="6" s="1"/>
  <c r="G121" i="6" l="1"/>
  <c r="P211" i="4"/>
  <c r="Q211" i="4" s="1"/>
  <c r="N211" i="4"/>
  <c r="O211" i="4" s="1"/>
  <c r="Z211" i="4"/>
  <c r="AA211" i="4" s="1"/>
  <c r="R211" i="4"/>
  <c r="S211" i="4" s="1"/>
  <c r="T211" i="4"/>
  <c r="U211" i="4" s="1"/>
  <c r="V211" i="4"/>
  <c r="W211" i="4" s="1"/>
  <c r="X211" i="4"/>
  <c r="Y211" i="4" s="1"/>
  <c r="G210" i="4"/>
  <c r="L218" i="4"/>
  <c r="M218" i="4" s="1"/>
  <c r="H218" i="4"/>
  <c r="I218" i="4" s="1"/>
  <c r="J218" i="4"/>
  <c r="K218" i="4" s="1"/>
  <c r="C222" i="7"/>
  <c r="F221" i="7"/>
  <c r="L121" i="6"/>
  <c r="J121" i="6"/>
  <c r="C220" i="6"/>
  <c r="F220" i="6" s="1"/>
  <c r="Z212" i="4" l="1"/>
  <c r="AA212" i="4" s="1"/>
  <c r="V212" i="4"/>
  <c r="W212" i="4" s="1"/>
  <c r="R212" i="4"/>
  <c r="S212" i="4" s="1"/>
  <c r="N212" i="4"/>
  <c r="O212" i="4" s="1"/>
  <c r="X212" i="4"/>
  <c r="Y212" i="4" s="1"/>
  <c r="T212" i="4"/>
  <c r="U212" i="4" s="1"/>
  <c r="G211" i="4"/>
  <c r="P212" i="4"/>
  <c r="Q212" i="4" s="1"/>
  <c r="F222" i="7"/>
  <c r="C223" i="7"/>
  <c r="S122" i="6"/>
  <c r="T122" i="6" s="1"/>
  <c r="Q122" i="6"/>
  <c r="R122" i="6" s="1"/>
  <c r="O122" i="6"/>
  <c r="P122" i="6" s="1"/>
  <c r="M122" i="6"/>
  <c r="N122" i="6" s="1"/>
  <c r="K122" i="6"/>
  <c r="C221" i="6"/>
  <c r="F221" i="6" s="1"/>
  <c r="G122" i="6" l="1"/>
  <c r="Z213" i="4"/>
  <c r="AA213" i="4" s="1"/>
  <c r="G212" i="4"/>
  <c r="R213" i="4"/>
  <c r="S213" i="4" s="1"/>
  <c r="P213" i="4"/>
  <c r="Q213" i="4" s="1"/>
  <c r="N213" i="4"/>
  <c r="O213" i="4" s="1"/>
  <c r="V213" i="4"/>
  <c r="W213" i="4" s="1"/>
  <c r="T213" i="4"/>
  <c r="U213" i="4" s="1"/>
  <c r="X213" i="4"/>
  <c r="Y213" i="4" s="1"/>
  <c r="C224" i="7"/>
  <c r="F223" i="7"/>
  <c r="L122" i="6"/>
  <c r="J122" i="6"/>
  <c r="C222" i="6"/>
  <c r="F222" i="6" s="1"/>
  <c r="N214" i="4" l="1"/>
  <c r="O214" i="4" s="1"/>
  <c r="T214" i="4"/>
  <c r="U214" i="4" s="1"/>
  <c r="R214" i="4"/>
  <c r="S214" i="4" s="1"/>
  <c r="V214" i="4"/>
  <c r="W214" i="4" s="1"/>
  <c r="X214" i="4"/>
  <c r="Y214" i="4" s="1"/>
  <c r="Z214" i="4"/>
  <c r="AA214" i="4" s="1"/>
  <c r="G213" i="4"/>
  <c r="P214" i="4"/>
  <c r="Q214" i="4" s="1"/>
  <c r="F224" i="7"/>
  <c r="C225" i="7"/>
  <c r="S123" i="6"/>
  <c r="T123" i="6" s="1"/>
  <c r="Q123" i="6"/>
  <c r="R123" i="6" s="1"/>
  <c r="O123" i="6"/>
  <c r="P123" i="6" s="1"/>
  <c r="M123" i="6"/>
  <c r="N123" i="6" s="1"/>
  <c r="K123" i="6"/>
  <c r="C223" i="6"/>
  <c r="F223" i="6" s="1"/>
  <c r="G123" i="6" l="1"/>
  <c r="N215" i="4"/>
  <c r="O215" i="4" s="1"/>
  <c r="T215" i="4"/>
  <c r="U215" i="4" s="1"/>
  <c r="X215" i="4"/>
  <c r="Y215" i="4" s="1"/>
  <c r="V215" i="4"/>
  <c r="W215" i="4" s="1"/>
  <c r="Z215" i="4"/>
  <c r="AA215" i="4" s="1"/>
  <c r="P215" i="4"/>
  <c r="Q215" i="4" s="1"/>
  <c r="R215" i="4"/>
  <c r="S215" i="4" s="1"/>
  <c r="G214" i="4"/>
  <c r="F225" i="7"/>
  <c r="C226" i="7"/>
  <c r="L123" i="6"/>
  <c r="J123" i="6"/>
  <c r="C224" i="6"/>
  <c r="F224" i="6" s="1"/>
  <c r="R216" i="4" l="1"/>
  <c r="S216" i="4" s="1"/>
  <c r="N216" i="4"/>
  <c r="O216" i="4" s="1"/>
  <c r="Z216" i="4"/>
  <c r="AA216" i="4" s="1"/>
  <c r="X216" i="4"/>
  <c r="Y216" i="4" s="1"/>
  <c r="V216" i="4"/>
  <c r="T216" i="4"/>
  <c r="U216" i="4" s="1"/>
  <c r="P216" i="4"/>
  <c r="Q216" i="4" s="1"/>
  <c r="G215" i="4"/>
  <c r="F226" i="7"/>
  <c r="C227" i="7"/>
  <c r="S124" i="6"/>
  <c r="T124" i="6" s="1"/>
  <c r="Q124" i="6"/>
  <c r="R124" i="6" s="1"/>
  <c r="O124" i="6"/>
  <c r="P124" i="6" s="1"/>
  <c r="M124" i="6"/>
  <c r="N124" i="6" s="1"/>
  <c r="K124" i="6"/>
  <c r="C225" i="6"/>
  <c r="F225" i="6" s="1"/>
  <c r="G124" i="6" l="1"/>
  <c r="W216" i="4"/>
  <c r="V217" i="4" s="1"/>
  <c r="W217" i="4" s="1"/>
  <c r="T217" i="4"/>
  <c r="U217" i="4" s="1"/>
  <c r="R217" i="4"/>
  <c r="S217" i="4" s="1"/>
  <c r="P217" i="4"/>
  <c r="Q217" i="4" s="1"/>
  <c r="N217" i="4"/>
  <c r="O217" i="4" s="1"/>
  <c r="F227" i="7"/>
  <c r="C228" i="7"/>
  <c r="L124" i="6"/>
  <c r="J124" i="6"/>
  <c r="C226" i="6"/>
  <c r="F226" i="6" s="1"/>
  <c r="X217" i="4" l="1"/>
  <c r="Y217" i="4" s="1"/>
  <c r="Z217" i="4"/>
  <c r="AA217" i="4" s="1"/>
  <c r="G216" i="4"/>
  <c r="F228" i="7"/>
  <c r="C229" i="7"/>
  <c r="S125" i="6"/>
  <c r="T125" i="6" s="1"/>
  <c r="Q125" i="6"/>
  <c r="R125" i="6" s="1"/>
  <c r="O125" i="6"/>
  <c r="P125" i="6" s="1"/>
  <c r="M125" i="6"/>
  <c r="N125" i="6" s="1"/>
  <c r="K125" i="6"/>
  <c r="C227" i="6"/>
  <c r="F227" i="6" s="1"/>
  <c r="G125" i="6" l="1"/>
  <c r="Z218" i="4"/>
  <c r="AA218" i="4" s="1"/>
  <c r="X218" i="4"/>
  <c r="Y218" i="4" s="1"/>
  <c r="P218" i="4"/>
  <c r="Q218" i="4" s="1"/>
  <c r="N218" i="4"/>
  <c r="O218" i="4" s="1"/>
  <c r="G217" i="4"/>
  <c r="R218" i="4"/>
  <c r="S218" i="4" s="1"/>
  <c r="V218" i="4"/>
  <c r="W218" i="4" s="1"/>
  <c r="T218" i="4"/>
  <c r="U218" i="4" s="1"/>
  <c r="F229" i="7"/>
  <c r="C230" i="7"/>
  <c r="L125" i="6"/>
  <c r="J125" i="6"/>
  <c r="C228" i="6"/>
  <c r="F228" i="6" s="1"/>
  <c r="G218" i="4" l="1"/>
  <c r="F230" i="7"/>
  <c r="C231" i="7"/>
  <c r="S126" i="6"/>
  <c r="T126" i="6" s="1"/>
  <c r="Q126" i="6"/>
  <c r="R126" i="6" s="1"/>
  <c r="O126" i="6"/>
  <c r="P126" i="6" s="1"/>
  <c r="M126" i="6"/>
  <c r="N126" i="6" s="1"/>
  <c r="K126" i="6"/>
  <c r="C229" i="6"/>
  <c r="F229" i="6" s="1"/>
  <c r="G126" i="6" l="1"/>
  <c r="C12" i="4"/>
  <c r="C15" i="4"/>
  <c r="F231" i="7"/>
  <c r="C232" i="7"/>
  <c r="L126" i="6"/>
  <c r="J126" i="6"/>
  <c r="C230" i="6"/>
  <c r="F230" i="6" s="1"/>
  <c r="F232" i="7" l="1"/>
  <c r="C233" i="7"/>
  <c r="S127" i="6"/>
  <c r="T127" i="6" s="1"/>
  <c r="Q127" i="6"/>
  <c r="R127" i="6" s="1"/>
  <c r="O127" i="6"/>
  <c r="P127" i="6" s="1"/>
  <c r="M127" i="6"/>
  <c r="N127" i="6" s="1"/>
  <c r="K127" i="6"/>
  <c r="C231" i="6"/>
  <c r="F231" i="6" s="1"/>
  <c r="G127" i="6" l="1"/>
  <c r="F233" i="7"/>
  <c r="C234" i="7"/>
  <c r="L127" i="6"/>
  <c r="J127" i="6"/>
  <c r="C232" i="6"/>
  <c r="F232" i="6" s="1"/>
  <c r="F234" i="7" l="1"/>
  <c r="C235" i="7"/>
  <c r="S128" i="6"/>
  <c r="T128" i="6" s="1"/>
  <c r="Q128" i="6"/>
  <c r="R128" i="6" s="1"/>
  <c r="O128" i="6"/>
  <c r="P128" i="6" s="1"/>
  <c r="M128" i="6"/>
  <c r="N128" i="6" s="1"/>
  <c r="K128" i="6"/>
  <c r="C233" i="6"/>
  <c r="F233" i="6" s="1"/>
  <c r="G128" i="6" l="1"/>
  <c r="F235" i="7"/>
  <c r="C236" i="7"/>
  <c r="L128" i="6"/>
  <c r="J128" i="6"/>
  <c r="C234" i="6"/>
  <c r="F234" i="6" s="1"/>
  <c r="F236" i="7" l="1"/>
  <c r="C237" i="7"/>
  <c r="S129" i="6"/>
  <c r="T129" i="6" s="1"/>
  <c r="Q129" i="6"/>
  <c r="R129" i="6" s="1"/>
  <c r="O129" i="6"/>
  <c r="P129" i="6" s="1"/>
  <c r="M129" i="6"/>
  <c r="N129" i="6" s="1"/>
  <c r="K129" i="6"/>
  <c r="C235" i="6"/>
  <c r="F235" i="6" s="1"/>
  <c r="G129" i="6" l="1"/>
  <c r="F237" i="7"/>
  <c r="C238" i="7"/>
  <c r="L129" i="6"/>
  <c r="J129" i="6"/>
  <c r="C236" i="6"/>
  <c r="F236" i="6" s="1"/>
  <c r="F238" i="7" l="1"/>
  <c r="C239" i="7"/>
  <c r="S130" i="6"/>
  <c r="T130" i="6" s="1"/>
  <c r="Q130" i="6"/>
  <c r="R130" i="6" s="1"/>
  <c r="O130" i="6"/>
  <c r="P130" i="6" s="1"/>
  <c r="M130" i="6"/>
  <c r="N130" i="6" s="1"/>
  <c r="K130" i="6"/>
  <c r="C237" i="6"/>
  <c r="F237" i="6" s="1"/>
  <c r="G130" i="6" l="1"/>
  <c r="F239" i="7"/>
  <c r="C240" i="7"/>
  <c r="L130" i="6"/>
  <c r="J130" i="6"/>
  <c r="C238" i="6"/>
  <c r="F238" i="6" s="1"/>
  <c r="F240" i="7" l="1"/>
  <c r="C241" i="7"/>
  <c r="S131" i="6"/>
  <c r="T131" i="6" s="1"/>
  <c r="Q131" i="6"/>
  <c r="R131" i="6" s="1"/>
  <c r="O131" i="6"/>
  <c r="P131" i="6" s="1"/>
  <c r="M131" i="6"/>
  <c r="N131" i="6" s="1"/>
  <c r="K131" i="6"/>
  <c r="C239" i="6"/>
  <c r="F239" i="6" s="1"/>
  <c r="G131" i="6" l="1"/>
  <c r="F241" i="7"/>
  <c r="C242" i="7"/>
  <c r="L131" i="6"/>
  <c r="J131" i="6"/>
  <c r="C240" i="6"/>
  <c r="F240" i="6" s="1"/>
  <c r="F242" i="7" l="1"/>
  <c r="C243" i="7"/>
  <c r="S132" i="6"/>
  <c r="T132" i="6" s="1"/>
  <c r="Q132" i="6"/>
  <c r="R132" i="6" s="1"/>
  <c r="O132" i="6"/>
  <c r="P132" i="6" s="1"/>
  <c r="M132" i="6"/>
  <c r="N132" i="6" s="1"/>
  <c r="K132" i="6"/>
  <c r="C241" i="6"/>
  <c r="F241" i="6" s="1"/>
  <c r="G132" i="6" l="1"/>
  <c r="F243" i="7"/>
  <c r="C244" i="7"/>
  <c r="L132" i="6"/>
  <c r="J132" i="6"/>
  <c r="C242" i="6"/>
  <c r="F242" i="6" s="1"/>
  <c r="F244" i="7" l="1"/>
  <c r="C245" i="7"/>
  <c r="S133" i="6"/>
  <c r="T133" i="6" s="1"/>
  <c r="Q133" i="6"/>
  <c r="R133" i="6" s="1"/>
  <c r="O133" i="6"/>
  <c r="P133" i="6" s="1"/>
  <c r="M133" i="6"/>
  <c r="N133" i="6" s="1"/>
  <c r="K133" i="6"/>
  <c r="C243" i="6"/>
  <c r="F243" i="6" s="1"/>
  <c r="G133" i="6" l="1"/>
  <c r="F245" i="7"/>
  <c r="C246" i="7"/>
  <c r="L133" i="6"/>
  <c r="J133" i="6"/>
  <c r="C244" i="6"/>
  <c r="F244" i="6" s="1"/>
  <c r="G244" i="6" s="1"/>
  <c r="F246" i="7" l="1"/>
  <c r="C247" i="7"/>
  <c r="S134" i="6"/>
  <c r="T134" i="6" s="1"/>
  <c r="Q134" i="6"/>
  <c r="R134" i="6" s="1"/>
  <c r="O134" i="6"/>
  <c r="P134" i="6" s="1"/>
  <c r="M134" i="6"/>
  <c r="N134" i="6" s="1"/>
  <c r="K134" i="6"/>
  <c r="C245" i="6"/>
  <c r="F245" i="6" s="1"/>
  <c r="G245" i="6" s="1"/>
  <c r="G134" i="6" l="1"/>
  <c r="F247" i="7"/>
  <c r="C248" i="7"/>
  <c r="L134" i="6"/>
  <c r="J134" i="6"/>
  <c r="C246" i="6"/>
  <c r="F246" i="6" s="1"/>
  <c r="G246" i="6" s="1"/>
  <c r="F248" i="7" l="1"/>
  <c r="C249" i="7"/>
  <c r="S135" i="6"/>
  <c r="T135" i="6" s="1"/>
  <c r="Q135" i="6"/>
  <c r="R135" i="6" s="1"/>
  <c r="O135" i="6"/>
  <c r="P135" i="6" s="1"/>
  <c r="M135" i="6"/>
  <c r="N135" i="6" s="1"/>
  <c r="K135" i="6"/>
  <c r="C247" i="6"/>
  <c r="F247" i="6" s="1"/>
  <c r="G247" i="6" s="1"/>
  <c r="G135" i="6" l="1"/>
  <c r="F249" i="7"/>
  <c r="C250" i="7"/>
  <c r="L135" i="6"/>
  <c r="J135" i="6"/>
  <c r="C248" i="6"/>
  <c r="F248" i="6" s="1"/>
  <c r="G248" i="6" s="1"/>
  <c r="F250" i="7" l="1"/>
  <c r="C251" i="7"/>
  <c r="S136" i="6"/>
  <c r="T136" i="6" s="1"/>
  <c r="Q136" i="6"/>
  <c r="R136" i="6" s="1"/>
  <c r="O136" i="6"/>
  <c r="P136" i="6" s="1"/>
  <c r="M136" i="6"/>
  <c r="N136" i="6" s="1"/>
  <c r="K136" i="6"/>
  <c r="C249" i="6"/>
  <c r="F249" i="6" s="1"/>
  <c r="G249" i="6" s="1"/>
  <c r="G136" i="6" l="1"/>
  <c r="C252" i="7"/>
  <c r="F251" i="7"/>
  <c r="L136" i="6"/>
  <c r="J136" i="6"/>
  <c r="C250" i="6"/>
  <c r="F250" i="6" s="1"/>
  <c r="G250" i="6" s="1"/>
  <c r="F252" i="7" l="1"/>
  <c r="C253" i="7"/>
  <c r="S137" i="6"/>
  <c r="T137" i="6" s="1"/>
  <c r="Q137" i="6"/>
  <c r="R137" i="6" s="1"/>
  <c r="O137" i="6"/>
  <c r="P137" i="6" s="1"/>
  <c r="M137" i="6"/>
  <c r="N137" i="6" s="1"/>
  <c r="K137" i="6"/>
  <c r="C251" i="6"/>
  <c r="F251" i="6" s="1"/>
  <c r="G251" i="6" s="1"/>
  <c r="G137" i="6" l="1"/>
  <c r="C254" i="7"/>
  <c r="F253" i="7"/>
  <c r="L137" i="6"/>
  <c r="J137" i="6"/>
  <c r="C252" i="6"/>
  <c r="F252" i="6" s="1"/>
  <c r="G252" i="6" s="1"/>
  <c r="F254" i="7" l="1"/>
  <c r="C255" i="7"/>
  <c r="S138" i="6"/>
  <c r="T138" i="6" s="1"/>
  <c r="Q138" i="6"/>
  <c r="R138" i="6" s="1"/>
  <c r="O138" i="6"/>
  <c r="P138" i="6" s="1"/>
  <c r="M138" i="6"/>
  <c r="N138" i="6" s="1"/>
  <c r="K138" i="6"/>
  <c r="G138" i="6" s="1"/>
  <c r="C253" i="6"/>
  <c r="F253" i="6" s="1"/>
  <c r="G253" i="6" s="1"/>
  <c r="C256" i="7" l="1"/>
  <c r="F255" i="7"/>
  <c r="L138" i="6"/>
  <c r="J138" i="6"/>
  <c r="C254" i="6"/>
  <c r="F254" i="6" s="1"/>
  <c r="G254" i="6" s="1"/>
  <c r="F256" i="7" l="1"/>
  <c r="C257" i="7"/>
  <c r="S139" i="6"/>
  <c r="T139" i="6" s="1"/>
  <c r="Q139" i="6"/>
  <c r="R139" i="6" s="1"/>
  <c r="O139" i="6"/>
  <c r="P139" i="6" s="1"/>
  <c r="M139" i="6"/>
  <c r="N139" i="6" s="1"/>
  <c r="K139" i="6"/>
  <c r="G139" i="6" s="1"/>
  <c r="C255" i="6"/>
  <c r="F255" i="6" s="1"/>
  <c r="G255" i="6" s="1"/>
  <c r="C258" i="7" l="1"/>
  <c r="F257" i="7"/>
  <c r="L139" i="6"/>
  <c r="J139" i="6"/>
  <c r="C256" i="6"/>
  <c r="F256" i="6" s="1"/>
  <c r="G256" i="6" s="1"/>
  <c r="F258" i="7" l="1"/>
  <c r="C259" i="7"/>
  <c r="S140" i="6"/>
  <c r="T140" i="6" s="1"/>
  <c r="Q140" i="6"/>
  <c r="R140" i="6" s="1"/>
  <c r="O140" i="6"/>
  <c r="P140" i="6" s="1"/>
  <c r="M140" i="6"/>
  <c r="N140" i="6" s="1"/>
  <c r="K140" i="6"/>
  <c r="G140" i="6" s="1"/>
  <c r="C257" i="6"/>
  <c r="F257" i="6" s="1"/>
  <c r="G257" i="6" s="1"/>
  <c r="G258" i="7" l="1"/>
  <c r="C260" i="7"/>
  <c r="F259" i="7"/>
  <c r="L140" i="6"/>
  <c r="J140" i="6"/>
  <c r="C258" i="6"/>
  <c r="F258" i="6" s="1"/>
  <c r="G258" i="6" s="1"/>
  <c r="G259" i="7" l="1"/>
  <c r="F260" i="7"/>
  <c r="C261" i="7"/>
  <c r="S141" i="6"/>
  <c r="T141" i="6" s="1"/>
  <c r="Q141" i="6"/>
  <c r="R141" i="6" s="1"/>
  <c r="O141" i="6"/>
  <c r="P141" i="6" s="1"/>
  <c r="M141" i="6"/>
  <c r="N141" i="6" s="1"/>
  <c r="K141" i="6"/>
  <c r="G141" i="6" s="1"/>
  <c r="C259" i="6"/>
  <c r="F259" i="6" s="1"/>
  <c r="G259" i="6" s="1"/>
  <c r="G260" i="7" l="1"/>
  <c r="C262" i="7"/>
  <c r="F261" i="7"/>
  <c r="L141" i="6"/>
  <c r="J141" i="6"/>
  <c r="C260" i="6"/>
  <c r="F260" i="6" s="1"/>
  <c r="G260" i="6" s="1"/>
  <c r="G261" i="7" l="1"/>
  <c r="F262" i="7"/>
  <c r="C263" i="7"/>
  <c r="S142" i="6"/>
  <c r="T142" i="6" s="1"/>
  <c r="Q142" i="6"/>
  <c r="R142" i="6" s="1"/>
  <c r="O142" i="6"/>
  <c r="P142" i="6" s="1"/>
  <c r="M142" i="6"/>
  <c r="N142" i="6" s="1"/>
  <c r="K142" i="6"/>
  <c r="C261" i="6"/>
  <c r="F261" i="6" s="1"/>
  <c r="G261" i="6" s="1"/>
  <c r="G142" i="6" l="1"/>
  <c r="G262" i="7"/>
  <c r="C264" i="7"/>
  <c r="F263" i="7"/>
  <c r="L142" i="6"/>
  <c r="J142" i="6"/>
  <c r="C262" i="6"/>
  <c r="F262" i="6" s="1"/>
  <c r="G262" i="6" s="1"/>
  <c r="G263" i="7" l="1"/>
  <c r="C265" i="7"/>
  <c r="F264" i="7"/>
  <c r="S143" i="6"/>
  <c r="T143" i="6" s="1"/>
  <c r="Q143" i="6"/>
  <c r="R143" i="6" s="1"/>
  <c r="O143" i="6"/>
  <c r="P143" i="6" s="1"/>
  <c r="M143" i="6"/>
  <c r="N143" i="6" s="1"/>
  <c r="K143" i="6"/>
  <c r="G143" i="6" s="1"/>
  <c r="C263" i="6"/>
  <c r="F263" i="6" s="1"/>
  <c r="G263" i="6" s="1"/>
  <c r="G264" i="7" l="1"/>
  <c r="C266" i="7"/>
  <c r="F265" i="7"/>
  <c r="L143" i="6"/>
  <c r="J143" i="6"/>
  <c r="C264" i="6"/>
  <c r="F264" i="6" s="1"/>
  <c r="G264" i="6" s="1"/>
  <c r="G265" i="7" l="1"/>
  <c r="C267" i="7"/>
  <c r="F266" i="7"/>
  <c r="S144" i="6"/>
  <c r="T144" i="6" s="1"/>
  <c r="Q144" i="6"/>
  <c r="R144" i="6" s="1"/>
  <c r="O144" i="6"/>
  <c r="P144" i="6" s="1"/>
  <c r="M144" i="6"/>
  <c r="N144" i="6" s="1"/>
  <c r="K144" i="6"/>
  <c r="G144" i="6" s="1"/>
  <c r="C265" i="6"/>
  <c r="F265" i="6" s="1"/>
  <c r="G265" i="6" s="1"/>
  <c r="G266" i="7" l="1"/>
  <c r="C268" i="7"/>
  <c r="F267" i="7"/>
  <c r="L144" i="6"/>
  <c r="J144" i="6"/>
  <c r="C266" i="6"/>
  <c r="F266" i="6" s="1"/>
  <c r="G266" i="6" s="1"/>
  <c r="G267" i="7" l="1"/>
  <c r="C269" i="7"/>
  <c r="F268" i="7"/>
  <c r="S145" i="6"/>
  <c r="T145" i="6" s="1"/>
  <c r="Q145" i="6"/>
  <c r="R145" i="6" s="1"/>
  <c r="O145" i="6"/>
  <c r="P145" i="6" s="1"/>
  <c r="M145" i="6"/>
  <c r="N145" i="6" s="1"/>
  <c r="K145" i="6"/>
  <c r="G145" i="6" s="1"/>
  <c r="C267" i="6"/>
  <c r="F267" i="6" s="1"/>
  <c r="G267" i="6" s="1"/>
  <c r="G268" i="7" l="1"/>
  <c r="F269" i="7"/>
  <c r="C270" i="7"/>
  <c r="L145" i="6"/>
  <c r="J145" i="6"/>
  <c r="C268" i="6"/>
  <c r="F268" i="6" s="1"/>
  <c r="G268" i="6" s="1"/>
  <c r="G269" i="7" l="1"/>
  <c r="C271" i="7"/>
  <c r="F270" i="7"/>
  <c r="S146" i="6"/>
  <c r="T146" i="6" s="1"/>
  <c r="Q146" i="6"/>
  <c r="R146" i="6" s="1"/>
  <c r="O146" i="6"/>
  <c r="P146" i="6" s="1"/>
  <c r="M146" i="6"/>
  <c r="N146" i="6" s="1"/>
  <c r="K146" i="6"/>
  <c r="G146" i="6" s="1"/>
  <c r="C269" i="6"/>
  <c r="F269" i="6" s="1"/>
  <c r="G269" i="6" s="1"/>
  <c r="G270" i="7" l="1"/>
  <c r="C272" i="7"/>
  <c r="F271" i="7"/>
  <c r="L146" i="6"/>
  <c r="J146" i="6"/>
  <c r="C270" i="6"/>
  <c r="F270" i="6" s="1"/>
  <c r="G270" i="6" s="1"/>
  <c r="G271" i="7" l="1"/>
  <c r="C273" i="7"/>
  <c r="F272" i="7"/>
  <c r="S147" i="6"/>
  <c r="T147" i="6" s="1"/>
  <c r="Q147" i="6"/>
  <c r="R147" i="6" s="1"/>
  <c r="O147" i="6"/>
  <c r="P147" i="6" s="1"/>
  <c r="M147" i="6"/>
  <c r="N147" i="6" s="1"/>
  <c r="K147" i="6"/>
  <c r="G147" i="6" s="1"/>
  <c r="C271" i="6"/>
  <c r="F271" i="6" s="1"/>
  <c r="G271" i="6" s="1"/>
  <c r="G272" i="7" l="1"/>
  <c r="F273" i="7"/>
  <c r="C274" i="7"/>
  <c r="L147" i="6"/>
  <c r="J147" i="6"/>
  <c r="C272" i="6"/>
  <c r="F272" i="6" s="1"/>
  <c r="G272" i="6" s="1"/>
  <c r="G273" i="7" l="1"/>
  <c r="C275" i="7"/>
  <c r="F274" i="7"/>
  <c r="S148" i="6"/>
  <c r="T148" i="6" s="1"/>
  <c r="Q148" i="6"/>
  <c r="R148" i="6" s="1"/>
  <c r="O148" i="6"/>
  <c r="P148" i="6" s="1"/>
  <c r="M148" i="6"/>
  <c r="N148" i="6" s="1"/>
  <c r="K148" i="6"/>
  <c r="G148" i="6" s="1"/>
  <c r="C273" i="6"/>
  <c r="F273" i="6" s="1"/>
  <c r="G273" i="6" s="1"/>
  <c r="G274" i="7" l="1"/>
  <c r="C276" i="7"/>
  <c r="F275" i="7"/>
  <c r="L148" i="6"/>
  <c r="J148" i="6"/>
  <c r="C274" i="6"/>
  <c r="F274" i="6" s="1"/>
  <c r="G274" i="6" s="1"/>
  <c r="G275" i="7" l="1"/>
  <c r="C277" i="7"/>
  <c r="F276" i="7"/>
  <c r="S149" i="6"/>
  <c r="T149" i="6" s="1"/>
  <c r="Q149" i="6"/>
  <c r="R149" i="6" s="1"/>
  <c r="O149" i="6"/>
  <c r="P149" i="6" s="1"/>
  <c r="M149" i="6"/>
  <c r="N149" i="6" s="1"/>
  <c r="K149" i="6"/>
  <c r="C275" i="6"/>
  <c r="F275" i="6" s="1"/>
  <c r="G275" i="6" s="1"/>
  <c r="G149" i="6" l="1"/>
  <c r="G276" i="7"/>
  <c r="F277" i="7"/>
  <c r="C278" i="7"/>
  <c r="L149" i="6"/>
  <c r="J149" i="6"/>
  <c r="C276" i="6"/>
  <c r="F276" i="6" s="1"/>
  <c r="G276" i="6" s="1"/>
  <c r="G277" i="7" l="1"/>
  <c r="C279" i="7"/>
  <c r="F278" i="7"/>
  <c r="S150" i="6"/>
  <c r="T150" i="6" s="1"/>
  <c r="Q150" i="6"/>
  <c r="R150" i="6" s="1"/>
  <c r="O150" i="6"/>
  <c r="P150" i="6" s="1"/>
  <c r="M150" i="6"/>
  <c r="N150" i="6" s="1"/>
  <c r="K150" i="6"/>
  <c r="C277" i="6"/>
  <c r="F277" i="6" s="1"/>
  <c r="G277" i="6" s="1"/>
  <c r="G150" i="6" l="1"/>
  <c r="G278" i="7"/>
  <c r="C280" i="7"/>
  <c r="F279" i="7"/>
  <c r="L150" i="6"/>
  <c r="J150" i="6"/>
  <c r="C278" i="6"/>
  <c r="F278" i="6" s="1"/>
  <c r="G278" i="6" s="1"/>
  <c r="G279" i="7" l="1"/>
  <c r="C281" i="7"/>
  <c r="F280" i="7"/>
  <c r="S151" i="6"/>
  <c r="T151" i="6" s="1"/>
  <c r="Q151" i="6"/>
  <c r="R151" i="6" s="1"/>
  <c r="O151" i="6"/>
  <c r="P151" i="6" s="1"/>
  <c r="M151" i="6"/>
  <c r="N151" i="6" s="1"/>
  <c r="K151" i="6"/>
  <c r="G151" i="6" s="1"/>
  <c r="C279" i="6"/>
  <c r="F279" i="6" s="1"/>
  <c r="G279" i="6" s="1"/>
  <c r="G280" i="7" l="1"/>
  <c r="F281" i="7"/>
  <c r="C282" i="7"/>
  <c r="L151" i="6"/>
  <c r="J151" i="6"/>
  <c r="C280" i="6"/>
  <c r="F280" i="6" s="1"/>
  <c r="G280" i="6" s="1"/>
  <c r="G281" i="7" l="1"/>
  <c r="C283" i="7"/>
  <c r="F282" i="7"/>
  <c r="S152" i="6"/>
  <c r="T152" i="6" s="1"/>
  <c r="Q152" i="6"/>
  <c r="R152" i="6" s="1"/>
  <c r="O152" i="6"/>
  <c r="P152" i="6" s="1"/>
  <c r="M152" i="6"/>
  <c r="N152" i="6" s="1"/>
  <c r="K152" i="6"/>
  <c r="C281" i="6"/>
  <c r="F281" i="6" s="1"/>
  <c r="G281" i="6" s="1"/>
  <c r="G152" i="6" l="1"/>
  <c r="G282" i="7"/>
  <c r="C284" i="7"/>
  <c r="F283" i="7"/>
  <c r="L152" i="6"/>
  <c r="J152" i="6"/>
  <c r="C282" i="6"/>
  <c r="F282" i="6" s="1"/>
  <c r="G282" i="6" s="1"/>
  <c r="G283" i="7" l="1"/>
  <c r="C285" i="7"/>
  <c r="F284" i="7"/>
  <c r="S153" i="6"/>
  <c r="T153" i="6" s="1"/>
  <c r="Q153" i="6"/>
  <c r="R153" i="6" s="1"/>
  <c r="O153" i="6"/>
  <c r="P153" i="6" s="1"/>
  <c r="M153" i="6"/>
  <c r="N153" i="6" s="1"/>
  <c r="K153" i="6"/>
  <c r="G153" i="6" s="1"/>
  <c r="C283" i="6"/>
  <c r="F283" i="6" s="1"/>
  <c r="G283" i="6" s="1"/>
  <c r="G284" i="7" l="1"/>
  <c r="C286" i="7"/>
  <c r="F285" i="7"/>
  <c r="L153" i="6"/>
  <c r="J153" i="6"/>
  <c r="C284" i="6"/>
  <c r="F284" i="6" s="1"/>
  <c r="G284" i="6" s="1"/>
  <c r="G285" i="7" l="1"/>
  <c r="C287" i="7"/>
  <c r="F286" i="7"/>
  <c r="S154" i="6"/>
  <c r="T154" i="6" s="1"/>
  <c r="Q154" i="6"/>
  <c r="R154" i="6" s="1"/>
  <c r="O154" i="6"/>
  <c r="P154" i="6" s="1"/>
  <c r="M154" i="6"/>
  <c r="N154" i="6" s="1"/>
  <c r="K154" i="6"/>
  <c r="G154" i="6" s="1"/>
  <c r="C285" i="6"/>
  <c r="F285" i="6" s="1"/>
  <c r="G285" i="6" s="1"/>
  <c r="G286" i="7" l="1"/>
  <c r="C288" i="7"/>
  <c r="F287" i="7"/>
  <c r="L154" i="6"/>
  <c r="J154" i="6"/>
  <c r="C286" i="6"/>
  <c r="F286" i="6" s="1"/>
  <c r="G286" i="6" s="1"/>
  <c r="G287" i="7" l="1"/>
  <c r="C289" i="7"/>
  <c r="F288" i="7"/>
  <c r="S155" i="6"/>
  <c r="T155" i="6" s="1"/>
  <c r="Q155" i="6"/>
  <c r="R155" i="6" s="1"/>
  <c r="O155" i="6"/>
  <c r="P155" i="6" s="1"/>
  <c r="M155" i="6"/>
  <c r="N155" i="6" s="1"/>
  <c r="K155" i="6"/>
  <c r="C287" i="6"/>
  <c r="F287" i="6" s="1"/>
  <c r="G287" i="6" s="1"/>
  <c r="G155" i="6" l="1"/>
  <c r="G288" i="7"/>
  <c r="C290" i="7"/>
  <c r="F289" i="7"/>
  <c r="L155" i="6"/>
  <c r="J155" i="6"/>
  <c r="C288" i="6"/>
  <c r="F288" i="6" s="1"/>
  <c r="G288" i="6" s="1"/>
  <c r="G289" i="7" l="1"/>
  <c r="C291" i="7"/>
  <c r="F290" i="7"/>
  <c r="S156" i="6"/>
  <c r="T156" i="6" s="1"/>
  <c r="Q156" i="6"/>
  <c r="R156" i="6" s="1"/>
  <c r="O156" i="6"/>
  <c r="P156" i="6" s="1"/>
  <c r="M156" i="6"/>
  <c r="N156" i="6" s="1"/>
  <c r="K156" i="6"/>
  <c r="C289" i="6"/>
  <c r="F289" i="6" s="1"/>
  <c r="G289" i="6" s="1"/>
  <c r="G156" i="6" l="1"/>
  <c r="G290" i="7"/>
  <c r="C292" i="7"/>
  <c r="F291" i="7"/>
  <c r="L156" i="6"/>
  <c r="J156" i="6"/>
  <c r="C290" i="6"/>
  <c r="F290" i="6" s="1"/>
  <c r="G290" i="6" s="1"/>
  <c r="G291" i="7" l="1"/>
  <c r="C293" i="7"/>
  <c r="F292" i="7"/>
  <c r="S157" i="6"/>
  <c r="T157" i="6" s="1"/>
  <c r="Q157" i="6"/>
  <c r="R157" i="6" s="1"/>
  <c r="O157" i="6"/>
  <c r="P157" i="6" s="1"/>
  <c r="M157" i="6"/>
  <c r="N157" i="6" s="1"/>
  <c r="K157" i="6"/>
  <c r="C291" i="6"/>
  <c r="F291" i="6" s="1"/>
  <c r="G291" i="6" s="1"/>
  <c r="G157" i="6" l="1"/>
  <c r="G292" i="7"/>
  <c r="C294" i="7"/>
  <c r="F293" i="7"/>
  <c r="L157" i="6"/>
  <c r="J157" i="6"/>
  <c r="C292" i="6"/>
  <c r="F292" i="6" s="1"/>
  <c r="G292" i="6" s="1"/>
  <c r="G293" i="7" l="1"/>
  <c r="C295" i="7"/>
  <c r="F294" i="7"/>
  <c r="S158" i="6"/>
  <c r="T158" i="6" s="1"/>
  <c r="Q158" i="6"/>
  <c r="R158" i="6" s="1"/>
  <c r="O158" i="6"/>
  <c r="P158" i="6" s="1"/>
  <c r="M158" i="6"/>
  <c r="N158" i="6" s="1"/>
  <c r="K158" i="6"/>
  <c r="G158" i="6" s="1"/>
  <c r="C293" i="6"/>
  <c r="F293" i="6" s="1"/>
  <c r="G293" i="6" s="1"/>
  <c r="G294" i="7" l="1"/>
  <c r="C296" i="7"/>
  <c r="F295" i="7"/>
  <c r="L158" i="6"/>
  <c r="J158" i="6"/>
  <c r="C294" i="6"/>
  <c r="F294" i="6" s="1"/>
  <c r="G294" i="6" s="1"/>
  <c r="G295" i="7" l="1"/>
  <c r="F296" i="7"/>
  <c r="C297" i="7"/>
  <c r="S159" i="6"/>
  <c r="T159" i="6" s="1"/>
  <c r="Q159" i="6"/>
  <c r="R159" i="6" s="1"/>
  <c r="O159" i="6"/>
  <c r="P159" i="6" s="1"/>
  <c r="M159" i="6"/>
  <c r="N159" i="6" s="1"/>
  <c r="K159" i="6"/>
  <c r="G159" i="6" s="1"/>
  <c r="C295" i="6"/>
  <c r="F295" i="6" s="1"/>
  <c r="G295" i="6" s="1"/>
  <c r="G296" i="7" l="1"/>
  <c r="F297" i="7"/>
  <c r="C298" i="7"/>
  <c r="L159" i="6"/>
  <c r="J159" i="6"/>
  <c r="C296" i="6"/>
  <c r="F296" i="6" s="1"/>
  <c r="G296" i="6" s="1"/>
  <c r="G297" i="7" l="1"/>
  <c r="C299" i="7"/>
  <c r="F298" i="7"/>
  <c r="S160" i="6"/>
  <c r="T160" i="6" s="1"/>
  <c r="Q160" i="6"/>
  <c r="R160" i="6" s="1"/>
  <c r="O160" i="6"/>
  <c r="P160" i="6" s="1"/>
  <c r="M160" i="6"/>
  <c r="N160" i="6" s="1"/>
  <c r="K160" i="6"/>
  <c r="C297" i="6"/>
  <c r="F297" i="6" s="1"/>
  <c r="G297" i="6" s="1"/>
  <c r="G160" i="6" l="1"/>
  <c r="G298" i="7"/>
  <c r="F299" i="7"/>
  <c r="C300" i="7"/>
  <c r="L160" i="6"/>
  <c r="J160" i="6"/>
  <c r="C298" i="6"/>
  <c r="F298" i="6" s="1"/>
  <c r="G298" i="6" s="1"/>
  <c r="G299" i="7" l="1"/>
  <c r="C301" i="7"/>
  <c r="F300" i="7"/>
  <c r="S161" i="6"/>
  <c r="T161" i="6" s="1"/>
  <c r="Q161" i="6"/>
  <c r="R161" i="6" s="1"/>
  <c r="O161" i="6"/>
  <c r="P161" i="6" s="1"/>
  <c r="M161" i="6"/>
  <c r="N161" i="6" s="1"/>
  <c r="K161" i="6"/>
  <c r="G161" i="6" s="1"/>
  <c r="C299" i="6"/>
  <c r="F299" i="6" s="1"/>
  <c r="G299" i="6" s="1"/>
  <c r="G300" i="7" l="1"/>
  <c r="F301" i="7"/>
  <c r="C302" i="7"/>
  <c r="L161" i="6"/>
  <c r="J161" i="6"/>
  <c r="C300" i="6"/>
  <c r="F300" i="6" s="1"/>
  <c r="G300" i="6" s="1"/>
  <c r="G301" i="7" l="1"/>
  <c r="F302" i="7"/>
  <c r="C303" i="7"/>
  <c r="S162" i="6"/>
  <c r="T162" i="6" s="1"/>
  <c r="Q162" i="6"/>
  <c r="R162" i="6" s="1"/>
  <c r="O162" i="6"/>
  <c r="P162" i="6" s="1"/>
  <c r="M162" i="6"/>
  <c r="N162" i="6" s="1"/>
  <c r="K162" i="6"/>
  <c r="G162" i="6" s="1"/>
  <c r="C301" i="6"/>
  <c r="F301" i="6" s="1"/>
  <c r="G301" i="6" s="1"/>
  <c r="G302" i="7" l="1"/>
  <c r="F303" i="7"/>
  <c r="C304" i="7"/>
  <c r="L162" i="6"/>
  <c r="J162" i="6"/>
  <c r="C302" i="6"/>
  <c r="F302" i="6" s="1"/>
  <c r="G302" i="6" s="1"/>
  <c r="G303" i="7" l="1"/>
  <c r="C305" i="7"/>
  <c r="F304" i="7"/>
  <c r="S163" i="6"/>
  <c r="T163" i="6" s="1"/>
  <c r="Q163" i="6"/>
  <c r="R163" i="6" s="1"/>
  <c r="O163" i="6"/>
  <c r="P163" i="6" s="1"/>
  <c r="M163" i="6"/>
  <c r="N163" i="6" s="1"/>
  <c r="K163" i="6"/>
  <c r="G163" i="6" s="1"/>
  <c r="C303" i="6"/>
  <c r="F303" i="6" s="1"/>
  <c r="G303" i="6" s="1"/>
  <c r="G304" i="7" l="1"/>
  <c r="F305" i="7"/>
  <c r="C306" i="7"/>
  <c r="L163" i="6"/>
  <c r="J163" i="6"/>
  <c r="C304" i="6"/>
  <c r="F304" i="6" s="1"/>
  <c r="G304" i="6" s="1"/>
  <c r="G305" i="7" l="1"/>
  <c r="F306" i="7"/>
  <c r="C307" i="7"/>
  <c r="S164" i="6"/>
  <c r="T164" i="6" s="1"/>
  <c r="Q164" i="6"/>
  <c r="R164" i="6" s="1"/>
  <c r="O164" i="6"/>
  <c r="P164" i="6" s="1"/>
  <c r="M164" i="6"/>
  <c r="N164" i="6" s="1"/>
  <c r="K164" i="6"/>
  <c r="G164" i="6" s="1"/>
  <c r="C305" i="6"/>
  <c r="F305" i="6" s="1"/>
  <c r="G305" i="6" s="1"/>
  <c r="G306" i="7" l="1"/>
  <c r="F307" i="7"/>
  <c r="C308" i="7"/>
  <c r="L164" i="6"/>
  <c r="J164" i="6"/>
  <c r="C306" i="6"/>
  <c r="F306" i="6" s="1"/>
  <c r="G306" i="6" s="1"/>
  <c r="G307" i="7" l="1"/>
  <c r="C309" i="7"/>
  <c r="F308" i="7"/>
  <c r="S165" i="6"/>
  <c r="T165" i="6" s="1"/>
  <c r="Q165" i="6"/>
  <c r="R165" i="6" s="1"/>
  <c r="O165" i="6"/>
  <c r="P165" i="6" s="1"/>
  <c r="M165" i="6"/>
  <c r="N165" i="6" s="1"/>
  <c r="K165" i="6"/>
  <c r="G165" i="6" s="1"/>
  <c r="C307" i="6"/>
  <c r="F307" i="6" s="1"/>
  <c r="G307" i="6" s="1"/>
  <c r="G308" i="7" l="1"/>
  <c r="F309" i="7"/>
  <c r="C310" i="7"/>
  <c r="L165" i="6"/>
  <c r="J165" i="6"/>
  <c r="C308" i="6"/>
  <c r="F308" i="6" s="1"/>
  <c r="G308" i="6" s="1"/>
  <c r="G309" i="7" l="1"/>
  <c r="C311" i="7"/>
  <c r="F310" i="7"/>
  <c r="S166" i="6"/>
  <c r="T166" i="6" s="1"/>
  <c r="Q166" i="6"/>
  <c r="R166" i="6" s="1"/>
  <c r="O166" i="6"/>
  <c r="P166" i="6" s="1"/>
  <c r="M166" i="6"/>
  <c r="N166" i="6" s="1"/>
  <c r="K166" i="6"/>
  <c r="C309" i="6"/>
  <c r="F309" i="6" s="1"/>
  <c r="G309" i="6" s="1"/>
  <c r="G166" i="6" l="1"/>
  <c r="G310" i="7"/>
  <c r="F311" i="7"/>
  <c r="C312" i="7"/>
  <c r="L166" i="6"/>
  <c r="J166" i="6"/>
  <c r="C310" i="6"/>
  <c r="F310" i="6" s="1"/>
  <c r="G310" i="6" s="1"/>
  <c r="G311" i="7" l="1"/>
  <c r="C313" i="7"/>
  <c r="F312" i="7"/>
  <c r="S167" i="6"/>
  <c r="T167" i="6" s="1"/>
  <c r="Q167" i="6"/>
  <c r="R167" i="6" s="1"/>
  <c r="O167" i="6"/>
  <c r="P167" i="6" s="1"/>
  <c r="M167" i="6"/>
  <c r="N167" i="6" s="1"/>
  <c r="K167" i="6"/>
  <c r="G167" i="6" s="1"/>
  <c r="C311" i="6"/>
  <c r="F311" i="6" s="1"/>
  <c r="G311" i="6" s="1"/>
  <c r="G312" i="7" l="1"/>
  <c r="F313" i="7"/>
  <c r="C314" i="7"/>
  <c r="L167" i="6"/>
  <c r="J167" i="6"/>
  <c r="C312" i="6"/>
  <c r="F312" i="6" s="1"/>
  <c r="G312" i="6" s="1"/>
  <c r="G313" i="7" l="1"/>
  <c r="C315" i="7"/>
  <c r="F314" i="7"/>
  <c r="S168" i="6"/>
  <c r="T168" i="6" s="1"/>
  <c r="Q168" i="6"/>
  <c r="R168" i="6" s="1"/>
  <c r="O168" i="6"/>
  <c r="P168" i="6" s="1"/>
  <c r="M168" i="6"/>
  <c r="N168" i="6" s="1"/>
  <c r="K168" i="6"/>
  <c r="G168" i="6" s="1"/>
  <c r="C313" i="6"/>
  <c r="F313" i="6" s="1"/>
  <c r="G313" i="6" s="1"/>
  <c r="G314" i="7" l="1"/>
  <c r="F315" i="7"/>
  <c r="C316" i="7"/>
  <c r="L168" i="6"/>
  <c r="J168" i="6"/>
  <c r="C314" i="6"/>
  <c r="F314" i="6" s="1"/>
  <c r="G314" i="6" s="1"/>
  <c r="G315" i="7" l="1"/>
  <c r="F316" i="7"/>
  <c r="C317" i="7"/>
  <c r="S169" i="6"/>
  <c r="T169" i="6" s="1"/>
  <c r="Q169" i="6"/>
  <c r="R169" i="6" s="1"/>
  <c r="O169" i="6"/>
  <c r="P169" i="6" s="1"/>
  <c r="M169" i="6"/>
  <c r="N169" i="6" s="1"/>
  <c r="K169" i="6"/>
  <c r="C315" i="6"/>
  <c r="F315" i="6" s="1"/>
  <c r="G315" i="6" s="1"/>
  <c r="G169" i="6" l="1"/>
  <c r="G316" i="7"/>
  <c r="F317" i="7"/>
  <c r="C318" i="7"/>
  <c r="L169" i="6"/>
  <c r="J169" i="6"/>
  <c r="C316" i="6"/>
  <c r="F316" i="6" s="1"/>
  <c r="G316" i="6" s="1"/>
  <c r="G317" i="7" l="1"/>
  <c r="C319" i="7"/>
  <c r="F318" i="7"/>
  <c r="S170" i="6"/>
  <c r="T170" i="6" s="1"/>
  <c r="Q170" i="6"/>
  <c r="R170" i="6" s="1"/>
  <c r="O170" i="6"/>
  <c r="P170" i="6" s="1"/>
  <c r="M170" i="6"/>
  <c r="N170" i="6" s="1"/>
  <c r="K170" i="6"/>
  <c r="G170" i="6" s="1"/>
  <c r="C317" i="6"/>
  <c r="F317" i="6" s="1"/>
  <c r="G317" i="6" s="1"/>
  <c r="G318" i="7" l="1"/>
  <c r="F319" i="7"/>
  <c r="C320" i="7"/>
  <c r="L170" i="6"/>
  <c r="J170" i="6"/>
  <c r="C318" i="6"/>
  <c r="F318" i="6" s="1"/>
  <c r="G318" i="6" s="1"/>
  <c r="G319" i="7" l="1"/>
  <c r="C321" i="7"/>
  <c r="F320" i="7"/>
  <c r="S171" i="6"/>
  <c r="T171" i="6" s="1"/>
  <c r="Q171" i="6"/>
  <c r="R171" i="6" s="1"/>
  <c r="O171" i="6"/>
  <c r="P171" i="6" s="1"/>
  <c r="M171" i="6"/>
  <c r="N171" i="6" s="1"/>
  <c r="K171" i="6"/>
  <c r="C319" i="6"/>
  <c r="F319" i="6" s="1"/>
  <c r="G319" i="6" s="1"/>
  <c r="G171" i="6" l="1"/>
  <c r="G320" i="7"/>
  <c r="F321" i="7"/>
  <c r="C322" i="7"/>
  <c r="L171" i="6"/>
  <c r="J171" i="6"/>
  <c r="C320" i="6"/>
  <c r="F320" i="6" s="1"/>
  <c r="G320" i="6" s="1"/>
  <c r="G321" i="7" l="1"/>
  <c r="C323" i="7"/>
  <c r="F322" i="7"/>
  <c r="S172" i="6"/>
  <c r="T172" i="6" s="1"/>
  <c r="Q172" i="6"/>
  <c r="R172" i="6" s="1"/>
  <c r="O172" i="6"/>
  <c r="P172" i="6" s="1"/>
  <c r="M172" i="6"/>
  <c r="N172" i="6" s="1"/>
  <c r="K172" i="6"/>
  <c r="G172" i="6" s="1"/>
  <c r="C321" i="6"/>
  <c r="F321" i="6" s="1"/>
  <c r="G321" i="6" s="1"/>
  <c r="G322" i="7" l="1"/>
  <c r="F323" i="7"/>
  <c r="C324" i="7"/>
  <c r="L172" i="6"/>
  <c r="J172" i="6"/>
  <c r="C322" i="6"/>
  <c r="F322" i="6" s="1"/>
  <c r="G322" i="6" s="1"/>
  <c r="G323" i="7" l="1"/>
  <c r="C325" i="7"/>
  <c r="F324" i="7"/>
  <c r="S173" i="6"/>
  <c r="T173" i="6" s="1"/>
  <c r="Q173" i="6"/>
  <c r="R173" i="6" s="1"/>
  <c r="O173" i="6"/>
  <c r="P173" i="6" s="1"/>
  <c r="M173" i="6"/>
  <c r="N173" i="6" s="1"/>
  <c r="K173" i="6"/>
  <c r="C323" i="6"/>
  <c r="F323" i="6" s="1"/>
  <c r="G323" i="6" s="1"/>
  <c r="G173" i="6" l="1"/>
  <c r="G324" i="7"/>
  <c r="F325" i="7"/>
  <c r="C326" i="7"/>
  <c r="L173" i="6"/>
  <c r="J173" i="6"/>
  <c r="C324" i="6"/>
  <c r="F324" i="6" s="1"/>
  <c r="G324" i="6" s="1"/>
  <c r="G325" i="7" l="1"/>
  <c r="F326" i="7"/>
  <c r="C327" i="7"/>
  <c r="S174" i="6"/>
  <c r="T174" i="6" s="1"/>
  <c r="Q174" i="6"/>
  <c r="R174" i="6" s="1"/>
  <c r="O174" i="6"/>
  <c r="P174" i="6" s="1"/>
  <c r="M174" i="6"/>
  <c r="N174" i="6" s="1"/>
  <c r="K174" i="6"/>
  <c r="G174" i="6" s="1"/>
  <c r="C325" i="6"/>
  <c r="F325" i="6" s="1"/>
  <c r="G325" i="6" s="1"/>
  <c r="G326" i="7" l="1"/>
  <c r="C328" i="7"/>
  <c r="F327" i="7"/>
  <c r="L174" i="6"/>
  <c r="J174" i="6"/>
  <c r="C326" i="6"/>
  <c r="F326" i="6" s="1"/>
  <c r="G326" i="6" s="1"/>
  <c r="G327" i="7" l="1"/>
  <c r="F328" i="7"/>
  <c r="C329" i="7"/>
  <c r="S175" i="6"/>
  <c r="T175" i="6" s="1"/>
  <c r="Q175" i="6"/>
  <c r="R175" i="6" s="1"/>
  <c r="O175" i="6"/>
  <c r="P175" i="6" s="1"/>
  <c r="M175" i="6"/>
  <c r="N175" i="6" s="1"/>
  <c r="K175" i="6"/>
  <c r="G175" i="6" s="1"/>
  <c r="C327" i="6"/>
  <c r="F327" i="6" s="1"/>
  <c r="G327" i="6" s="1"/>
  <c r="G328" i="7" l="1"/>
  <c r="F329" i="7"/>
  <c r="C330" i="7"/>
  <c r="L175" i="6"/>
  <c r="J175" i="6"/>
  <c r="C328" i="6"/>
  <c r="F328" i="6" s="1"/>
  <c r="G328" i="6" s="1"/>
  <c r="G329" i="7" l="1"/>
  <c r="C331" i="7"/>
  <c r="F330" i="7"/>
  <c r="S176" i="6"/>
  <c r="T176" i="6" s="1"/>
  <c r="Q176" i="6"/>
  <c r="R176" i="6" s="1"/>
  <c r="O176" i="6"/>
  <c r="P176" i="6" s="1"/>
  <c r="M176" i="6"/>
  <c r="N176" i="6" s="1"/>
  <c r="K176" i="6"/>
  <c r="G176" i="6" s="1"/>
  <c r="C329" i="6"/>
  <c r="F329" i="6" s="1"/>
  <c r="G329" i="6" s="1"/>
  <c r="G330" i="7" l="1"/>
  <c r="C332" i="7"/>
  <c r="F331" i="7"/>
  <c r="L176" i="6"/>
  <c r="J176" i="6"/>
  <c r="C330" i="6"/>
  <c r="F330" i="6" s="1"/>
  <c r="G330" i="6" s="1"/>
  <c r="G331" i="7" l="1"/>
  <c r="F332" i="7"/>
  <c r="C333" i="7"/>
  <c r="S177" i="6"/>
  <c r="T177" i="6" s="1"/>
  <c r="Q177" i="6"/>
  <c r="R177" i="6" s="1"/>
  <c r="O177" i="6"/>
  <c r="P177" i="6" s="1"/>
  <c r="M177" i="6"/>
  <c r="N177" i="6" s="1"/>
  <c r="K177" i="6"/>
  <c r="G177" i="6" s="1"/>
  <c r="C331" i="6"/>
  <c r="F331" i="6" s="1"/>
  <c r="G331" i="6" s="1"/>
  <c r="G332" i="7" l="1"/>
  <c r="C334" i="7"/>
  <c r="F333" i="7"/>
  <c r="L177" i="6"/>
  <c r="J177" i="6"/>
  <c r="C332" i="6"/>
  <c r="F332" i="6" s="1"/>
  <c r="G332" i="6" s="1"/>
  <c r="G333" i="7" l="1"/>
  <c r="C335" i="7"/>
  <c r="F334" i="7"/>
  <c r="S178" i="6"/>
  <c r="T178" i="6" s="1"/>
  <c r="Q178" i="6"/>
  <c r="R178" i="6" s="1"/>
  <c r="O178" i="6"/>
  <c r="P178" i="6" s="1"/>
  <c r="M178" i="6"/>
  <c r="N178" i="6" s="1"/>
  <c r="K178" i="6"/>
  <c r="G178" i="6" s="1"/>
  <c r="C333" i="6"/>
  <c r="F333" i="6" s="1"/>
  <c r="G333" i="6" s="1"/>
  <c r="G334" i="7" l="1"/>
  <c r="F335" i="7"/>
  <c r="C336" i="7"/>
  <c r="L178" i="6"/>
  <c r="J178" i="6"/>
  <c r="C334" i="6"/>
  <c r="F334" i="6" s="1"/>
  <c r="G334" i="6" s="1"/>
  <c r="G335" i="7" l="1"/>
  <c r="C337" i="7"/>
  <c r="F336" i="7"/>
  <c r="S179" i="6"/>
  <c r="T179" i="6" s="1"/>
  <c r="Q179" i="6"/>
  <c r="R179" i="6" s="1"/>
  <c r="O179" i="6"/>
  <c r="P179" i="6" s="1"/>
  <c r="M179" i="6"/>
  <c r="N179" i="6" s="1"/>
  <c r="K179" i="6"/>
  <c r="G179" i="6" s="1"/>
  <c r="C335" i="6"/>
  <c r="F335" i="6" s="1"/>
  <c r="G335" i="6" s="1"/>
  <c r="G336" i="7" l="1"/>
  <c r="F337" i="7"/>
  <c r="C338" i="7"/>
  <c r="L179" i="6"/>
  <c r="J179" i="6"/>
  <c r="C336" i="6"/>
  <c r="F336" i="6" s="1"/>
  <c r="G336" i="6" s="1"/>
  <c r="G337" i="7" l="1"/>
  <c r="C339" i="7"/>
  <c r="F338" i="7"/>
  <c r="S180" i="6"/>
  <c r="T180" i="6" s="1"/>
  <c r="Q180" i="6"/>
  <c r="R180" i="6" s="1"/>
  <c r="O180" i="6"/>
  <c r="P180" i="6" s="1"/>
  <c r="M180" i="6"/>
  <c r="N180" i="6" s="1"/>
  <c r="K180" i="6"/>
  <c r="G180" i="6" s="1"/>
  <c r="C337" i="6"/>
  <c r="F337" i="6" s="1"/>
  <c r="G337" i="6" s="1"/>
  <c r="G338" i="7" l="1"/>
  <c r="F339" i="7"/>
  <c r="C340" i="7"/>
  <c r="L180" i="6"/>
  <c r="J180" i="6"/>
  <c r="C338" i="6"/>
  <c r="F338" i="6" s="1"/>
  <c r="G338" i="6" s="1"/>
  <c r="G339" i="7" l="1"/>
  <c r="C341" i="7"/>
  <c r="F340" i="7"/>
  <c r="S181" i="6"/>
  <c r="T181" i="6" s="1"/>
  <c r="Q181" i="6"/>
  <c r="R181" i="6" s="1"/>
  <c r="O181" i="6"/>
  <c r="P181" i="6" s="1"/>
  <c r="M181" i="6"/>
  <c r="N181" i="6" s="1"/>
  <c r="K181" i="6"/>
  <c r="G181" i="6" s="1"/>
  <c r="C339" i="6"/>
  <c r="F339" i="6" s="1"/>
  <c r="G339" i="6" s="1"/>
  <c r="G340" i="7" l="1"/>
  <c r="F341" i="7"/>
  <c r="C342" i="7"/>
  <c r="L181" i="6"/>
  <c r="J181" i="6"/>
  <c r="C340" i="6"/>
  <c r="F340" i="6" s="1"/>
  <c r="G340" i="6" s="1"/>
  <c r="G341" i="7" l="1"/>
  <c r="C343" i="7"/>
  <c r="F342" i="7"/>
  <c r="S182" i="6"/>
  <c r="T182" i="6" s="1"/>
  <c r="Q182" i="6"/>
  <c r="R182" i="6" s="1"/>
  <c r="O182" i="6"/>
  <c r="P182" i="6" s="1"/>
  <c r="M182" i="6"/>
  <c r="N182" i="6" s="1"/>
  <c r="K182" i="6"/>
  <c r="G182" i="6" s="1"/>
  <c r="C341" i="6"/>
  <c r="F341" i="6" s="1"/>
  <c r="G341" i="6" s="1"/>
  <c r="G342" i="7" l="1"/>
  <c r="F343" i="7"/>
  <c r="C344" i="7"/>
  <c r="L182" i="6"/>
  <c r="J182" i="6"/>
  <c r="C342" i="6"/>
  <c r="F342" i="6" s="1"/>
  <c r="G342" i="6" s="1"/>
  <c r="G343" i="7" l="1"/>
  <c r="C345" i="7"/>
  <c r="F344" i="7"/>
  <c r="S183" i="6"/>
  <c r="T183" i="6" s="1"/>
  <c r="Q183" i="6"/>
  <c r="R183" i="6" s="1"/>
  <c r="O183" i="6"/>
  <c r="P183" i="6" s="1"/>
  <c r="M183" i="6"/>
  <c r="N183" i="6" s="1"/>
  <c r="K183" i="6"/>
  <c r="G183" i="6" s="1"/>
  <c r="C343" i="6"/>
  <c r="F343" i="6" s="1"/>
  <c r="G343" i="6" s="1"/>
  <c r="G344" i="7" l="1"/>
  <c r="C346" i="7"/>
  <c r="F345" i="7"/>
  <c r="L183" i="6"/>
  <c r="J183" i="6"/>
  <c r="C344" i="6"/>
  <c r="F344" i="6" s="1"/>
  <c r="G344" i="6" s="1"/>
  <c r="G345" i="7" l="1"/>
  <c r="C347" i="7"/>
  <c r="F346" i="7"/>
  <c r="S184" i="6"/>
  <c r="T184" i="6" s="1"/>
  <c r="Q184" i="6"/>
  <c r="R184" i="6" s="1"/>
  <c r="O184" i="6"/>
  <c r="P184" i="6" s="1"/>
  <c r="M184" i="6"/>
  <c r="N184" i="6" s="1"/>
  <c r="K184" i="6"/>
  <c r="G184" i="6" s="1"/>
  <c r="C345" i="6"/>
  <c r="F345" i="6" s="1"/>
  <c r="G345" i="6" s="1"/>
  <c r="G346" i="7" l="1"/>
  <c r="F347" i="7"/>
  <c r="C348" i="7"/>
  <c r="L184" i="6"/>
  <c r="J184" i="6"/>
  <c r="C346" i="6"/>
  <c r="F346" i="6" s="1"/>
  <c r="G346" i="6" s="1"/>
  <c r="G347" i="7" l="1"/>
  <c r="C349" i="7"/>
  <c r="F348" i="7"/>
  <c r="S185" i="6"/>
  <c r="T185" i="6" s="1"/>
  <c r="Q185" i="6"/>
  <c r="R185" i="6" s="1"/>
  <c r="O185" i="6"/>
  <c r="P185" i="6" s="1"/>
  <c r="M185" i="6"/>
  <c r="N185" i="6" s="1"/>
  <c r="K185" i="6"/>
  <c r="G185" i="6" s="1"/>
  <c r="C347" i="6"/>
  <c r="F347" i="6" s="1"/>
  <c r="G347" i="6" s="1"/>
  <c r="G348" i="7" l="1"/>
  <c r="F349" i="7"/>
  <c r="C350" i="7"/>
  <c r="L185" i="6"/>
  <c r="J185" i="6"/>
  <c r="C348" i="6"/>
  <c r="F348" i="6" s="1"/>
  <c r="G348" i="6" s="1"/>
  <c r="G349" i="7" l="1"/>
  <c r="C351" i="7"/>
  <c r="F350" i="7"/>
  <c r="S186" i="6"/>
  <c r="T186" i="6" s="1"/>
  <c r="Q186" i="6"/>
  <c r="R186" i="6" s="1"/>
  <c r="O186" i="6"/>
  <c r="P186" i="6" s="1"/>
  <c r="M186" i="6"/>
  <c r="N186" i="6" s="1"/>
  <c r="K186" i="6"/>
  <c r="G186" i="6" s="1"/>
  <c r="C349" i="6"/>
  <c r="F349" i="6" s="1"/>
  <c r="G349" i="6" s="1"/>
  <c r="G350" i="7" l="1"/>
  <c r="F351" i="7"/>
  <c r="C352" i="7"/>
  <c r="L186" i="6"/>
  <c r="J186" i="6"/>
  <c r="C350" i="6"/>
  <c r="F350" i="6" s="1"/>
  <c r="G350" i="6" s="1"/>
  <c r="G351" i="7" l="1"/>
  <c r="C353" i="7"/>
  <c r="F352" i="7"/>
  <c r="S187" i="6"/>
  <c r="T187" i="6" s="1"/>
  <c r="Q187" i="6"/>
  <c r="R187" i="6" s="1"/>
  <c r="O187" i="6"/>
  <c r="P187" i="6" s="1"/>
  <c r="M187" i="6"/>
  <c r="N187" i="6" s="1"/>
  <c r="K187" i="6"/>
  <c r="G187" i="6" s="1"/>
  <c r="C351" i="6"/>
  <c r="F351" i="6" s="1"/>
  <c r="G351" i="6" s="1"/>
  <c r="G352" i="7" l="1"/>
  <c r="F353" i="7"/>
  <c r="C354" i="7"/>
  <c r="L187" i="6"/>
  <c r="J187" i="6"/>
  <c r="C352" i="6"/>
  <c r="F352" i="6" s="1"/>
  <c r="G352" i="6" s="1"/>
  <c r="G353" i="7" l="1"/>
  <c r="C355" i="7"/>
  <c r="F354" i="7"/>
  <c r="S188" i="6"/>
  <c r="T188" i="6" s="1"/>
  <c r="Q188" i="6"/>
  <c r="R188" i="6" s="1"/>
  <c r="O188" i="6"/>
  <c r="P188" i="6" s="1"/>
  <c r="M188" i="6"/>
  <c r="N188" i="6" s="1"/>
  <c r="K188" i="6"/>
  <c r="G188" i="6" s="1"/>
  <c r="C353" i="6"/>
  <c r="F353" i="6" s="1"/>
  <c r="G353" i="6" s="1"/>
  <c r="G354" i="7" l="1"/>
  <c r="F355" i="7"/>
  <c r="C356" i="7"/>
  <c r="L188" i="6"/>
  <c r="J188" i="6"/>
  <c r="C354" i="6"/>
  <c r="F354" i="6" s="1"/>
  <c r="G354" i="6" s="1"/>
  <c r="G355" i="7" l="1"/>
  <c r="C357" i="7"/>
  <c r="F356" i="7"/>
  <c r="S189" i="6"/>
  <c r="T189" i="6" s="1"/>
  <c r="Q189" i="6"/>
  <c r="R189" i="6" s="1"/>
  <c r="O189" i="6"/>
  <c r="P189" i="6" s="1"/>
  <c r="M189" i="6"/>
  <c r="N189" i="6" s="1"/>
  <c r="K189" i="6"/>
  <c r="G189" i="6" s="1"/>
  <c r="C355" i="6"/>
  <c r="F355" i="6" s="1"/>
  <c r="G355" i="6" s="1"/>
  <c r="G356" i="7" l="1"/>
  <c r="F357" i="7"/>
  <c r="C358" i="7"/>
  <c r="L189" i="6"/>
  <c r="J189" i="6"/>
  <c r="C356" i="6"/>
  <c r="F356" i="6" s="1"/>
  <c r="G356" i="6" s="1"/>
  <c r="G357" i="7" l="1"/>
  <c r="C359" i="7"/>
  <c r="F358" i="7"/>
  <c r="S190" i="6"/>
  <c r="T190" i="6" s="1"/>
  <c r="Q190" i="6"/>
  <c r="R190" i="6" s="1"/>
  <c r="O190" i="6"/>
  <c r="P190" i="6" s="1"/>
  <c r="M190" i="6"/>
  <c r="N190" i="6" s="1"/>
  <c r="K190" i="6"/>
  <c r="G190" i="6" s="1"/>
  <c r="C357" i="6"/>
  <c r="F357" i="6" s="1"/>
  <c r="G357" i="6" s="1"/>
  <c r="G358" i="7" l="1"/>
  <c r="C360" i="7"/>
  <c r="F359" i="7"/>
  <c r="L190" i="6"/>
  <c r="J190" i="6"/>
  <c r="C358" i="6"/>
  <c r="F358" i="6" s="1"/>
  <c r="G358" i="6" s="1"/>
  <c r="G359" i="7" l="1"/>
  <c r="C361" i="7"/>
  <c r="F360" i="7"/>
  <c r="S191" i="6"/>
  <c r="T191" i="6" s="1"/>
  <c r="Q191" i="6"/>
  <c r="R191" i="6" s="1"/>
  <c r="O191" i="6"/>
  <c r="P191" i="6" s="1"/>
  <c r="M191" i="6"/>
  <c r="N191" i="6" s="1"/>
  <c r="K191" i="6"/>
  <c r="C359" i="6"/>
  <c r="F359" i="6" s="1"/>
  <c r="G359" i="6" s="1"/>
  <c r="G191" i="6" l="1"/>
  <c r="G360" i="7"/>
  <c r="C362" i="7"/>
  <c r="F361" i="7"/>
  <c r="L191" i="6"/>
  <c r="J191" i="6"/>
  <c r="C360" i="6"/>
  <c r="F360" i="6" s="1"/>
  <c r="G360" i="6" s="1"/>
  <c r="G361" i="7" l="1"/>
  <c r="C363" i="7"/>
  <c r="F362" i="7"/>
  <c r="S192" i="6"/>
  <c r="T192" i="6" s="1"/>
  <c r="Q192" i="6"/>
  <c r="R192" i="6" s="1"/>
  <c r="O192" i="6"/>
  <c r="P192" i="6" s="1"/>
  <c r="M192" i="6"/>
  <c r="N192" i="6" s="1"/>
  <c r="K192" i="6"/>
  <c r="G192" i="6" s="1"/>
  <c r="C361" i="6"/>
  <c r="F361" i="6" s="1"/>
  <c r="G361" i="6" s="1"/>
  <c r="G362" i="7" l="1"/>
  <c r="C364" i="7"/>
  <c r="F363" i="7"/>
  <c r="L192" i="6"/>
  <c r="J192" i="6"/>
  <c r="C362" i="6"/>
  <c r="F362" i="6" s="1"/>
  <c r="G362" i="6" s="1"/>
  <c r="G363" i="7" l="1"/>
  <c r="C365" i="7"/>
  <c r="F364" i="7"/>
  <c r="S193" i="6"/>
  <c r="T193" i="6" s="1"/>
  <c r="Q193" i="6"/>
  <c r="R193" i="6" s="1"/>
  <c r="O193" i="6"/>
  <c r="P193" i="6" s="1"/>
  <c r="M193" i="6"/>
  <c r="N193" i="6" s="1"/>
  <c r="K193" i="6"/>
  <c r="G193" i="6" s="1"/>
  <c r="C363" i="6"/>
  <c r="F363" i="6" s="1"/>
  <c r="G363" i="6" s="1"/>
  <c r="G364" i="7" l="1"/>
  <c r="C366" i="7"/>
  <c r="F365" i="7"/>
  <c r="L193" i="6"/>
  <c r="J193" i="6"/>
  <c r="C364" i="6"/>
  <c r="F364" i="6" s="1"/>
  <c r="G364" i="6" s="1"/>
  <c r="G365" i="7" l="1"/>
  <c r="C367" i="7"/>
  <c r="F366" i="7"/>
  <c r="S194" i="6"/>
  <c r="T194" i="6" s="1"/>
  <c r="Q194" i="6"/>
  <c r="R194" i="6" s="1"/>
  <c r="O194" i="6"/>
  <c r="P194" i="6" s="1"/>
  <c r="M194" i="6"/>
  <c r="N194" i="6" s="1"/>
  <c r="K194" i="6"/>
  <c r="G194" i="6" s="1"/>
  <c r="C365" i="6"/>
  <c r="F365" i="6" s="1"/>
  <c r="G365" i="6" s="1"/>
  <c r="G366" i="7" l="1"/>
  <c r="F367" i="7"/>
  <c r="C368" i="7"/>
  <c r="L194" i="6"/>
  <c r="J194" i="6"/>
  <c r="C366" i="6"/>
  <c r="F366" i="6" s="1"/>
  <c r="G366" i="6" s="1"/>
  <c r="G367" i="7" l="1"/>
  <c r="C369" i="7"/>
  <c r="F368" i="7"/>
  <c r="S195" i="6"/>
  <c r="T195" i="6" s="1"/>
  <c r="Q195" i="6"/>
  <c r="R195" i="6" s="1"/>
  <c r="O195" i="6"/>
  <c r="P195" i="6" s="1"/>
  <c r="M195" i="6"/>
  <c r="N195" i="6" s="1"/>
  <c r="K195" i="6"/>
  <c r="G195" i="6" s="1"/>
  <c r="C367" i="6"/>
  <c r="F367" i="6" s="1"/>
  <c r="G367" i="6" s="1"/>
  <c r="G368" i="7" l="1"/>
  <c r="C370" i="7"/>
  <c r="F369" i="7"/>
  <c r="L195" i="6"/>
  <c r="J195" i="6"/>
  <c r="C368" i="6"/>
  <c r="F368" i="6" s="1"/>
  <c r="G368" i="6" s="1"/>
  <c r="G369" i="7" l="1"/>
  <c r="C371" i="7"/>
  <c r="F370" i="7"/>
  <c r="S196" i="6"/>
  <c r="T196" i="6" s="1"/>
  <c r="Q196" i="6"/>
  <c r="R196" i="6" s="1"/>
  <c r="O196" i="6"/>
  <c r="P196" i="6" s="1"/>
  <c r="M196" i="6"/>
  <c r="N196" i="6" s="1"/>
  <c r="K196" i="6"/>
  <c r="G196" i="6" s="1"/>
  <c r="C369" i="6"/>
  <c r="F369" i="6" s="1"/>
  <c r="G369" i="6" s="1"/>
  <c r="G370" i="7" l="1"/>
  <c r="F371" i="7"/>
  <c r="C372" i="7"/>
  <c r="L196" i="6"/>
  <c r="J196" i="6"/>
  <c r="C370" i="6"/>
  <c r="F370" i="6" s="1"/>
  <c r="G370" i="6" s="1"/>
  <c r="G371" i="7" l="1"/>
  <c r="C373" i="7"/>
  <c r="F372" i="7"/>
  <c r="S197" i="6"/>
  <c r="T197" i="6" s="1"/>
  <c r="Q197" i="6"/>
  <c r="R197" i="6" s="1"/>
  <c r="O197" i="6"/>
  <c r="P197" i="6" s="1"/>
  <c r="M197" i="6"/>
  <c r="N197" i="6" s="1"/>
  <c r="K197" i="6"/>
  <c r="G197" i="6" s="1"/>
  <c r="C371" i="6"/>
  <c r="F371" i="6" s="1"/>
  <c r="G371" i="6" s="1"/>
  <c r="G372" i="7" l="1"/>
  <c r="F373" i="7"/>
  <c r="C374" i="7"/>
  <c r="L197" i="6"/>
  <c r="J197" i="6"/>
  <c r="C372" i="6"/>
  <c r="F372" i="6" s="1"/>
  <c r="G372" i="6" s="1"/>
  <c r="G373" i="7" l="1"/>
  <c r="C375" i="7"/>
  <c r="F374" i="7"/>
  <c r="S198" i="6"/>
  <c r="T198" i="6" s="1"/>
  <c r="Q198" i="6"/>
  <c r="R198" i="6" s="1"/>
  <c r="O198" i="6"/>
  <c r="P198" i="6" s="1"/>
  <c r="M198" i="6"/>
  <c r="N198" i="6" s="1"/>
  <c r="K198" i="6"/>
  <c r="G198" i="6" s="1"/>
  <c r="C373" i="6"/>
  <c r="F373" i="6" s="1"/>
  <c r="G373" i="6" s="1"/>
  <c r="G374" i="7" l="1"/>
  <c r="F375" i="7"/>
  <c r="C376" i="7"/>
  <c r="L198" i="6"/>
  <c r="J198" i="6"/>
  <c r="C374" i="6"/>
  <c r="F374" i="6" s="1"/>
  <c r="G374" i="6" s="1"/>
  <c r="G375" i="7" l="1"/>
  <c r="C377" i="7"/>
  <c r="F376" i="7"/>
  <c r="S199" i="6"/>
  <c r="T199" i="6" s="1"/>
  <c r="Q199" i="6"/>
  <c r="R199" i="6" s="1"/>
  <c r="O199" i="6"/>
  <c r="P199" i="6" s="1"/>
  <c r="M199" i="6"/>
  <c r="N199" i="6" s="1"/>
  <c r="K199" i="6"/>
  <c r="C375" i="6"/>
  <c r="F375" i="6" s="1"/>
  <c r="G375" i="6" s="1"/>
  <c r="G199" i="6" l="1"/>
  <c r="G376" i="7"/>
  <c r="C378" i="7"/>
  <c r="F377" i="7"/>
  <c r="L199" i="6"/>
  <c r="J199" i="6"/>
  <c r="C376" i="6"/>
  <c r="F376" i="6" s="1"/>
  <c r="G376" i="6" s="1"/>
  <c r="G377" i="7" l="1"/>
  <c r="C379" i="7"/>
  <c r="F378" i="7"/>
  <c r="S200" i="6"/>
  <c r="T200" i="6" s="1"/>
  <c r="Q200" i="6"/>
  <c r="R200" i="6" s="1"/>
  <c r="O200" i="6"/>
  <c r="P200" i="6" s="1"/>
  <c r="M200" i="6"/>
  <c r="N200" i="6" s="1"/>
  <c r="K200" i="6"/>
  <c r="G200" i="6" s="1"/>
  <c r="C377" i="6"/>
  <c r="F377" i="6" s="1"/>
  <c r="G377" i="6" s="1"/>
  <c r="G378" i="7" l="1"/>
  <c r="C380" i="7"/>
  <c r="F379" i="7"/>
  <c r="L200" i="6"/>
  <c r="J200" i="6"/>
  <c r="C378" i="6"/>
  <c r="F378" i="6" s="1"/>
  <c r="G378" i="6" s="1"/>
  <c r="G379" i="7" l="1"/>
  <c r="C381" i="7"/>
  <c r="F380" i="7"/>
  <c r="S201" i="6"/>
  <c r="T201" i="6" s="1"/>
  <c r="Q201" i="6"/>
  <c r="R201" i="6" s="1"/>
  <c r="O201" i="6"/>
  <c r="P201" i="6" s="1"/>
  <c r="M201" i="6"/>
  <c r="N201" i="6" s="1"/>
  <c r="K201" i="6"/>
  <c r="G201" i="6" s="1"/>
  <c r="C379" i="6"/>
  <c r="F379" i="6" s="1"/>
  <c r="G379" i="6" s="1"/>
  <c r="G380" i="7" l="1"/>
  <c r="F381" i="7"/>
  <c r="C382" i="7"/>
  <c r="L201" i="6"/>
  <c r="J201" i="6"/>
  <c r="C380" i="6"/>
  <c r="F380" i="6" s="1"/>
  <c r="G380" i="6" s="1"/>
  <c r="G381" i="7" l="1"/>
  <c r="F382" i="7"/>
  <c r="C383" i="7"/>
  <c r="F383" i="7" s="1"/>
  <c r="S202" i="6"/>
  <c r="T202" i="6" s="1"/>
  <c r="Q202" i="6"/>
  <c r="R202" i="6" s="1"/>
  <c r="O202" i="6"/>
  <c r="P202" i="6" s="1"/>
  <c r="M202" i="6"/>
  <c r="N202" i="6" s="1"/>
  <c r="K202" i="6"/>
  <c r="G202" i="6" s="1"/>
  <c r="C381" i="6"/>
  <c r="F381" i="6" s="1"/>
  <c r="G381" i="6" s="1"/>
  <c r="G382" i="7" l="1"/>
  <c r="G383" i="7"/>
  <c r="L202" i="6"/>
  <c r="J202" i="6"/>
  <c r="C382" i="6"/>
  <c r="F382" i="6" s="1"/>
  <c r="G382" i="6" s="1"/>
  <c r="S203" i="6" l="1"/>
  <c r="T203" i="6" s="1"/>
  <c r="Q203" i="6"/>
  <c r="R203" i="6" s="1"/>
  <c r="O203" i="6"/>
  <c r="P203" i="6" s="1"/>
  <c r="M203" i="6"/>
  <c r="N203" i="6" s="1"/>
  <c r="K203" i="6"/>
  <c r="G203" i="6" s="1"/>
  <c r="C383" i="6"/>
  <c r="F383" i="6" s="1"/>
  <c r="G383" i="6" s="1"/>
  <c r="L203" i="6" l="1"/>
  <c r="J203" i="6"/>
  <c r="S204" i="6" l="1"/>
  <c r="T204" i="6" s="1"/>
  <c r="Q204" i="6"/>
  <c r="R204" i="6" s="1"/>
  <c r="O204" i="6"/>
  <c r="P204" i="6" s="1"/>
  <c r="M204" i="6"/>
  <c r="N204" i="6" s="1"/>
  <c r="K204" i="6"/>
  <c r="G204" i="6" s="1"/>
  <c r="L204" i="6" l="1"/>
  <c r="J204" i="6"/>
  <c r="S205" i="6" l="1"/>
  <c r="T205" i="6" s="1"/>
  <c r="Q205" i="6"/>
  <c r="R205" i="6" s="1"/>
  <c r="O205" i="6"/>
  <c r="P205" i="6" s="1"/>
  <c r="M205" i="6"/>
  <c r="N205" i="6" s="1"/>
  <c r="K205" i="6"/>
  <c r="G205" i="6" s="1"/>
  <c r="L205" i="6" l="1"/>
  <c r="J205" i="6"/>
  <c r="S206" i="6" l="1"/>
  <c r="T206" i="6" s="1"/>
  <c r="Q206" i="6"/>
  <c r="R206" i="6" s="1"/>
  <c r="O206" i="6"/>
  <c r="P206" i="6" s="1"/>
  <c r="M206" i="6"/>
  <c r="N206" i="6" s="1"/>
  <c r="K206" i="6"/>
  <c r="G206" i="6" s="1"/>
  <c r="L206" i="6" l="1"/>
  <c r="J206" i="6"/>
  <c r="Q207" i="6" l="1"/>
  <c r="R207" i="6" s="1"/>
  <c r="S207" i="6"/>
  <c r="T207" i="6" s="1"/>
  <c r="M207" i="6"/>
  <c r="N207" i="6" s="1"/>
  <c r="O207" i="6"/>
  <c r="P207" i="6" s="1"/>
  <c r="K207" i="6"/>
  <c r="G207" i="6" l="1"/>
  <c r="L207" i="6"/>
  <c r="J207" i="6"/>
  <c r="Q208" i="6" l="1"/>
  <c r="R208" i="6" s="1"/>
  <c r="S208" i="6"/>
  <c r="T208" i="6" s="1"/>
  <c r="M208" i="6"/>
  <c r="N208" i="6" s="1"/>
  <c r="O208" i="6"/>
  <c r="P208" i="6" s="1"/>
  <c r="K208" i="6"/>
  <c r="G208" i="6" l="1"/>
  <c r="L208" i="6"/>
  <c r="J208" i="6"/>
  <c r="Q209" i="6" l="1"/>
  <c r="R209" i="6" s="1"/>
  <c r="S209" i="6"/>
  <c r="T209" i="6" s="1"/>
  <c r="M209" i="6"/>
  <c r="N209" i="6" s="1"/>
  <c r="O209" i="6"/>
  <c r="P209" i="6" s="1"/>
  <c r="K209" i="6"/>
  <c r="G209" i="6" s="1"/>
  <c r="L209" i="6" l="1"/>
  <c r="J209" i="6"/>
  <c r="Q210" i="6" l="1"/>
  <c r="R210" i="6" s="1"/>
  <c r="S210" i="6"/>
  <c r="T210" i="6" s="1"/>
  <c r="M210" i="6"/>
  <c r="N210" i="6" s="1"/>
  <c r="O210" i="6"/>
  <c r="P210" i="6" s="1"/>
  <c r="K210" i="6"/>
  <c r="G210" i="6" s="1"/>
  <c r="L210" i="6" l="1"/>
  <c r="J210" i="6"/>
  <c r="Q211" i="6" l="1"/>
  <c r="R211" i="6" s="1"/>
  <c r="S211" i="6"/>
  <c r="T211" i="6" s="1"/>
  <c r="M211" i="6"/>
  <c r="N211" i="6" s="1"/>
  <c r="O211" i="6"/>
  <c r="P211" i="6" s="1"/>
  <c r="K211" i="6"/>
  <c r="G211" i="6" s="1"/>
  <c r="L211" i="6" l="1"/>
  <c r="J211" i="6"/>
  <c r="Q212" i="6" l="1"/>
  <c r="R212" i="6" s="1"/>
  <c r="S212" i="6"/>
  <c r="T212" i="6" s="1"/>
  <c r="M212" i="6"/>
  <c r="N212" i="6" s="1"/>
  <c r="O212" i="6"/>
  <c r="P212" i="6" s="1"/>
  <c r="K212" i="6"/>
  <c r="G212" i="6" l="1"/>
  <c r="L212" i="6"/>
  <c r="J212" i="6"/>
  <c r="Q213" i="6" l="1"/>
  <c r="R213" i="6" s="1"/>
  <c r="S213" i="6"/>
  <c r="T213" i="6" s="1"/>
  <c r="M213" i="6"/>
  <c r="N213" i="6" s="1"/>
  <c r="O213" i="6"/>
  <c r="P213" i="6" s="1"/>
  <c r="K213" i="6"/>
  <c r="G213" i="6" s="1"/>
  <c r="L213" i="6" l="1"/>
  <c r="J213" i="6"/>
  <c r="Q214" i="6" l="1"/>
  <c r="R214" i="6" s="1"/>
  <c r="S214" i="6"/>
  <c r="T214" i="6" s="1"/>
  <c r="M214" i="6"/>
  <c r="N214" i="6" s="1"/>
  <c r="O214" i="6"/>
  <c r="P214" i="6" s="1"/>
  <c r="K214" i="6"/>
  <c r="G214" i="6" s="1"/>
  <c r="L214" i="6" l="1"/>
  <c r="J214" i="6"/>
  <c r="Q215" i="6" l="1"/>
  <c r="R215" i="6" s="1"/>
  <c r="S215" i="6"/>
  <c r="T215" i="6" s="1"/>
  <c r="M215" i="6"/>
  <c r="N215" i="6" s="1"/>
  <c r="O215" i="6"/>
  <c r="P215" i="6" s="1"/>
  <c r="K215" i="6"/>
  <c r="G215" i="6" s="1"/>
  <c r="L215" i="6" l="1"/>
  <c r="J215" i="6"/>
  <c r="Q216" i="6" l="1"/>
  <c r="R216" i="6" s="1"/>
  <c r="S216" i="6"/>
  <c r="T216" i="6" s="1"/>
  <c r="M216" i="6"/>
  <c r="N216" i="6" s="1"/>
  <c r="O216" i="6"/>
  <c r="P216" i="6" s="1"/>
  <c r="K216" i="6"/>
  <c r="G216" i="6" s="1"/>
  <c r="L216" i="6" l="1"/>
  <c r="J216" i="6"/>
  <c r="Q217" i="6" l="1"/>
  <c r="R217" i="6" s="1"/>
  <c r="S217" i="6"/>
  <c r="T217" i="6" s="1"/>
  <c r="M217" i="6"/>
  <c r="N217" i="6" s="1"/>
  <c r="O217" i="6"/>
  <c r="P217" i="6" s="1"/>
  <c r="K217" i="6"/>
  <c r="G217" i="6" l="1"/>
  <c r="L217" i="6"/>
  <c r="J217" i="6"/>
  <c r="Q218" i="6" l="1"/>
  <c r="R218" i="6" s="1"/>
  <c r="S218" i="6"/>
  <c r="T218" i="6" s="1"/>
  <c r="M218" i="6"/>
  <c r="N218" i="6" s="1"/>
  <c r="O218" i="6"/>
  <c r="P218" i="6" s="1"/>
  <c r="K218" i="6"/>
  <c r="G218" i="6" s="1"/>
  <c r="L218" i="6" l="1"/>
  <c r="J218" i="6"/>
  <c r="Q219" i="6" l="1"/>
  <c r="R219" i="6" s="1"/>
  <c r="S219" i="6"/>
  <c r="T219" i="6" s="1"/>
  <c r="M219" i="6"/>
  <c r="N219" i="6" s="1"/>
  <c r="O219" i="6"/>
  <c r="P219" i="6" s="1"/>
  <c r="K219" i="6"/>
  <c r="G219" i="6" s="1"/>
  <c r="L219" i="6" l="1"/>
  <c r="J219" i="6"/>
  <c r="Q220" i="6" l="1"/>
  <c r="R220" i="6" s="1"/>
  <c r="S220" i="6"/>
  <c r="T220" i="6" s="1"/>
  <c r="M220" i="6"/>
  <c r="N220" i="6" s="1"/>
  <c r="O220" i="6"/>
  <c r="P220" i="6" s="1"/>
  <c r="K220" i="6"/>
  <c r="G220" i="6" s="1"/>
  <c r="L220" i="6" l="1"/>
  <c r="J220" i="6"/>
  <c r="Q221" i="6" l="1"/>
  <c r="R221" i="6" s="1"/>
  <c r="S221" i="6"/>
  <c r="T221" i="6" s="1"/>
  <c r="M221" i="6"/>
  <c r="N221" i="6" s="1"/>
  <c r="O221" i="6"/>
  <c r="P221" i="6" s="1"/>
  <c r="K221" i="6"/>
  <c r="G221" i="6" s="1"/>
  <c r="L221" i="6" l="1"/>
  <c r="J221" i="6"/>
  <c r="Q222" i="6" l="1"/>
  <c r="R222" i="6" s="1"/>
  <c r="S222" i="6"/>
  <c r="T222" i="6" s="1"/>
  <c r="M222" i="6"/>
  <c r="N222" i="6" s="1"/>
  <c r="O222" i="6"/>
  <c r="P222" i="6" s="1"/>
  <c r="K222" i="6"/>
  <c r="G222" i="6" s="1"/>
  <c r="L222" i="6" l="1"/>
  <c r="J222" i="6"/>
  <c r="Q223" i="6" l="1"/>
  <c r="R223" i="6" s="1"/>
  <c r="S223" i="6"/>
  <c r="T223" i="6" s="1"/>
  <c r="M223" i="6"/>
  <c r="N223" i="6" s="1"/>
  <c r="O223" i="6"/>
  <c r="P223" i="6" s="1"/>
  <c r="K223" i="6"/>
  <c r="G223" i="6" s="1"/>
  <c r="L223" i="6" l="1"/>
  <c r="J223" i="6"/>
  <c r="Q224" i="6" l="1"/>
  <c r="R224" i="6" s="1"/>
  <c r="S224" i="6"/>
  <c r="T224" i="6" s="1"/>
  <c r="M224" i="6"/>
  <c r="N224" i="6" s="1"/>
  <c r="O224" i="6"/>
  <c r="P224" i="6" s="1"/>
  <c r="K224" i="6"/>
  <c r="G224" i="6" s="1"/>
  <c r="L224" i="6" l="1"/>
  <c r="J224" i="6"/>
  <c r="Q225" i="6" l="1"/>
  <c r="R225" i="6" s="1"/>
  <c r="S225" i="6"/>
  <c r="T225" i="6" s="1"/>
  <c r="M225" i="6"/>
  <c r="N225" i="6" s="1"/>
  <c r="O225" i="6"/>
  <c r="P225" i="6" s="1"/>
  <c r="K225" i="6"/>
  <c r="G225" i="6" s="1"/>
  <c r="L225" i="6" l="1"/>
  <c r="J225" i="6"/>
  <c r="Q226" i="6" l="1"/>
  <c r="R226" i="6" s="1"/>
  <c r="S226" i="6"/>
  <c r="T226" i="6" s="1"/>
  <c r="M226" i="6"/>
  <c r="N226" i="6" s="1"/>
  <c r="O226" i="6"/>
  <c r="P226" i="6" s="1"/>
  <c r="K226" i="6"/>
  <c r="G226" i="6" s="1"/>
  <c r="L226" i="6" l="1"/>
  <c r="J226" i="6"/>
  <c r="Q227" i="6" l="1"/>
  <c r="R227" i="6" s="1"/>
  <c r="S227" i="6"/>
  <c r="T227" i="6" s="1"/>
  <c r="M227" i="6"/>
  <c r="N227" i="6" s="1"/>
  <c r="O227" i="6"/>
  <c r="P227" i="6" s="1"/>
  <c r="K227" i="6"/>
  <c r="G227" i="6" s="1"/>
  <c r="L227" i="6" l="1"/>
  <c r="J227" i="6"/>
  <c r="Q228" i="6" l="1"/>
  <c r="R228" i="6" s="1"/>
  <c r="S228" i="6"/>
  <c r="T228" i="6" s="1"/>
  <c r="M228" i="6"/>
  <c r="N228" i="6" s="1"/>
  <c r="O228" i="6"/>
  <c r="P228" i="6" s="1"/>
  <c r="K228" i="6"/>
  <c r="G228" i="6" s="1"/>
  <c r="L228" i="6" l="1"/>
  <c r="J228" i="6"/>
  <c r="Q229" i="6" l="1"/>
  <c r="R229" i="6" s="1"/>
  <c r="S229" i="6"/>
  <c r="T229" i="6" s="1"/>
  <c r="M229" i="6"/>
  <c r="N229" i="6" s="1"/>
  <c r="O229" i="6"/>
  <c r="P229" i="6" s="1"/>
  <c r="K229" i="6"/>
  <c r="G229" i="6" s="1"/>
  <c r="L229" i="6" l="1"/>
  <c r="J229" i="6"/>
  <c r="Q230" i="6" l="1"/>
  <c r="R230" i="6" s="1"/>
  <c r="S230" i="6"/>
  <c r="T230" i="6" s="1"/>
  <c r="M230" i="6"/>
  <c r="N230" i="6" s="1"/>
  <c r="O230" i="6"/>
  <c r="P230" i="6" s="1"/>
  <c r="K230" i="6"/>
  <c r="G230" i="6" s="1"/>
  <c r="L230" i="6" l="1"/>
  <c r="J230" i="6"/>
  <c r="Q231" i="6" l="1"/>
  <c r="R231" i="6" s="1"/>
  <c r="S231" i="6"/>
  <c r="T231" i="6" s="1"/>
  <c r="M231" i="6"/>
  <c r="N231" i="6" s="1"/>
  <c r="O231" i="6"/>
  <c r="P231" i="6" s="1"/>
  <c r="K231" i="6"/>
  <c r="G231" i="6" s="1"/>
  <c r="L231" i="6" l="1"/>
  <c r="J231" i="6"/>
  <c r="Q232" i="6" l="1"/>
  <c r="R232" i="6" s="1"/>
  <c r="S232" i="6"/>
  <c r="T232" i="6" s="1"/>
  <c r="M232" i="6"/>
  <c r="N232" i="6" s="1"/>
  <c r="O232" i="6"/>
  <c r="P232" i="6" s="1"/>
  <c r="K232" i="6"/>
  <c r="G232" i="6" s="1"/>
  <c r="L232" i="6" l="1"/>
  <c r="J232" i="6"/>
  <c r="Q233" i="6" l="1"/>
  <c r="R233" i="6" s="1"/>
  <c r="S233" i="6"/>
  <c r="T233" i="6" s="1"/>
  <c r="M233" i="6"/>
  <c r="N233" i="6" s="1"/>
  <c r="O233" i="6"/>
  <c r="P233" i="6" s="1"/>
  <c r="K233" i="6"/>
  <c r="G233" i="6" s="1"/>
  <c r="L233" i="6" l="1"/>
  <c r="J233" i="6"/>
  <c r="Q234" i="6" l="1"/>
  <c r="R234" i="6" s="1"/>
  <c r="S234" i="6"/>
  <c r="T234" i="6" s="1"/>
  <c r="M234" i="6"/>
  <c r="N234" i="6" s="1"/>
  <c r="O234" i="6"/>
  <c r="P234" i="6" s="1"/>
  <c r="K234" i="6"/>
  <c r="G234" i="6" s="1"/>
  <c r="L234" i="6" l="1"/>
  <c r="J234" i="6"/>
  <c r="Q235" i="6" l="1"/>
  <c r="R235" i="6" s="1"/>
  <c r="S235" i="6"/>
  <c r="T235" i="6" s="1"/>
  <c r="M235" i="6"/>
  <c r="N235" i="6" s="1"/>
  <c r="O235" i="6"/>
  <c r="P235" i="6" s="1"/>
  <c r="K235" i="6"/>
  <c r="G235" i="6" s="1"/>
  <c r="L235" i="6" l="1"/>
  <c r="J235" i="6"/>
  <c r="Q236" i="6" l="1"/>
  <c r="R236" i="6" s="1"/>
  <c r="S236" i="6"/>
  <c r="T236" i="6" s="1"/>
  <c r="M236" i="6"/>
  <c r="N236" i="6" s="1"/>
  <c r="O236" i="6"/>
  <c r="P236" i="6" s="1"/>
  <c r="K236" i="6"/>
  <c r="G236" i="6" s="1"/>
  <c r="L236" i="6" l="1"/>
  <c r="J236" i="6"/>
  <c r="Q237" i="6" l="1"/>
  <c r="R237" i="6" s="1"/>
  <c r="S237" i="6"/>
  <c r="T237" i="6" s="1"/>
  <c r="M237" i="6"/>
  <c r="N237" i="6" s="1"/>
  <c r="O237" i="6"/>
  <c r="P237" i="6" s="1"/>
  <c r="K237" i="6"/>
  <c r="G237" i="6" s="1"/>
  <c r="L237" i="6" l="1"/>
  <c r="J237" i="6"/>
  <c r="Q238" i="6" l="1"/>
  <c r="R238" i="6" s="1"/>
  <c r="S238" i="6"/>
  <c r="T238" i="6" s="1"/>
  <c r="M238" i="6"/>
  <c r="N238" i="6" s="1"/>
  <c r="O238" i="6"/>
  <c r="P238" i="6" s="1"/>
  <c r="K238" i="6"/>
  <c r="G238" i="6" s="1"/>
  <c r="L238" i="6" l="1"/>
  <c r="J238" i="6"/>
  <c r="Q239" i="6" l="1"/>
  <c r="R239" i="6" s="1"/>
  <c r="S239" i="6"/>
  <c r="T239" i="6" s="1"/>
  <c r="M239" i="6"/>
  <c r="N239" i="6" s="1"/>
  <c r="O239" i="6"/>
  <c r="P239" i="6" s="1"/>
  <c r="K239" i="6"/>
  <c r="G239" i="6" s="1"/>
  <c r="L239" i="6" l="1"/>
  <c r="J239" i="6"/>
  <c r="Q240" i="6" l="1"/>
  <c r="R240" i="6" s="1"/>
  <c r="S240" i="6"/>
  <c r="T240" i="6" s="1"/>
  <c r="M240" i="6"/>
  <c r="N240" i="6" s="1"/>
  <c r="O240" i="6"/>
  <c r="P240" i="6" s="1"/>
  <c r="K240" i="6"/>
  <c r="G240" i="6" s="1"/>
  <c r="L240" i="6" l="1"/>
  <c r="J240" i="6"/>
  <c r="Q241" i="6" l="1"/>
  <c r="R241" i="6" s="1"/>
  <c r="S241" i="6"/>
  <c r="T241" i="6" s="1"/>
  <c r="M241" i="6"/>
  <c r="N241" i="6" s="1"/>
  <c r="O241" i="6"/>
  <c r="P241" i="6" s="1"/>
  <c r="K241" i="6"/>
  <c r="G241" i="6" s="1"/>
  <c r="L241" i="6" l="1"/>
  <c r="J241" i="6"/>
  <c r="Q242" i="6" l="1"/>
  <c r="R242" i="6" s="1"/>
  <c r="S242" i="6"/>
  <c r="T242" i="6" s="1"/>
  <c r="M242" i="6"/>
  <c r="N242" i="6" s="1"/>
  <c r="O242" i="6"/>
  <c r="P242" i="6" s="1"/>
  <c r="K242" i="6"/>
  <c r="G242" i="6" s="1"/>
  <c r="L242" i="6" l="1"/>
  <c r="J242" i="6"/>
  <c r="Q243" i="6" l="1"/>
  <c r="R243" i="6" s="1"/>
  <c r="S243" i="6"/>
  <c r="T243" i="6" s="1"/>
  <c r="M243" i="6"/>
  <c r="N243" i="6" s="1"/>
  <c r="O243" i="6"/>
  <c r="P243" i="6" s="1"/>
  <c r="K243" i="6"/>
  <c r="G243" i="6" s="1"/>
  <c r="L243" i="6" l="1"/>
  <c r="J243" i="6"/>
  <c r="Q244" i="6" l="1"/>
  <c r="R244" i="6" s="1"/>
  <c r="S244" i="6"/>
  <c r="T244" i="6" s="1"/>
  <c r="M244" i="6"/>
  <c r="N244" i="6" s="1"/>
  <c r="O244" i="6"/>
  <c r="P244" i="6" s="1"/>
  <c r="K244" i="6"/>
  <c r="L244" i="6" l="1"/>
  <c r="J244" i="6"/>
  <c r="Q245" i="6" l="1"/>
  <c r="R245" i="6" s="1"/>
  <c r="S245" i="6"/>
  <c r="T245" i="6" s="1"/>
  <c r="M245" i="6"/>
  <c r="N245" i="6" s="1"/>
  <c r="O245" i="6"/>
  <c r="P245" i="6" s="1"/>
  <c r="K245" i="6"/>
  <c r="L245" i="6" l="1"/>
  <c r="J245" i="6"/>
  <c r="Q246" i="6" l="1"/>
  <c r="R246" i="6" s="1"/>
  <c r="S246" i="6"/>
  <c r="T246" i="6" s="1"/>
  <c r="M246" i="6"/>
  <c r="N246" i="6" s="1"/>
  <c r="O246" i="6"/>
  <c r="P246" i="6" s="1"/>
  <c r="K246" i="6"/>
  <c r="L246" i="6" l="1"/>
  <c r="J246" i="6"/>
  <c r="Q247" i="6" l="1"/>
  <c r="R247" i="6" s="1"/>
  <c r="S247" i="6"/>
  <c r="T247" i="6" s="1"/>
  <c r="M247" i="6"/>
  <c r="N247" i="6" s="1"/>
  <c r="O247" i="6"/>
  <c r="P247" i="6" s="1"/>
  <c r="K247" i="6"/>
  <c r="L247" i="6" l="1"/>
  <c r="J247" i="6"/>
  <c r="Q248" i="6" l="1"/>
  <c r="R248" i="6" s="1"/>
  <c r="S248" i="6"/>
  <c r="T248" i="6" s="1"/>
  <c r="M248" i="6"/>
  <c r="N248" i="6" s="1"/>
  <c r="O248" i="6"/>
  <c r="P248" i="6" s="1"/>
  <c r="K248" i="6"/>
  <c r="L248" i="6" l="1"/>
  <c r="J248" i="6"/>
  <c r="Q249" i="6" l="1"/>
  <c r="R249" i="6" s="1"/>
  <c r="S249" i="6"/>
  <c r="T249" i="6" s="1"/>
  <c r="M249" i="6"/>
  <c r="N249" i="6" s="1"/>
  <c r="O249" i="6"/>
  <c r="P249" i="6" s="1"/>
  <c r="K249" i="6"/>
  <c r="L249" i="6" l="1"/>
  <c r="J249" i="6"/>
  <c r="Q250" i="6" l="1"/>
  <c r="R250" i="6" s="1"/>
  <c r="S250" i="6"/>
  <c r="T250" i="6" s="1"/>
  <c r="M250" i="6"/>
  <c r="N250" i="6" s="1"/>
  <c r="O250" i="6"/>
  <c r="P250" i="6" s="1"/>
  <c r="K250" i="6"/>
  <c r="L250" i="6" l="1"/>
  <c r="J250" i="6"/>
  <c r="Q251" i="6" l="1"/>
  <c r="R251" i="6" s="1"/>
  <c r="S251" i="6"/>
  <c r="T251" i="6" s="1"/>
  <c r="M251" i="6"/>
  <c r="N251" i="6" s="1"/>
  <c r="O251" i="6"/>
  <c r="P251" i="6" s="1"/>
  <c r="K251" i="6"/>
  <c r="L251" i="6" l="1"/>
  <c r="J251" i="6"/>
  <c r="Q252" i="6" l="1"/>
  <c r="R252" i="6" s="1"/>
  <c r="S252" i="6"/>
  <c r="T252" i="6" s="1"/>
  <c r="M252" i="6"/>
  <c r="N252" i="6" s="1"/>
  <c r="O252" i="6"/>
  <c r="P252" i="6" s="1"/>
  <c r="K252" i="6"/>
  <c r="L252" i="6" l="1"/>
  <c r="J252" i="6"/>
  <c r="Q253" i="6" l="1"/>
  <c r="R253" i="6" s="1"/>
  <c r="S253" i="6"/>
  <c r="T253" i="6" s="1"/>
  <c r="M253" i="6"/>
  <c r="N253" i="6" s="1"/>
  <c r="O253" i="6"/>
  <c r="P253" i="6" s="1"/>
  <c r="K253" i="6"/>
  <c r="L253" i="6" l="1"/>
  <c r="J253" i="6"/>
  <c r="Q254" i="6" l="1"/>
  <c r="R254" i="6" s="1"/>
  <c r="S254" i="6"/>
  <c r="T254" i="6" s="1"/>
  <c r="M254" i="6"/>
  <c r="N254" i="6" s="1"/>
  <c r="O254" i="6"/>
  <c r="P254" i="6" s="1"/>
  <c r="K254" i="6"/>
  <c r="L254" i="6" l="1"/>
  <c r="J254" i="6"/>
  <c r="Q255" i="6" l="1"/>
  <c r="R255" i="6" s="1"/>
  <c r="S255" i="6"/>
  <c r="T255" i="6" s="1"/>
  <c r="M255" i="6"/>
  <c r="N255" i="6" s="1"/>
  <c r="O255" i="6"/>
  <c r="P255" i="6" s="1"/>
  <c r="K255" i="6"/>
  <c r="L255" i="6" l="1"/>
  <c r="J255" i="6"/>
  <c r="Q256" i="6" l="1"/>
  <c r="R256" i="6" s="1"/>
  <c r="S256" i="6"/>
  <c r="T256" i="6" s="1"/>
  <c r="M256" i="6"/>
  <c r="N256" i="6" s="1"/>
  <c r="O256" i="6"/>
  <c r="P256" i="6" s="1"/>
  <c r="K256" i="6"/>
  <c r="L256" i="6" l="1"/>
  <c r="J256" i="6"/>
  <c r="Q257" i="6" l="1"/>
  <c r="R257" i="6" s="1"/>
  <c r="S257" i="6"/>
  <c r="T257" i="6" s="1"/>
  <c r="M257" i="6"/>
  <c r="N257" i="6" s="1"/>
  <c r="O257" i="6"/>
  <c r="P257" i="6" s="1"/>
  <c r="K257" i="6"/>
  <c r="L257" i="6" l="1"/>
  <c r="J257" i="6"/>
  <c r="Q258" i="6" l="1"/>
  <c r="R258" i="6" s="1"/>
  <c r="S258" i="6"/>
  <c r="T258" i="6" s="1"/>
  <c r="M258" i="6"/>
  <c r="N258" i="6" s="1"/>
  <c r="O258" i="6"/>
  <c r="P258" i="6" s="1"/>
  <c r="K258" i="6"/>
  <c r="L258" i="6" l="1"/>
  <c r="J258" i="6"/>
  <c r="Q259" i="6" l="1"/>
  <c r="R259" i="6" s="1"/>
  <c r="S259" i="6"/>
  <c r="T259" i="6" s="1"/>
  <c r="M259" i="6"/>
  <c r="N259" i="6" s="1"/>
  <c r="O259" i="6"/>
  <c r="P259" i="6" s="1"/>
  <c r="K259" i="6"/>
  <c r="L259" i="6" l="1"/>
  <c r="J259" i="6"/>
  <c r="Q260" i="6" l="1"/>
  <c r="R260" i="6" s="1"/>
  <c r="S260" i="6"/>
  <c r="T260" i="6" s="1"/>
  <c r="M260" i="6"/>
  <c r="N260" i="6" s="1"/>
  <c r="O260" i="6"/>
  <c r="P260" i="6" s="1"/>
  <c r="K260" i="6"/>
  <c r="L260" i="6" l="1"/>
  <c r="J260" i="6"/>
  <c r="Q261" i="6" l="1"/>
  <c r="R261" i="6" s="1"/>
  <c r="S261" i="6"/>
  <c r="T261" i="6" s="1"/>
  <c r="M261" i="6"/>
  <c r="N261" i="6" s="1"/>
  <c r="O261" i="6"/>
  <c r="P261" i="6" s="1"/>
  <c r="K261" i="6"/>
  <c r="C12" i="6" l="1"/>
  <c r="C13" i="6"/>
  <c r="L261" i="6"/>
  <c r="J261" i="6"/>
  <c r="Q262" i="6" l="1"/>
  <c r="R262" i="6" s="1"/>
  <c r="S262" i="6"/>
  <c r="T262" i="6" s="1"/>
  <c r="M262" i="6"/>
  <c r="N262" i="6" s="1"/>
  <c r="O262" i="6"/>
  <c r="P262" i="6" s="1"/>
  <c r="K262" i="6"/>
  <c r="L262" i="6" l="1"/>
  <c r="J262" i="6"/>
  <c r="Q263" i="6" l="1"/>
  <c r="R263" i="6" s="1"/>
  <c r="S263" i="6"/>
  <c r="T263" i="6" s="1"/>
  <c r="M263" i="6"/>
  <c r="N263" i="6" s="1"/>
  <c r="O263" i="6"/>
  <c r="P263" i="6" s="1"/>
  <c r="K263" i="6"/>
  <c r="L263" i="6" l="1"/>
  <c r="J263" i="6"/>
  <c r="Q264" i="6" l="1"/>
  <c r="R264" i="6" s="1"/>
  <c r="S264" i="6"/>
  <c r="T264" i="6" s="1"/>
  <c r="M264" i="6"/>
  <c r="N264" i="6" s="1"/>
  <c r="O264" i="6"/>
  <c r="P264" i="6" s="1"/>
  <c r="K264" i="6"/>
  <c r="L264" i="6" l="1"/>
  <c r="J264" i="6"/>
  <c r="Q265" i="6" l="1"/>
  <c r="R265" i="6" s="1"/>
  <c r="S265" i="6"/>
  <c r="T265" i="6" s="1"/>
  <c r="M265" i="6"/>
  <c r="N265" i="6" s="1"/>
  <c r="O265" i="6"/>
  <c r="P265" i="6" s="1"/>
  <c r="K265" i="6"/>
  <c r="L265" i="6" l="1"/>
  <c r="J265" i="6"/>
  <c r="Q266" i="6" l="1"/>
  <c r="R266" i="6" s="1"/>
  <c r="S266" i="6"/>
  <c r="T266" i="6" s="1"/>
  <c r="M266" i="6"/>
  <c r="N266" i="6" s="1"/>
  <c r="O266" i="6"/>
  <c r="P266" i="6" s="1"/>
  <c r="K266" i="6"/>
  <c r="L266" i="6" l="1"/>
  <c r="J266" i="6"/>
  <c r="Q267" i="6" l="1"/>
  <c r="R267" i="6" s="1"/>
  <c r="S267" i="6"/>
  <c r="T267" i="6" s="1"/>
  <c r="M267" i="6"/>
  <c r="N267" i="6" s="1"/>
  <c r="O267" i="6"/>
  <c r="P267" i="6" s="1"/>
  <c r="K267" i="6"/>
  <c r="L267" i="6" l="1"/>
  <c r="J267" i="6"/>
  <c r="Q268" i="6" l="1"/>
  <c r="R268" i="6" s="1"/>
  <c r="S268" i="6"/>
  <c r="T268" i="6" s="1"/>
  <c r="M268" i="6"/>
  <c r="N268" i="6" s="1"/>
  <c r="O268" i="6"/>
  <c r="P268" i="6" s="1"/>
  <c r="K268" i="6"/>
  <c r="L268" i="6" l="1"/>
  <c r="J268" i="6"/>
  <c r="Q269" i="6" l="1"/>
  <c r="R269" i="6" s="1"/>
  <c r="S269" i="6"/>
  <c r="T269" i="6" s="1"/>
  <c r="M269" i="6"/>
  <c r="N269" i="6" s="1"/>
  <c r="O269" i="6"/>
  <c r="P269" i="6" s="1"/>
  <c r="K269" i="6"/>
  <c r="L269" i="6" l="1"/>
  <c r="J269" i="6"/>
  <c r="Q270" i="6" l="1"/>
  <c r="R270" i="6" s="1"/>
  <c r="S270" i="6"/>
  <c r="T270" i="6" s="1"/>
  <c r="M270" i="6"/>
  <c r="N270" i="6" s="1"/>
  <c r="O270" i="6"/>
  <c r="P270" i="6" s="1"/>
  <c r="K270" i="6"/>
  <c r="L270" i="6" l="1"/>
  <c r="J270" i="6"/>
  <c r="Q271" i="6" l="1"/>
  <c r="R271" i="6" s="1"/>
  <c r="S271" i="6"/>
  <c r="T271" i="6" s="1"/>
  <c r="M271" i="6"/>
  <c r="N271" i="6" s="1"/>
  <c r="O271" i="6"/>
  <c r="P271" i="6" s="1"/>
  <c r="K271" i="6"/>
  <c r="L271" i="6" l="1"/>
  <c r="J271" i="6"/>
  <c r="Q272" i="6" l="1"/>
  <c r="R272" i="6" s="1"/>
  <c r="S272" i="6"/>
  <c r="T272" i="6" s="1"/>
  <c r="M272" i="6"/>
  <c r="N272" i="6" s="1"/>
  <c r="O272" i="6"/>
  <c r="P272" i="6" s="1"/>
  <c r="K272" i="6"/>
  <c r="L272" i="6" l="1"/>
  <c r="J272" i="6"/>
  <c r="Q273" i="6" l="1"/>
  <c r="R273" i="6" s="1"/>
  <c r="S273" i="6"/>
  <c r="T273" i="6" s="1"/>
  <c r="M273" i="6"/>
  <c r="N273" i="6" s="1"/>
  <c r="O273" i="6"/>
  <c r="P273" i="6" s="1"/>
  <c r="K273" i="6"/>
  <c r="L273" i="6" l="1"/>
  <c r="J273" i="6"/>
  <c r="Q274" i="6" l="1"/>
  <c r="R274" i="6" s="1"/>
  <c r="S274" i="6"/>
  <c r="T274" i="6" s="1"/>
  <c r="M274" i="6"/>
  <c r="N274" i="6" s="1"/>
  <c r="O274" i="6"/>
  <c r="P274" i="6" s="1"/>
  <c r="K274" i="6"/>
  <c r="L274" i="6" l="1"/>
  <c r="J274" i="6"/>
  <c r="Q275" i="6" l="1"/>
  <c r="R275" i="6" s="1"/>
  <c r="S275" i="6"/>
  <c r="T275" i="6" s="1"/>
  <c r="M275" i="6"/>
  <c r="N275" i="6" s="1"/>
  <c r="O275" i="6"/>
  <c r="P275" i="6" s="1"/>
  <c r="K275" i="6"/>
  <c r="L275" i="6" l="1"/>
  <c r="J275" i="6"/>
  <c r="Q276" i="6" l="1"/>
  <c r="R276" i="6" s="1"/>
  <c r="S276" i="6"/>
  <c r="T276" i="6" s="1"/>
  <c r="M276" i="6"/>
  <c r="N276" i="6" s="1"/>
  <c r="O276" i="6"/>
  <c r="P276" i="6" s="1"/>
  <c r="K276" i="6"/>
  <c r="L276" i="6" l="1"/>
  <c r="J276" i="6"/>
  <c r="Q277" i="6" l="1"/>
  <c r="R277" i="6" s="1"/>
  <c r="S277" i="6"/>
  <c r="T277" i="6" s="1"/>
  <c r="M277" i="6"/>
  <c r="N277" i="6" s="1"/>
  <c r="O277" i="6"/>
  <c r="P277" i="6" s="1"/>
  <c r="K277" i="6"/>
  <c r="L277" i="6" l="1"/>
  <c r="J277" i="6"/>
  <c r="Q278" i="6" l="1"/>
  <c r="R278" i="6" s="1"/>
  <c r="S278" i="6"/>
  <c r="T278" i="6" s="1"/>
  <c r="M278" i="6"/>
  <c r="N278" i="6" s="1"/>
  <c r="O278" i="6"/>
  <c r="P278" i="6" s="1"/>
  <c r="K278" i="6"/>
  <c r="L278" i="6" l="1"/>
  <c r="J278" i="6"/>
  <c r="Q279" i="6" l="1"/>
  <c r="R279" i="6" s="1"/>
  <c r="S279" i="6"/>
  <c r="T279" i="6" s="1"/>
  <c r="M279" i="6"/>
  <c r="N279" i="6" s="1"/>
  <c r="O279" i="6"/>
  <c r="P279" i="6" s="1"/>
  <c r="K279" i="6"/>
  <c r="L279" i="6" l="1"/>
  <c r="J279" i="6"/>
  <c r="Q280" i="6" l="1"/>
  <c r="R280" i="6" s="1"/>
  <c r="S280" i="6"/>
  <c r="T280" i="6" s="1"/>
  <c r="M280" i="6"/>
  <c r="N280" i="6" s="1"/>
  <c r="O280" i="6"/>
  <c r="P280" i="6" s="1"/>
  <c r="K280" i="6"/>
  <c r="L280" i="6" l="1"/>
  <c r="J280" i="6"/>
  <c r="Q281" i="6" l="1"/>
  <c r="R281" i="6" s="1"/>
  <c r="S281" i="6"/>
  <c r="T281" i="6" s="1"/>
  <c r="M281" i="6"/>
  <c r="N281" i="6" s="1"/>
  <c r="O281" i="6"/>
  <c r="P281" i="6" s="1"/>
  <c r="K281" i="6"/>
  <c r="L281" i="6" l="1"/>
  <c r="J281" i="6"/>
  <c r="Q282" i="6" l="1"/>
  <c r="R282" i="6" s="1"/>
  <c r="S282" i="6"/>
  <c r="T282" i="6" s="1"/>
  <c r="M282" i="6"/>
  <c r="N282" i="6" s="1"/>
  <c r="O282" i="6"/>
  <c r="P282" i="6" s="1"/>
  <c r="K282" i="6"/>
  <c r="L282" i="6" l="1"/>
  <c r="J282" i="6"/>
  <c r="Q283" i="6" l="1"/>
  <c r="R283" i="6" s="1"/>
  <c r="S283" i="6"/>
  <c r="T283" i="6" s="1"/>
  <c r="M283" i="6"/>
  <c r="N283" i="6" s="1"/>
  <c r="O283" i="6"/>
  <c r="P283" i="6" s="1"/>
  <c r="K283" i="6"/>
  <c r="L283" i="6" l="1"/>
  <c r="J283" i="6"/>
  <c r="Q284" i="6" l="1"/>
  <c r="R284" i="6" s="1"/>
  <c r="S284" i="6"/>
  <c r="T284" i="6" s="1"/>
  <c r="M284" i="6"/>
  <c r="N284" i="6" s="1"/>
  <c r="O284" i="6"/>
  <c r="P284" i="6" s="1"/>
  <c r="K284" i="6"/>
  <c r="L284" i="6" l="1"/>
  <c r="J284" i="6"/>
  <c r="Q285" i="6" l="1"/>
  <c r="R285" i="6" s="1"/>
  <c r="S285" i="6"/>
  <c r="T285" i="6" s="1"/>
  <c r="M285" i="6"/>
  <c r="N285" i="6" s="1"/>
  <c r="O285" i="6"/>
  <c r="P285" i="6" s="1"/>
  <c r="K285" i="6"/>
  <c r="L285" i="6" l="1"/>
  <c r="J285" i="6"/>
  <c r="Q286" i="6" l="1"/>
  <c r="R286" i="6" s="1"/>
  <c r="S286" i="6"/>
  <c r="T286" i="6" s="1"/>
  <c r="M286" i="6"/>
  <c r="N286" i="6" s="1"/>
  <c r="O286" i="6"/>
  <c r="P286" i="6" s="1"/>
  <c r="K286" i="6"/>
  <c r="L286" i="6" l="1"/>
  <c r="J286" i="6"/>
  <c r="Q287" i="6" l="1"/>
  <c r="R287" i="6" s="1"/>
  <c r="S287" i="6"/>
  <c r="T287" i="6" s="1"/>
  <c r="M287" i="6"/>
  <c r="N287" i="6" s="1"/>
  <c r="O287" i="6"/>
  <c r="P287" i="6" s="1"/>
  <c r="K287" i="6"/>
  <c r="L287" i="6" l="1"/>
  <c r="J287" i="6"/>
  <c r="Q288" i="6" l="1"/>
  <c r="R288" i="6" s="1"/>
  <c r="S288" i="6"/>
  <c r="T288" i="6" s="1"/>
  <c r="M288" i="6"/>
  <c r="N288" i="6" s="1"/>
  <c r="O288" i="6"/>
  <c r="P288" i="6" s="1"/>
  <c r="K288" i="6"/>
  <c r="L288" i="6" l="1"/>
  <c r="J288" i="6"/>
  <c r="Q289" i="6" l="1"/>
  <c r="R289" i="6" s="1"/>
  <c r="S289" i="6"/>
  <c r="T289" i="6" s="1"/>
  <c r="M289" i="6"/>
  <c r="N289" i="6" s="1"/>
  <c r="O289" i="6"/>
  <c r="P289" i="6" s="1"/>
  <c r="K289" i="6"/>
  <c r="L289" i="6" l="1"/>
  <c r="J289" i="6"/>
  <c r="Q290" i="6" l="1"/>
  <c r="R290" i="6" s="1"/>
  <c r="S290" i="6"/>
  <c r="T290" i="6" s="1"/>
  <c r="M290" i="6"/>
  <c r="N290" i="6" s="1"/>
  <c r="O290" i="6"/>
  <c r="P290" i="6" s="1"/>
  <c r="K290" i="6"/>
  <c r="L290" i="6" l="1"/>
  <c r="J290" i="6"/>
  <c r="Q291" i="6" l="1"/>
  <c r="R291" i="6" s="1"/>
  <c r="S291" i="6"/>
  <c r="T291" i="6" s="1"/>
  <c r="M291" i="6"/>
  <c r="N291" i="6" s="1"/>
  <c r="O291" i="6"/>
  <c r="P291" i="6" s="1"/>
  <c r="K291" i="6"/>
  <c r="L291" i="6" l="1"/>
  <c r="J291" i="6"/>
  <c r="Q292" i="6" l="1"/>
  <c r="R292" i="6" s="1"/>
  <c r="S292" i="6"/>
  <c r="T292" i="6" s="1"/>
  <c r="M292" i="6"/>
  <c r="N292" i="6" s="1"/>
  <c r="O292" i="6"/>
  <c r="P292" i="6" s="1"/>
  <c r="K292" i="6"/>
  <c r="L292" i="6" l="1"/>
  <c r="J292" i="6"/>
  <c r="Q293" i="6" l="1"/>
  <c r="R293" i="6" s="1"/>
  <c r="S293" i="6"/>
  <c r="T293" i="6" s="1"/>
  <c r="M293" i="6"/>
  <c r="N293" i="6" s="1"/>
  <c r="O293" i="6"/>
  <c r="P293" i="6" s="1"/>
  <c r="K293" i="6"/>
  <c r="L293" i="6" l="1"/>
  <c r="J293" i="6"/>
  <c r="Q294" i="6" l="1"/>
  <c r="R294" i="6" s="1"/>
  <c r="S294" i="6"/>
  <c r="T294" i="6" s="1"/>
  <c r="M294" i="6"/>
  <c r="N294" i="6" s="1"/>
  <c r="O294" i="6"/>
  <c r="P294" i="6" s="1"/>
  <c r="K294" i="6"/>
  <c r="L294" i="6" l="1"/>
  <c r="J294" i="6"/>
  <c r="Q295" i="6" l="1"/>
  <c r="R295" i="6" s="1"/>
  <c r="S295" i="6"/>
  <c r="T295" i="6" s="1"/>
  <c r="M295" i="6"/>
  <c r="N295" i="6" s="1"/>
  <c r="O295" i="6"/>
  <c r="P295" i="6" s="1"/>
  <c r="K295" i="6"/>
  <c r="L295" i="6" l="1"/>
  <c r="J295" i="6"/>
  <c r="Q296" i="6" l="1"/>
  <c r="R296" i="6" s="1"/>
  <c r="S296" i="6"/>
  <c r="T296" i="6" s="1"/>
  <c r="M296" i="6"/>
  <c r="N296" i="6" s="1"/>
  <c r="O296" i="6"/>
  <c r="P296" i="6" s="1"/>
  <c r="K296" i="6"/>
  <c r="L296" i="6" l="1"/>
  <c r="J296" i="6"/>
  <c r="Q297" i="6" l="1"/>
  <c r="R297" i="6" s="1"/>
  <c r="S297" i="6"/>
  <c r="T297" i="6" s="1"/>
  <c r="M297" i="6"/>
  <c r="N297" i="6" s="1"/>
  <c r="O297" i="6"/>
  <c r="P297" i="6" s="1"/>
  <c r="K297" i="6"/>
  <c r="L297" i="6" l="1"/>
  <c r="J297" i="6"/>
  <c r="Q298" i="6" l="1"/>
  <c r="R298" i="6" s="1"/>
  <c r="S298" i="6"/>
  <c r="T298" i="6" s="1"/>
  <c r="M298" i="6"/>
  <c r="N298" i="6" s="1"/>
  <c r="O298" i="6"/>
  <c r="P298" i="6" s="1"/>
  <c r="K298" i="6"/>
  <c r="L298" i="6" l="1"/>
  <c r="J298" i="6"/>
  <c r="Q299" i="6" l="1"/>
  <c r="R299" i="6" s="1"/>
  <c r="S299" i="6"/>
  <c r="T299" i="6" s="1"/>
  <c r="M299" i="6"/>
  <c r="N299" i="6" s="1"/>
  <c r="O299" i="6"/>
  <c r="P299" i="6" s="1"/>
  <c r="K299" i="6"/>
  <c r="L299" i="6" l="1"/>
  <c r="J299" i="6"/>
  <c r="Q300" i="6" l="1"/>
  <c r="R300" i="6" s="1"/>
  <c r="S300" i="6"/>
  <c r="T300" i="6" s="1"/>
  <c r="M300" i="6"/>
  <c r="N300" i="6" s="1"/>
  <c r="O300" i="6"/>
  <c r="P300" i="6" s="1"/>
  <c r="K300" i="6"/>
  <c r="L300" i="6" l="1"/>
  <c r="J300" i="6"/>
  <c r="Q301" i="6" l="1"/>
  <c r="R301" i="6" s="1"/>
  <c r="S301" i="6"/>
  <c r="T301" i="6" s="1"/>
  <c r="M301" i="6"/>
  <c r="N301" i="6" s="1"/>
  <c r="O301" i="6"/>
  <c r="P301" i="6" s="1"/>
  <c r="K301" i="6"/>
  <c r="L301" i="6" l="1"/>
  <c r="J301" i="6"/>
  <c r="Q302" i="6" l="1"/>
  <c r="R302" i="6" s="1"/>
  <c r="S302" i="6"/>
  <c r="T302" i="6" s="1"/>
  <c r="M302" i="6"/>
  <c r="N302" i="6" s="1"/>
  <c r="O302" i="6"/>
  <c r="P302" i="6" s="1"/>
  <c r="K302" i="6"/>
  <c r="L302" i="6" l="1"/>
  <c r="J302" i="6"/>
  <c r="Q303" i="6" l="1"/>
  <c r="R303" i="6" s="1"/>
  <c r="S303" i="6"/>
  <c r="T303" i="6" s="1"/>
  <c r="M303" i="6"/>
  <c r="N303" i="6" s="1"/>
  <c r="O303" i="6"/>
  <c r="P303" i="6" s="1"/>
  <c r="K303" i="6"/>
  <c r="L303" i="6" l="1"/>
  <c r="J303" i="6"/>
  <c r="Q304" i="6" l="1"/>
  <c r="R304" i="6" s="1"/>
  <c r="S304" i="6"/>
  <c r="T304" i="6" s="1"/>
  <c r="M304" i="6"/>
  <c r="N304" i="6" s="1"/>
  <c r="O304" i="6"/>
  <c r="P304" i="6" s="1"/>
  <c r="K304" i="6"/>
  <c r="L304" i="6" l="1"/>
  <c r="J304" i="6"/>
  <c r="Q305" i="6" l="1"/>
  <c r="R305" i="6" s="1"/>
  <c r="S305" i="6"/>
  <c r="T305" i="6" s="1"/>
  <c r="M305" i="6"/>
  <c r="N305" i="6" s="1"/>
  <c r="O305" i="6"/>
  <c r="P305" i="6" s="1"/>
  <c r="K305" i="6"/>
  <c r="L305" i="6" l="1"/>
  <c r="J305" i="6"/>
  <c r="Q306" i="6" l="1"/>
  <c r="R306" i="6" s="1"/>
  <c r="S306" i="6"/>
  <c r="T306" i="6" s="1"/>
  <c r="M306" i="6"/>
  <c r="N306" i="6" s="1"/>
  <c r="O306" i="6"/>
  <c r="P306" i="6" s="1"/>
  <c r="K306" i="6"/>
  <c r="L306" i="6" l="1"/>
  <c r="J306" i="6"/>
  <c r="Q307" i="6" l="1"/>
  <c r="R307" i="6" s="1"/>
  <c r="S307" i="6"/>
  <c r="T307" i="6" s="1"/>
  <c r="M307" i="6"/>
  <c r="N307" i="6" s="1"/>
  <c r="O307" i="6"/>
  <c r="P307" i="6" s="1"/>
  <c r="K307" i="6"/>
  <c r="L307" i="6" l="1"/>
  <c r="J307" i="6"/>
  <c r="Q308" i="6" l="1"/>
  <c r="R308" i="6" s="1"/>
  <c r="S308" i="6"/>
  <c r="T308" i="6" s="1"/>
  <c r="M308" i="6"/>
  <c r="N308" i="6" s="1"/>
  <c r="O308" i="6"/>
  <c r="P308" i="6" s="1"/>
  <c r="K308" i="6"/>
  <c r="L308" i="6" l="1"/>
  <c r="J308" i="6"/>
  <c r="Q309" i="6" l="1"/>
  <c r="R309" i="6" s="1"/>
  <c r="S309" i="6"/>
  <c r="T309" i="6" s="1"/>
  <c r="M309" i="6"/>
  <c r="N309" i="6" s="1"/>
  <c r="O309" i="6"/>
  <c r="P309" i="6" s="1"/>
  <c r="K309" i="6"/>
  <c r="L309" i="6" l="1"/>
  <c r="J309" i="6"/>
  <c r="Q310" i="6" l="1"/>
  <c r="R310" i="6" s="1"/>
  <c r="S310" i="6"/>
  <c r="T310" i="6" s="1"/>
  <c r="M310" i="6"/>
  <c r="N310" i="6" s="1"/>
  <c r="O310" i="6"/>
  <c r="P310" i="6" s="1"/>
  <c r="K310" i="6"/>
  <c r="L310" i="6" l="1"/>
  <c r="J310" i="6"/>
  <c r="Q311" i="6" l="1"/>
  <c r="R311" i="6" s="1"/>
  <c r="S311" i="6"/>
  <c r="T311" i="6" s="1"/>
  <c r="M311" i="6"/>
  <c r="N311" i="6" s="1"/>
  <c r="O311" i="6"/>
  <c r="P311" i="6" s="1"/>
  <c r="K311" i="6"/>
  <c r="L311" i="6" l="1"/>
  <c r="J311" i="6"/>
  <c r="Q312" i="6" l="1"/>
  <c r="R312" i="6" s="1"/>
  <c r="S312" i="6"/>
  <c r="T312" i="6" s="1"/>
  <c r="M312" i="6"/>
  <c r="N312" i="6" s="1"/>
  <c r="O312" i="6"/>
  <c r="P312" i="6" s="1"/>
  <c r="K312" i="6"/>
  <c r="L312" i="6" l="1"/>
  <c r="J312" i="6"/>
  <c r="Q313" i="6" l="1"/>
  <c r="R313" i="6" s="1"/>
  <c r="S313" i="6"/>
  <c r="T313" i="6" s="1"/>
  <c r="M313" i="6"/>
  <c r="N313" i="6" s="1"/>
  <c r="O313" i="6"/>
  <c r="P313" i="6" s="1"/>
  <c r="K313" i="6"/>
  <c r="L313" i="6" l="1"/>
  <c r="J313" i="6"/>
  <c r="Q314" i="6" l="1"/>
  <c r="R314" i="6" s="1"/>
  <c r="S314" i="6"/>
  <c r="T314" i="6" s="1"/>
  <c r="M314" i="6"/>
  <c r="N314" i="6" s="1"/>
  <c r="O314" i="6"/>
  <c r="P314" i="6" s="1"/>
  <c r="K314" i="6"/>
  <c r="L314" i="6" l="1"/>
  <c r="J314" i="6"/>
  <c r="Q315" i="6" l="1"/>
  <c r="R315" i="6" s="1"/>
  <c r="S315" i="6"/>
  <c r="T315" i="6" s="1"/>
  <c r="M315" i="6"/>
  <c r="N315" i="6" s="1"/>
  <c r="O315" i="6"/>
  <c r="P315" i="6" s="1"/>
  <c r="K315" i="6"/>
  <c r="L315" i="6" l="1"/>
  <c r="J315" i="6"/>
  <c r="Q316" i="6" l="1"/>
  <c r="R316" i="6" s="1"/>
  <c r="S316" i="6"/>
  <c r="T316" i="6" s="1"/>
  <c r="M316" i="6"/>
  <c r="N316" i="6" s="1"/>
  <c r="O316" i="6"/>
  <c r="P316" i="6" s="1"/>
  <c r="K316" i="6"/>
  <c r="L316" i="6" l="1"/>
  <c r="J316" i="6"/>
  <c r="Q317" i="6" l="1"/>
  <c r="R317" i="6" s="1"/>
  <c r="S317" i="6"/>
  <c r="T317" i="6" s="1"/>
  <c r="M317" i="6"/>
  <c r="N317" i="6" s="1"/>
  <c r="O317" i="6"/>
  <c r="P317" i="6" s="1"/>
  <c r="K317" i="6"/>
  <c r="L317" i="6" l="1"/>
  <c r="J317" i="6"/>
  <c r="Q318" i="6" l="1"/>
  <c r="R318" i="6" s="1"/>
  <c r="S318" i="6"/>
  <c r="T318" i="6" s="1"/>
  <c r="M318" i="6"/>
  <c r="N318" i="6" s="1"/>
  <c r="O318" i="6"/>
  <c r="P318" i="6" s="1"/>
  <c r="K318" i="6"/>
  <c r="L318" i="6" l="1"/>
  <c r="J318" i="6"/>
  <c r="Q319" i="6" l="1"/>
  <c r="R319" i="6" s="1"/>
  <c r="S319" i="6"/>
  <c r="T319" i="6" s="1"/>
  <c r="M319" i="6"/>
  <c r="N319" i="6" s="1"/>
  <c r="O319" i="6"/>
  <c r="P319" i="6" s="1"/>
  <c r="K319" i="6"/>
  <c r="L319" i="6" l="1"/>
  <c r="J319" i="6"/>
  <c r="Q320" i="6" l="1"/>
  <c r="R320" i="6" s="1"/>
  <c r="S320" i="6"/>
  <c r="T320" i="6" s="1"/>
  <c r="M320" i="6"/>
  <c r="N320" i="6" s="1"/>
  <c r="O320" i="6"/>
  <c r="P320" i="6" s="1"/>
  <c r="K320" i="6"/>
  <c r="L320" i="6" l="1"/>
  <c r="J320" i="6"/>
  <c r="Q321" i="6" l="1"/>
  <c r="R321" i="6" s="1"/>
  <c r="S321" i="6"/>
  <c r="T321" i="6" s="1"/>
  <c r="M321" i="6"/>
  <c r="N321" i="6" s="1"/>
  <c r="O321" i="6"/>
  <c r="P321" i="6" s="1"/>
  <c r="K321" i="6"/>
  <c r="L321" i="6" l="1"/>
  <c r="J321" i="6"/>
  <c r="Q322" i="6" l="1"/>
  <c r="R322" i="6" s="1"/>
  <c r="S322" i="6"/>
  <c r="T322" i="6" s="1"/>
  <c r="M322" i="6"/>
  <c r="N322" i="6" s="1"/>
  <c r="O322" i="6"/>
  <c r="P322" i="6" s="1"/>
  <c r="K322" i="6"/>
  <c r="L322" i="6" l="1"/>
  <c r="J322" i="6"/>
  <c r="Q323" i="6" l="1"/>
  <c r="R323" i="6" s="1"/>
  <c r="S323" i="6"/>
  <c r="T323" i="6" s="1"/>
  <c r="M323" i="6"/>
  <c r="N323" i="6" s="1"/>
  <c r="O323" i="6"/>
  <c r="P323" i="6" s="1"/>
  <c r="K323" i="6"/>
  <c r="L323" i="6" l="1"/>
  <c r="J323" i="6"/>
  <c r="Q324" i="6" l="1"/>
  <c r="R324" i="6" s="1"/>
  <c r="S324" i="6"/>
  <c r="T324" i="6" s="1"/>
  <c r="M324" i="6"/>
  <c r="N324" i="6" s="1"/>
  <c r="O324" i="6"/>
  <c r="P324" i="6" s="1"/>
  <c r="K324" i="6"/>
  <c r="L324" i="6" l="1"/>
  <c r="J324" i="6"/>
  <c r="Q325" i="6" l="1"/>
  <c r="R325" i="6" s="1"/>
  <c r="S325" i="6"/>
  <c r="T325" i="6" s="1"/>
  <c r="M325" i="6"/>
  <c r="N325" i="6" s="1"/>
  <c r="O325" i="6"/>
  <c r="P325" i="6" s="1"/>
  <c r="K325" i="6"/>
  <c r="L325" i="6" l="1"/>
  <c r="J325" i="6"/>
  <c r="Q326" i="6" l="1"/>
  <c r="R326" i="6" s="1"/>
  <c r="S326" i="6"/>
  <c r="T326" i="6" s="1"/>
  <c r="M326" i="6"/>
  <c r="N326" i="6" s="1"/>
  <c r="O326" i="6"/>
  <c r="P326" i="6" s="1"/>
  <c r="K326" i="6"/>
  <c r="L326" i="6" l="1"/>
  <c r="J326" i="6"/>
  <c r="Q327" i="6" l="1"/>
  <c r="R327" i="6" s="1"/>
  <c r="S327" i="6"/>
  <c r="T327" i="6" s="1"/>
  <c r="M327" i="6"/>
  <c r="N327" i="6" s="1"/>
  <c r="O327" i="6"/>
  <c r="P327" i="6" s="1"/>
  <c r="K327" i="6"/>
  <c r="L327" i="6" l="1"/>
  <c r="J327" i="6"/>
  <c r="Q328" i="6" l="1"/>
  <c r="R328" i="6" s="1"/>
  <c r="S328" i="6"/>
  <c r="T328" i="6" s="1"/>
  <c r="M328" i="6"/>
  <c r="N328" i="6" s="1"/>
  <c r="O328" i="6"/>
  <c r="P328" i="6" s="1"/>
  <c r="K328" i="6"/>
  <c r="L328" i="6" l="1"/>
  <c r="J328" i="6"/>
  <c r="Q329" i="6" l="1"/>
  <c r="R329" i="6" s="1"/>
  <c r="S329" i="6"/>
  <c r="T329" i="6" s="1"/>
  <c r="M329" i="6"/>
  <c r="N329" i="6" s="1"/>
  <c r="O329" i="6"/>
  <c r="P329" i="6" s="1"/>
  <c r="K329" i="6"/>
  <c r="L329" i="6" l="1"/>
  <c r="J329" i="6"/>
  <c r="Q330" i="6" l="1"/>
  <c r="R330" i="6" s="1"/>
  <c r="S330" i="6"/>
  <c r="T330" i="6" s="1"/>
  <c r="M330" i="6"/>
  <c r="N330" i="6" s="1"/>
  <c r="O330" i="6"/>
  <c r="P330" i="6" s="1"/>
  <c r="K330" i="6"/>
  <c r="L330" i="6" l="1"/>
  <c r="J330" i="6"/>
  <c r="Q331" i="6" l="1"/>
  <c r="R331" i="6" s="1"/>
  <c r="S331" i="6"/>
  <c r="T331" i="6" s="1"/>
  <c r="M331" i="6"/>
  <c r="N331" i="6" s="1"/>
  <c r="O331" i="6"/>
  <c r="P331" i="6" s="1"/>
  <c r="K331" i="6"/>
  <c r="L331" i="6" l="1"/>
  <c r="J331" i="6"/>
  <c r="Q332" i="6" l="1"/>
  <c r="R332" i="6" s="1"/>
  <c r="S332" i="6"/>
  <c r="T332" i="6" s="1"/>
  <c r="M332" i="6"/>
  <c r="N332" i="6" s="1"/>
  <c r="O332" i="6"/>
  <c r="P332" i="6" s="1"/>
  <c r="K332" i="6"/>
  <c r="L332" i="6" l="1"/>
  <c r="J332" i="6"/>
  <c r="Q333" i="6" l="1"/>
  <c r="R333" i="6" s="1"/>
  <c r="S333" i="6"/>
  <c r="T333" i="6" s="1"/>
  <c r="M333" i="6"/>
  <c r="N333" i="6" s="1"/>
  <c r="O333" i="6"/>
  <c r="P333" i="6" s="1"/>
  <c r="K333" i="6"/>
  <c r="L333" i="6" l="1"/>
  <c r="J333" i="6"/>
  <c r="Q334" i="6" l="1"/>
  <c r="R334" i="6" s="1"/>
  <c r="S334" i="6"/>
  <c r="T334" i="6" s="1"/>
  <c r="M334" i="6"/>
  <c r="N334" i="6" s="1"/>
  <c r="O334" i="6"/>
  <c r="P334" i="6" s="1"/>
  <c r="K334" i="6"/>
  <c r="L334" i="6" l="1"/>
  <c r="J334" i="6"/>
  <c r="Q335" i="6" l="1"/>
  <c r="R335" i="6" s="1"/>
  <c r="S335" i="6"/>
  <c r="T335" i="6" s="1"/>
  <c r="M335" i="6"/>
  <c r="N335" i="6" s="1"/>
  <c r="O335" i="6"/>
  <c r="P335" i="6" s="1"/>
  <c r="K335" i="6"/>
  <c r="L335" i="6" l="1"/>
  <c r="J335" i="6"/>
  <c r="Q336" i="6" l="1"/>
  <c r="R336" i="6" s="1"/>
  <c r="S336" i="6"/>
  <c r="T336" i="6" s="1"/>
  <c r="M336" i="6"/>
  <c r="N336" i="6" s="1"/>
  <c r="O336" i="6"/>
  <c r="P336" i="6" s="1"/>
  <c r="K336" i="6"/>
  <c r="L336" i="6" l="1"/>
  <c r="J336" i="6"/>
  <c r="Q337" i="6" l="1"/>
  <c r="R337" i="6" s="1"/>
  <c r="S337" i="6"/>
  <c r="T337" i="6" s="1"/>
  <c r="M337" i="6"/>
  <c r="N337" i="6" s="1"/>
  <c r="O337" i="6"/>
  <c r="P337" i="6" s="1"/>
  <c r="K337" i="6"/>
  <c r="L337" i="6" l="1"/>
  <c r="J337" i="6"/>
  <c r="Q338" i="6" l="1"/>
  <c r="R338" i="6" s="1"/>
  <c r="S338" i="6"/>
  <c r="T338" i="6" s="1"/>
  <c r="M338" i="6"/>
  <c r="N338" i="6" s="1"/>
  <c r="O338" i="6"/>
  <c r="P338" i="6" s="1"/>
  <c r="K338" i="6"/>
  <c r="L338" i="6" l="1"/>
  <c r="J338" i="6"/>
  <c r="Q339" i="6" l="1"/>
  <c r="R339" i="6" s="1"/>
  <c r="S339" i="6"/>
  <c r="T339" i="6" s="1"/>
  <c r="M339" i="6"/>
  <c r="N339" i="6" s="1"/>
  <c r="O339" i="6"/>
  <c r="P339" i="6" s="1"/>
  <c r="K339" i="6"/>
  <c r="L339" i="6" l="1"/>
  <c r="J339" i="6"/>
  <c r="Q340" i="6" l="1"/>
  <c r="R340" i="6" s="1"/>
  <c r="S340" i="6"/>
  <c r="T340" i="6" s="1"/>
  <c r="M340" i="6"/>
  <c r="N340" i="6" s="1"/>
  <c r="O340" i="6"/>
  <c r="P340" i="6" s="1"/>
  <c r="K340" i="6"/>
  <c r="L340" i="6" l="1"/>
  <c r="J340" i="6"/>
  <c r="Q341" i="6" l="1"/>
  <c r="R341" i="6" s="1"/>
  <c r="S341" i="6"/>
  <c r="T341" i="6" s="1"/>
  <c r="M341" i="6"/>
  <c r="N341" i="6" s="1"/>
  <c r="O341" i="6"/>
  <c r="P341" i="6" s="1"/>
  <c r="K341" i="6"/>
  <c r="L341" i="6" l="1"/>
  <c r="J341" i="6"/>
  <c r="Q342" i="6" l="1"/>
  <c r="R342" i="6" s="1"/>
  <c r="S342" i="6"/>
  <c r="T342" i="6" s="1"/>
  <c r="M342" i="6"/>
  <c r="N342" i="6" s="1"/>
  <c r="O342" i="6"/>
  <c r="P342" i="6" s="1"/>
  <c r="K342" i="6"/>
  <c r="L342" i="6" l="1"/>
  <c r="J342" i="6"/>
  <c r="Q343" i="6" l="1"/>
  <c r="R343" i="6" s="1"/>
  <c r="S343" i="6"/>
  <c r="T343" i="6" s="1"/>
  <c r="M343" i="6"/>
  <c r="N343" i="6" s="1"/>
  <c r="O343" i="6"/>
  <c r="P343" i="6" s="1"/>
  <c r="K343" i="6"/>
  <c r="L343" i="6" l="1"/>
  <c r="J343" i="6"/>
  <c r="Q344" i="6" l="1"/>
  <c r="R344" i="6" s="1"/>
  <c r="S344" i="6"/>
  <c r="T344" i="6" s="1"/>
  <c r="M344" i="6"/>
  <c r="N344" i="6" s="1"/>
  <c r="O344" i="6"/>
  <c r="P344" i="6" s="1"/>
  <c r="K344" i="6"/>
  <c r="L344" i="6" l="1"/>
  <c r="J344" i="6"/>
  <c r="Q345" i="6" l="1"/>
  <c r="R345" i="6" s="1"/>
  <c r="S345" i="6"/>
  <c r="T345" i="6" s="1"/>
  <c r="M345" i="6"/>
  <c r="N345" i="6" s="1"/>
  <c r="O345" i="6"/>
  <c r="P345" i="6" s="1"/>
  <c r="K345" i="6"/>
  <c r="L345" i="6" l="1"/>
  <c r="J345" i="6"/>
  <c r="Q346" i="6" l="1"/>
  <c r="R346" i="6" s="1"/>
  <c r="S346" i="6"/>
  <c r="T346" i="6" s="1"/>
  <c r="M346" i="6"/>
  <c r="N346" i="6" s="1"/>
  <c r="O346" i="6"/>
  <c r="P346" i="6" s="1"/>
  <c r="K346" i="6"/>
  <c r="L346" i="6" l="1"/>
  <c r="J346" i="6"/>
  <c r="Q347" i="6" l="1"/>
  <c r="R347" i="6" s="1"/>
  <c r="S347" i="6"/>
  <c r="T347" i="6" s="1"/>
  <c r="M347" i="6"/>
  <c r="N347" i="6" s="1"/>
  <c r="O347" i="6"/>
  <c r="P347" i="6" s="1"/>
  <c r="K347" i="6"/>
  <c r="L347" i="6" l="1"/>
  <c r="J347" i="6"/>
  <c r="Q348" i="6" l="1"/>
  <c r="R348" i="6" s="1"/>
  <c r="S348" i="6"/>
  <c r="T348" i="6" s="1"/>
  <c r="M348" i="6"/>
  <c r="N348" i="6" s="1"/>
  <c r="O348" i="6"/>
  <c r="P348" i="6" s="1"/>
  <c r="K348" i="6"/>
  <c r="L348" i="6" l="1"/>
  <c r="J348" i="6"/>
  <c r="Q349" i="6" l="1"/>
  <c r="R349" i="6" s="1"/>
  <c r="S349" i="6"/>
  <c r="T349" i="6" s="1"/>
  <c r="M349" i="6"/>
  <c r="N349" i="6" s="1"/>
  <c r="O349" i="6"/>
  <c r="P349" i="6" s="1"/>
  <c r="K349" i="6"/>
  <c r="L349" i="6" l="1"/>
  <c r="J349" i="6"/>
  <c r="Q350" i="6" l="1"/>
  <c r="R350" i="6" s="1"/>
  <c r="S350" i="6"/>
  <c r="T350" i="6" s="1"/>
  <c r="M350" i="6"/>
  <c r="N350" i="6" s="1"/>
  <c r="O350" i="6"/>
  <c r="P350" i="6" s="1"/>
  <c r="K350" i="6"/>
  <c r="L350" i="6" l="1"/>
  <c r="J350" i="6"/>
  <c r="Q351" i="6" l="1"/>
  <c r="R351" i="6" s="1"/>
  <c r="S351" i="6"/>
  <c r="T351" i="6" s="1"/>
  <c r="M351" i="6"/>
  <c r="N351" i="6" s="1"/>
  <c r="O351" i="6"/>
  <c r="P351" i="6" s="1"/>
  <c r="K351" i="6"/>
  <c r="L351" i="6" l="1"/>
  <c r="J351" i="6"/>
  <c r="Q352" i="6" l="1"/>
  <c r="R352" i="6" s="1"/>
  <c r="S352" i="6"/>
  <c r="T352" i="6" s="1"/>
  <c r="M352" i="6"/>
  <c r="N352" i="6" s="1"/>
  <c r="O352" i="6"/>
  <c r="P352" i="6" s="1"/>
  <c r="K352" i="6"/>
  <c r="L352" i="6" l="1"/>
  <c r="J352" i="6"/>
  <c r="Q353" i="6" l="1"/>
  <c r="R353" i="6" s="1"/>
  <c r="S353" i="6"/>
  <c r="T353" i="6" s="1"/>
  <c r="M353" i="6"/>
  <c r="N353" i="6" s="1"/>
  <c r="O353" i="6"/>
  <c r="P353" i="6" s="1"/>
  <c r="K353" i="6"/>
  <c r="L353" i="6" l="1"/>
  <c r="J353" i="6"/>
  <c r="Q354" i="6" l="1"/>
  <c r="R354" i="6" s="1"/>
  <c r="S354" i="6"/>
  <c r="T354" i="6" s="1"/>
  <c r="M354" i="6"/>
  <c r="N354" i="6" s="1"/>
  <c r="O354" i="6"/>
  <c r="P354" i="6" s="1"/>
  <c r="K354" i="6"/>
  <c r="L354" i="6" l="1"/>
  <c r="J354" i="6"/>
  <c r="Q355" i="6" l="1"/>
  <c r="R355" i="6" s="1"/>
  <c r="S355" i="6"/>
  <c r="T355" i="6" s="1"/>
  <c r="M355" i="6"/>
  <c r="N355" i="6" s="1"/>
  <c r="O355" i="6"/>
  <c r="P355" i="6" s="1"/>
  <c r="K355" i="6"/>
  <c r="L355" i="6" l="1"/>
  <c r="J355" i="6"/>
  <c r="Q356" i="6" l="1"/>
  <c r="R356" i="6" s="1"/>
  <c r="S356" i="6"/>
  <c r="T356" i="6" s="1"/>
  <c r="M356" i="6"/>
  <c r="N356" i="6" s="1"/>
  <c r="O356" i="6"/>
  <c r="P356" i="6" s="1"/>
  <c r="K356" i="6"/>
  <c r="L356" i="6" l="1"/>
  <c r="J356" i="6"/>
  <c r="Q357" i="6" l="1"/>
  <c r="R357" i="6" s="1"/>
  <c r="S357" i="6"/>
  <c r="T357" i="6" s="1"/>
  <c r="M357" i="6"/>
  <c r="N357" i="6" s="1"/>
  <c r="O357" i="6"/>
  <c r="P357" i="6" s="1"/>
  <c r="K357" i="6"/>
  <c r="L357" i="6" l="1"/>
  <c r="J357" i="6"/>
  <c r="Q358" i="6" l="1"/>
  <c r="R358" i="6" s="1"/>
  <c r="S358" i="6"/>
  <c r="T358" i="6" s="1"/>
  <c r="M358" i="6"/>
  <c r="N358" i="6" s="1"/>
  <c r="O358" i="6"/>
  <c r="P358" i="6" s="1"/>
  <c r="K358" i="6"/>
  <c r="L358" i="6" l="1"/>
  <c r="J358" i="6"/>
  <c r="Q359" i="6" l="1"/>
  <c r="R359" i="6" s="1"/>
  <c r="S359" i="6"/>
  <c r="T359" i="6" s="1"/>
  <c r="M359" i="6"/>
  <c r="N359" i="6" s="1"/>
  <c r="O359" i="6"/>
  <c r="P359" i="6" s="1"/>
  <c r="K359" i="6"/>
  <c r="L359" i="6" l="1"/>
  <c r="J359" i="6"/>
  <c r="Q360" i="6" l="1"/>
  <c r="R360" i="6" s="1"/>
  <c r="S360" i="6"/>
  <c r="T360" i="6" s="1"/>
  <c r="M360" i="6"/>
  <c r="N360" i="6" s="1"/>
  <c r="O360" i="6"/>
  <c r="P360" i="6" s="1"/>
  <c r="K360" i="6"/>
  <c r="L360" i="6" l="1"/>
  <c r="J360" i="6"/>
  <c r="Q361" i="6" l="1"/>
  <c r="R361" i="6" s="1"/>
  <c r="S361" i="6"/>
  <c r="T361" i="6" s="1"/>
  <c r="M361" i="6"/>
  <c r="N361" i="6" s="1"/>
  <c r="O361" i="6"/>
  <c r="P361" i="6" s="1"/>
  <c r="K361" i="6"/>
  <c r="L361" i="6" l="1"/>
  <c r="J361" i="6"/>
  <c r="Q362" i="6" l="1"/>
  <c r="R362" i="6" s="1"/>
  <c r="S362" i="6"/>
  <c r="T362" i="6" s="1"/>
  <c r="M362" i="6"/>
  <c r="N362" i="6" s="1"/>
  <c r="O362" i="6"/>
  <c r="P362" i="6" s="1"/>
  <c r="K362" i="6"/>
  <c r="L362" i="6" l="1"/>
  <c r="J362" i="6"/>
  <c r="Q363" i="6" l="1"/>
  <c r="R363" i="6" s="1"/>
  <c r="S363" i="6"/>
  <c r="T363" i="6" s="1"/>
  <c r="M363" i="6"/>
  <c r="N363" i="6" s="1"/>
  <c r="O363" i="6"/>
  <c r="P363" i="6" s="1"/>
  <c r="K363" i="6"/>
  <c r="L363" i="6" l="1"/>
  <c r="J363" i="6"/>
  <c r="Q364" i="6" l="1"/>
  <c r="R364" i="6" s="1"/>
  <c r="S364" i="6"/>
  <c r="T364" i="6" s="1"/>
  <c r="M364" i="6"/>
  <c r="N364" i="6" s="1"/>
  <c r="O364" i="6"/>
  <c r="P364" i="6" s="1"/>
  <c r="K364" i="6"/>
  <c r="L364" i="6" l="1"/>
  <c r="J364" i="6"/>
  <c r="Q365" i="6" l="1"/>
  <c r="R365" i="6" s="1"/>
  <c r="S365" i="6"/>
  <c r="T365" i="6" s="1"/>
  <c r="M365" i="6"/>
  <c r="N365" i="6" s="1"/>
  <c r="O365" i="6"/>
  <c r="P365" i="6" s="1"/>
  <c r="K365" i="6"/>
  <c r="L365" i="6" l="1"/>
  <c r="J365" i="6"/>
  <c r="Q366" i="6" l="1"/>
  <c r="R366" i="6" s="1"/>
  <c r="S366" i="6"/>
  <c r="T366" i="6" s="1"/>
  <c r="M366" i="6"/>
  <c r="N366" i="6" s="1"/>
  <c r="O366" i="6"/>
  <c r="P366" i="6" s="1"/>
  <c r="K366" i="6"/>
  <c r="L366" i="6" l="1"/>
  <c r="J366" i="6"/>
  <c r="Q367" i="6" l="1"/>
  <c r="R367" i="6" s="1"/>
  <c r="S367" i="6"/>
  <c r="T367" i="6" s="1"/>
  <c r="M367" i="6"/>
  <c r="N367" i="6" s="1"/>
  <c r="O367" i="6"/>
  <c r="P367" i="6" s="1"/>
  <c r="K367" i="6"/>
  <c r="L367" i="6" l="1"/>
  <c r="J367" i="6"/>
  <c r="Q368" i="6" l="1"/>
  <c r="R368" i="6" s="1"/>
  <c r="S368" i="6"/>
  <c r="T368" i="6" s="1"/>
  <c r="M368" i="6"/>
  <c r="N368" i="6" s="1"/>
  <c r="O368" i="6"/>
  <c r="P368" i="6" s="1"/>
  <c r="K368" i="6"/>
  <c r="L368" i="6" l="1"/>
  <c r="J368" i="6"/>
  <c r="Q369" i="6" l="1"/>
  <c r="R369" i="6" s="1"/>
  <c r="S369" i="6"/>
  <c r="T369" i="6" s="1"/>
  <c r="M369" i="6"/>
  <c r="N369" i="6" s="1"/>
  <c r="O369" i="6"/>
  <c r="P369" i="6" s="1"/>
  <c r="K369" i="6"/>
  <c r="L369" i="6" l="1"/>
  <c r="J369" i="6"/>
  <c r="Q370" i="6" l="1"/>
  <c r="R370" i="6" s="1"/>
  <c r="S370" i="6"/>
  <c r="T370" i="6" s="1"/>
  <c r="M370" i="6"/>
  <c r="N370" i="6" s="1"/>
  <c r="O370" i="6"/>
  <c r="P370" i="6" s="1"/>
  <c r="K370" i="6"/>
  <c r="L370" i="6" l="1"/>
  <c r="J370" i="6"/>
  <c r="Q371" i="6" l="1"/>
  <c r="R371" i="6" s="1"/>
  <c r="S371" i="6"/>
  <c r="T371" i="6" s="1"/>
  <c r="M371" i="6"/>
  <c r="N371" i="6" s="1"/>
  <c r="O371" i="6"/>
  <c r="P371" i="6" s="1"/>
  <c r="K371" i="6"/>
  <c r="L371" i="6" l="1"/>
  <c r="J371" i="6"/>
  <c r="Q372" i="6" l="1"/>
  <c r="R372" i="6" s="1"/>
  <c r="S372" i="6"/>
  <c r="T372" i="6" s="1"/>
  <c r="M372" i="6"/>
  <c r="N372" i="6" s="1"/>
  <c r="O372" i="6"/>
  <c r="P372" i="6" s="1"/>
  <c r="K372" i="6"/>
  <c r="L372" i="6" l="1"/>
  <c r="J372" i="6"/>
  <c r="Q373" i="6" l="1"/>
  <c r="R373" i="6" s="1"/>
  <c r="S373" i="6"/>
  <c r="T373" i="6" s="1"/>
  <c r="M373" i="6"/>
  <c r="N373" i="6" s="1"/>
  <c r="O373" i="6"/>
  <c r="P373" i="6" s="1"/>
  <c r="K373" i="6"/>
  <c r="L373" i="6" l="1"/>
  <c r="J373" i="6"/>
  <c r="Q374" i="6" l="1"/>
  <c r="R374" i="6" s="1"/>
  <c r="S374" i="6"/>
  <c r="T374" i="6" s="1"/>
  <c r="M374" i="6"/>
  <c r="N374" i="6" s="1"/>
  <c r="O374" i="6"/>
  <c r="P374" i="6" s="1"/>
  <c r="K374" i="6"/>
  <c r="L374" i="6" l="1"/>
  <c r="J374" i="6"/>
  <c r="Q375" i="6" l="1"/>
  <c r="R375" i="6" s="1"/>
  <c r="S375" i="6"/>
  <c r="T375" i="6" s="1"/>
  <c r="M375" i="6"/>
  <c r="N375" i="6" s="1"/>
  <c r="O375" i="6"/>
  <c r="P375" i="6" s="1"/>
  <c r="K375" i="6"/>
  <c r="L375" i="6" l="1"/>
  <c r="J375" i="6"/>
  <c r="Q376" i="6" l="1"/>
  <c r="R376" i="6" s="1"/>
  <c r="S376" i="6"/>
  <c r="T376" i="6" s="1"/>
  <c r="M376" i="6"/>
  <c r="N376" i="6" s="1"/>
  <c r="O376" i="6"/>
  <c r="P376" i="6" s="1"/>
  <c r="K376" i="6"/>
  <c r="L376" i="6" l="1"/>
  <c r="J376" i="6"/>
  <c r="Q377" i="6" l="1"/>
  <c r="R377" i="6" s="1"/>
  <c r="S377" i="6"/>
  <c r="T377" i="6" s="1"/>
  <c r="M377" i="6"/>
  <c r="N377" i="6" s="1"/>
  <c r="O377" i="6"/>
  <c r="P377" i="6" s="1"/>
  <c r="K377" i="6"/>
  <c r="L377" i="6" l="1"/>
  <c r="J377" i="6"/>
  <c r="Q378" i="6" l="1"/>
  <c r="R378" i="6" s="1"/>
  <c r="S378" i="6"/>
  <c r="T378" i="6" s="1"/>
  <c r="M378" i="6"/>
  <c r="N378" i="6" s="1"/>
  <c r="O378" i="6"/>
  <c r="P378" i="6" s="1"/>
  <c r="K378" i="6"/>
  <c r="L378" i="6" l="1"/>
  <c r="J378" i="6"/>
  <c r="Q379" i="6" l="1"/>
  <c r="R379" i="6" s="1"/>
  <c r="S379" i="6"/>
  <c r="T379" i="6" s="1"/>
  <c r="M379" i="6"/>
  <c r="N379" i="6" s="1"/>
  <c r="O379" i="6"/>
  <c r="P379" i="6" s="1"/>
  <c r="K379" i="6"/>
  <c r="L379" i="6" l="1"/>
  <c r="J379" i="6"/>
  <c r="Q380" i="6" l="1"/>
  <c r="R380" i="6" s="1"/>
  <c r="S380" i="6"/>
  <c r="T380" i="6" s="1"/>
  <c r="M380" i="6"/>
  <c r="N380" i="6" s="1"/>
  <c r="O380" i="6"/>
  <c r="P380" i="6" s="1"/>
  <c r="K380" i="6"/>
  <c r="L380" i="6" l="1"/>
  <c r="J380" i="6"/>
  <c r="Q381" i="6" l="1"/>
  <c r="R381" i="6" s="1"/>
  <c r="S381" i="6"/>
  <c r="T381" i="6" s="1"/>
  <c r="M381" i="6"/>
  <c r="N381" i="6" s="1"/>
  <c r="O381" i="6"/>
  <c r="P381" i="6" s="1"/>
  <c r="K381" i="6"/>
  <c r="L381" i="6" l="1"/>
  <c r="J381" i="6"/>
  <c r="Q382" i="6" l="1"/>
  <c r="R382" i="6" s="1"/>
  <c r="S382" i="6"/>
  <c r="T382" i="6" s="1"/>
  <c r="M382" i="6"/>
  <c r="N382" i="6" s="1"/>
  <c r="O382" i="6"/>
  <c r="P382" i="6" s="1"/>
  <c r="K382" i="6"/>
  <c r="L382" i="6" l="1"/>
  <c r="J382" i="6"/>
  <c r="Q383" i="6" l="1"/>
  <c r="R383" i="6" s="1"/>
  <c r="S383" i="6"/>
  <c r="T383" i="6" s="1"/>
  <c r="M383" i="6"/>
  <c r="N383" i="6" s="1"/>
  <c r="O383" i="6"/>
  <c r="P383" i="6" s="1"/>
  <c r="K383" i="6"/>
  <c r="L383" i="6" l="1"/>
  <c r="J383" i="6"/>
  <c r="C11" i="6" s="1"/>
  <c r="M26" i="7" l="1"/>
  <c r="N26" i="7" s="1"/>
  <c r="J25" i="7" l="1"/>
  <c r="G25" i="7" l="1"/>
  <c r="K26" i="7" l="1"/>
  <c r="L26" i="7" l="1"/>
  <c r="J26" i="7"/>
  <c r="G26" i="7"/>
  <c r="M27" i="7" l="1"/>
  <c r="N27" i="7" s="1"/>
  <c r="K27" i="7"/>
  <c r="J27" i="7" l="1"/>
  <c r="L27" i="7"/>
  <c r="G27" i="7"/>
  <c r="M28" i="7" l="1"/>
  <c r="N28" i="7" s="1"/>
  <c r="K28" i="7"/>
  <c r="L28" i="7" l="1"/>
  <c r="K29" i="7" s="1"/>
  <c r="L29" i="7" s="1"/>
  <c r="G28" i="7"/>
  <c r="J28" i="7"/>
  <c r="M29" i="7" l="1"/>
  <c r="N29" i="7" s="1"/>
  <c r="M30" i="7" s="1"/>
  <c r="N30" i="7" s="1"/>
  <c r="J29" i="7" l="1"/>
  <c r="K30" i="7"/>
  <c r="G29" i="7"/>
  <c r="L30" i="7" l="1"/>
  <c r="M31" i="7" s="1"/>
  <c r="N31" i="7" s="1"/>
  <c r="J30" i="7" l="1"/>
  <c r="K31" i="7"/>
  <c r="G30" i="7"/>
  <c r="L31" i="7" l="1"/>
  <c r="M32" i="7" s="1"/>
  <c r="N32" i="7" s="1"/>
  <c r="J31" i="7" l="1"/>
  <c r="K32" i="7"/>
  <c r="L32" i="7" s="1"/>
  <c r="M33" i="7" s="1"/>
  <c r="N33" i="7" s="1"/>
  <c r="G31" i="7"/>
  <c r="J32" i="7" l="1"/>
  <c r="K33" i="7"/>
  <c r="L33" i="7" s="1"/>
  <c r="M34" i="7" s="1"/>
  <c r="N34" i="7" s="1"/>
  <c r="G32" i="7"/>
  <c r="J33" i="7" l="1"/>
  <c r="K34" i="7"/>
  <c r="L34" i="7" s="1"/>
  <c r="G33" i="7"/>
  <c r="M35" i="7" l="1"/>
  <c r="N35" i="7" s="1"/>
  <c r="J34" i="7"/>
  <c r="K35" i="7" l="1"/>
  <c r="L35" i="7" s="1"/>
  <c r="G34" i="7"/>
  <c r="M36" i="7" l="1"/>
  <c r="N36" i="7" s="1"/>
  <c r="J35" i="7" l="1"/>
  <c r="K36" i="7"/>
  <c r="L36" i="7" s="1"/>
  <c r="M37" i="7" s="1"/>
  <c r="N37" i="7" s="1"/>
  <c r="G35" i="7"/>
  <c r="J36" i="7" l="1"/>
  <c r="K37" i="7"/>
  <c r="L37" i="7" s="1"/>
  <c r="M38" i="7" s="1"/>
  <c r="N38" i="7" s="1"/>
  <c r="G36" i="7"/>
  <c r="J37" i="7" l="1"/>
  <c r="K38" i="7"/>
  <c r="L38" i="7" s="1"/>
  <c r="M39" i="7" s="1"/>
  <c r="N39" i="7" s="1"/>
  <c r="G37" i="7"/>
  <c r="J38" i="7" l="1"/>
  <c r="K39" i="7" l="1"/>
  <c r="L39" i="7" s="1"/>
  <c r="G38" i="7"/>
  <c r="M40" i="7" l="1"/>
  <c r="N40" i="7" s="1"/>
  <c r="J39" i="7"/>
  <c r="K40" i="7"/>
  <c r="G39" i="7"/>
  <c r="J40" i="7" l="1"/>
  <c r="L40" i="7"/>
  <c r="G40" i="7"/>
  <c r="K41" i="7" l="1"/>
  <c r="L41" i="7" s="1"/>
  <c r="M41" i="7"/>
  <c r="N41" i="7" s="1"/>
  <c r="M42" i="7" l="1"/>
  <c r="N42" i="7" s="1"/>
  <c r="J41" i="7"/>
  <c r="K42" i="7"/>
  <c r="L42" i="7" s="1"/>
  <c r="G41" i="7"/>
  <c r="M43" i="7" l="1"/>
  <c r="N43" i="7" s="1"/>
  <c r="J42" i="7"/>
  <c r="K43" i="7" l="1"/>
  <c r="L43" i="7" s="1"/>
  <c r="G42" i="7"/>
  <c r="M44" i="7" l="1"/>
  <c r="N44" i="7" s="1"/>
  <c r="J43" i="7"/>
  <c r="K44" i="7" l="1"/>
  <c r="L44" i="7" s="1"/>
  <c r="M45" i="7" s="1"/>
  <c r="N45" i="7" s="1"/>
  <c r="G43" i="7"/>
  <c r="J44" i="7" l="1"/>
  <c r="K45" i="7"/>
  <c r="L45" i="7" s="1"/>
  <c r="M46" i="7" s="1"/>
  <c r="N46" i="7" s="1"/>
  <c r="G44" i="7"/>
  <c r="J45" i="7" l="1"/>
  <c r="K46" i="7"/>
  <c r="G45" i="7"/>
  <c r="J46" i="7" l="1"/>
  <c r="L46" i="7"/>
  <c r="G46" i="7"/>
  <c r="K47" i="7" l="1"/>
  <c r="L47" i="7" s="1"/>
  <c r="M47" i="7"/>
  <c r="N47" i="7" s="1"/>
  <c r="M48" i="7" l="1"/>
  <c r="N48" i="7" s="1"/>
  <c r="J47" i="7"/>
  <c r="K48" i="7"/>
  <c r="L48" i="7" s="1"/>
  <c r="G47" i="7"/>
  <c r="M49" i="7" l="1"/>
  <c r="N49" i="7" s="1"/>
  <c r="J48" i="7"/>
  <c r="K49" i="7"/>
  <c r="L49" i="7" s="1"/>
  <c r="G48" i="7"/>
  <c r="M50" i="7" l="1"/>
  <c r="N50" i="7" s="1"/>
  <c r="J49" i="7"/>
  <c r="K50" i="7"/>
  <c r="L50" i="7" s="1"/>
  <c r="G49" i="7"/>
  <c r="M51" i="7" l="1"/>
  <c r="N51" i="7" s="1"/>
  <c r="J50" i="7"/>
  <c r="K51" i="7"/>
  <c r="L51" i="7" s="1"/>
  <c r="G50" i="7"/>
  <c r="M52" i="7" l="1"/>
  <c r="N52" i="7" s="1"/>
  <c r="J51" i="7"/>
  <c r="K52" i="7" l="1"/>
  <c r="L52" i="7" s="1"/>
  <c r="G51" i="7"/>
  <c r="M53" i="7" l="1"/>
  <c r="N53" i="7" s="1"/>
  <c r="J52" i="7"/>
  <c r="G52" i="7"/>
  <c r="K53" i="7" l="1"/>
  <c r="G53" i="7" s="1"/>
  <c r="J53" i="7" l="1"/>
  <c r="L53" i="7"/>
  <c r="K54" i="7" l="1"/>
  <c r="L54" i="7" s="1"/>
  <c r="M54" i="7"/>
  <c r="N54" i="7" s="1"/>
  <c r="G54" i="7" l="1"/>
  <c r="M55" i="7"/>
  <c r="N55" i="7" s="1"/>
  <c r="J54" i="7"/>
  <c r="K55" i="7"/>
  <c r="J55" i="7" l="1"/>
  <c r="L55" i="7"/>
  <c r="G55" i="7"/>
  <c r="M56" i="7" l="1"/>
  <c r="N56" i="7" s="1"/>
  <c r="K56" i="7"/>
  <c r="J56" i="7" l="1"/>
  <c r="L56" i="7"/>
  <c r="G56" i="7"/>
  <c r="K57" i="7" l="1"/>
  <c r="M57" i="7"/>
  <c r="N57" i="7" s="1"/>
  <c r="L57" i="7" l="1"/>
  <c r="J57" i="7"/>
  <c r="G57" i="7"/>
  <c r="M58" i="7" l="1"/>
  <c r="N58" i="7" s="1"/>
  <c r="K58" i="7"/>
  <c r="L58" i="7" l="1"/>
  <c r="J58" i="7"/>
  <c r="G58" i="7"/>
  <c r="M59" i="7" l="1"/>
  <c r="N59" i="7" s="1"/>
  <c r="K59" i="7"/>
  <c r="L59" i="7" l="1"/>
  <c r="J59" i="7"/>
  <c r="G59" i="7"/>
  <c r="M60" i="7" l="1"/>
  <c r="N60" i="7" s="1"/>
  <c r="K60" i="7"/>
  <c r="L60" i="7" l="1"/>
  <c r="J60" i="7"/>
  <c r="G60" i="7"/>
  <c r="M61" i="7" l="1"/>
  <c r="N61" i="7" s="1"/>
  <c r="K61" i="7"/>
  <c r="J61" i="7" l="1"/>
  <c r="L61" i="7"/>
  <c r="G61" i="7"/>
  <c r="M62" i="7" l="1"/>
  <c r="N62" i="7" s="1"/>
  <c r="K62" i="7"/>
  <c r="L62" i="7" l="1"/>
  <c r="J62" i="7"/>
  <c r="G62" i="7"/>
  <c r="M63" i="7" l="1"/>
  <c r="N63" i="7" s="1"/>
  <c r="K63" i="7"/>
  <c r="L63" i="7" l="1"/>
  <c r="K64" i="7" s="1"/>
  <c r="J63" i="7"/>
  <c r="G63" i="7"/>
  <c r="L64" i="7" l="1"/>
  <c r="M64" i="7"/>
  <c r="N64" i="7" l="1"/>
  <c r="K65" i="7" s="1"/>
  <c r="L65" i="7" s="1"/>
  <c r="G64" i="7"/>
  <c r="J64" i="7"/>
  <c r="M65" i="7" l="1"/>
  <c r="N65" i="7" s="1"/>
  <c r="K66" i="7" s="1"/>
  <c r="G65" i="7" l="1"/>
  <c r="J65" i="7"/>
  <c r="M66" i="7"/>
  <c r="N66" i="7" s="1"/>
  <c r="L66" i="7"/>
  <c r="G66" i="7" l="1"/>
  <c r="J66" i="7"/>
  <c r="M67" i="7"/>
  <c r="N67" i="7" s="1"/>
  <c r="K67" i="7"/>
  <c r="L67" i="7" l="1"/>
  <c r="J67" i="7"/>
  <c r="G67" i="7"/>
  <c r="M68" i="7" l="1"/>
  <c r="N68" i="7" s="1"/>
  <c r="K68" i="7"/>
  <c r="L68" i="7" l="1"/>
  <c r="J68" i="7"/>
  <c r="G68" i="7"/>
  <c r="M69" i="7" l="1"/>
  <c r="N69" i="7" s="1"/>
  <c r="K69" i="7"/>
  <c r="J69" i="7" l="1"/>
  <c r="L69" i="7"/>
  <c r="G69" i="7"/>
  <c r="M70" i="7" l="1"/>
  <c r="N70" i="7" s="1"/>
  <c r="K70" i="7"/>
  <c r="L70" i="7" l="1"/>
  <c r="J70" i="7"/>
  <c r="G70" i="7"/>
  <c r="M71" i="7" l="1"/>
  <c r="N71" i="7" s="1"/>
  <c r="K71" i="7"/>
  <c r="J71" i="7" l="1"/>
  <c r="L71" i="7"/>
  <c r="G71" i="7"/>
  <c r="M72" i="7" l="1"/>
  <c r="N72" i="7" s="1"/>
  <c r="K72" i="7"/>
  <c r="L72" i="7" l="1"/>
  <c r="J72" i="7"/>
  <c r="G72" i="7"/>
  <c r="M73" i="7" l="1"/>
  <c r="N73" i="7" s="1"/>
  <c r="K73" i="7"/>
  <c r="J73" i="7" l="1"/>
  <c r="L73" i="7"/>
  <c r="G73" i="7"/>
  <c r="M74" i="7" l="1"/>
  <c r="N74" i="7" s="1"/>
  <c r="K74" i="7"/>
  <c r="L74" i="7" l="1"/>
  <c r="J74" i="7"/>
  <c r="G74" i="7"/>
  <c r="M75" i="7" l="1"/>
  <c r="N75" i="7" s="1"/>
  <c r="K75" i="7"/>
  <c r="L75" i="7" l="1"/>
  <c r="J75" i="7"/>
  <c r="G75" i="7"/>
  <c r="M76" i="7" l="1"/>
  <c r="N76" i="7" s="1"/>
  <c r="K76" i="7"/>
  <c r="L76" i="7" l="1"/>
  <c r="J76" i="7"/>
  <c r="G76" i="7"/>
  <c r="M77" i="7" l="1"/>
  <c r="N77" i="7" s="1"/>
  <c r="K77" i="7"/>
  <c r="L77" i="7" l="1"/>
  <c r="J77" i="7"/>
  <c r="G77" i="7"/>
  <c r="M78" i="7" l="1"/>
  <c r="N78" i="7" s="1"/>
  <c r="K78" i="7"/>
  <c r="L78" i="7" l="1"/>
  <c r="J78" i="7"/>
  <c r="G78" i="7"/>
  <c r="M79" i="7" l="1"/>
  <c r="N79" i="7" s="1"/>
  <c r="K79" i="7"/>
  <c r="L79" i="7" l="1"/>
  <c r="J79" i="7"/>
  <c r="G79" i="7"/>
  <c r="M80" i="7" l="1"/>
  <c r="N80" i="7" s="1"/>
  <c r="K80" i="7"/>
  <c r="L80" i="7" l="1"/>
  <c r="J80" i="7"/>
  <c r="G80" i="7"/>
  <c r="M81" i="7" l="1"/>
  <c r="N81" i="7" s="1"/>
  <c r="K81" i="7"/>
  <c r="L81" i="7" l="1"/>
  <c r="J81" i="7"/>
  <c r="G81" i="7"/>
  <c r="M82" i="7" l="1"/>
  <c r="N82" i="7" s="1"/>
  <c r="K82" i="7"/>
  <c r="L82" i="7" l="1"/>
  <c r="J82" i="7"/>
  <c r="G82" i="7"/>
  <c r="M83" i="7" l="1"/>
  <c r="N83" i="7" s="1"/>
  <c r="K83" i="7"/>
  <c r="L83" i="7" l="1"/>
  <c r="J83" i="7"/>
  <c r="G83" i="7"/>
  <c r="M84" i="7" l="1"/>
  <c r="N84" i="7" s="1"/>
  <c r="K84" i="7"/>
  <c r="L84" i="7" l="1"/>
  <c r="J84" i="7"/>
  <c r="G84" i="7"/>
  <c r="M85" i="7" l="1"/>
  <c r="N85" i="7" s="1"/>
  <c r="K85" i="7"/>
  <c r="L85" i="7" l="1"/>
  <c r="J85" i="7"/>
  <c r="G85" i="7"/>
  <c r="M86" i="7" l="1"/>
  <c r="N86" i="7" s="1"/>
  <c r="K86" i="7"/>
  <c r="L86" i="7" l="1"/>
  <c r="J86" i="7"/>
  <c r="G86" i="7"/>
  <c r="M87" i="7" l="1"/>
  <c r="N87" i="7" s="1"/>
  <c r="K87" i="7"/>
  <c r="L87" i="7" l="1"/>
  <c r="J87" i="7"/>
  <c r="G87" i="7"/>
  <c r="M88" i="7" l="1"/>
  <c r="N88" i="7" s="1"/>
  <c r="K88" i="7"/>
  <c r="L88" i="7" l="1"/>
  <c r="J88" i="7"/>
  <c r="G88" i="7"/>
  <c r="M89" i="7" l="1"/>
  <c r="N89" i="7" s="1"/>
  <c r="K89" i="7"/>
  <c r="L89" i="7" l="1"/>
  <c r="J89" i="7"/>
  <c r="G89" i="7"/>
  <c r="M90" i="7" l="1"/>
  <c r="N90" i="7" s="1"/>
  <c r="K90" i="7"/>
  <c r="L90" i="7" l="1"/>
  <c r="J90" i="7"/>
  <c r="G90" i="7"/>
  <c r="M91" i="7" l="1"/>
  <c r="N91" i="7" s="1"/>
  <c r="K91" i="7"/>
  <c r="L91" i="7" l="1"/>
  <c r="J91" i="7"/>
  <c r="G91" i="7"/>
  <c r="M92" i="7" l="1"/>
  <c r="N92" i="7" s="1"/>
  <c r="K92" i="7"/>
  <c r="L92" i="7" l="1"/>
  <c r="J92" i="7"/>
  <c r="G92" i="7"/>
  <c r="M93" i="7" l="1"/>
  <c r="N93" i="7" s="1"/>
  <c r="K93" i="7"/>
  <c r="L93" i="7" l="1"/>
  <c r="J93" i="7"/>
  <c r="G93" i="7"/>
  <c r="M94" i="7" l="1"/>
  <c r="N94" i="7" s="1"/>
  <c r="K94" i="7"/>
  <c r="L94" i="7" l="1"/>
  <c r="J94" i="7"/>
  <c r="G94" i="7"/>
  <c r="M95" i="7" l="1"/>
  <c r="N95" i="7" s="1"/>
  <c r="K95" i="7"/>
  <c r="L95" i="7" l="1"/>
  <c r="J95" i="7"/>
  <c r="G95" i="7"/>
  <c r="M96" i="7" l="1"/>
  <c r="N96" i="7" s="1"/>
  <c r="K96" i="7"/>
  <c r="L96" i="7" l="1"/>
  <c r="J96" i="7"/>
  <c r="G96" i="7"/>
  <c r="M97" i="7" l="1"/>
  <c r="N97" i="7" s="1"/>
  <c r="K97" i="7"/>
  <c r="L97" i="7" l="1"/>
  <c r="J97" i="7"/>
  <c r="G97" i="7"/>
  <c r="M98" i="7" l="1"/>
  <c r="N98" i="7" s="1"/>
  <c r="K98" i="7"/>
  <c r="L98" i="7" l="1"/>
  <c r="J98" i="7"/>
  <c r="G98" i="7"/>
  <c r="M99" i="7" l="1"/>
  <c r="N99" i="7" s="1"/>
  <c r="K99" i="7"/>
  <c r="L99" i="7" l="1"/>
  <c r="J99" i="7"/>
  <c r="G99" i="7"/>
  <c r="M100" i="7" l="1"/>
  <c r="N100" i="7" s="1"/>
  <c r="K100" i="7"/>
  <c r="L100" i="7" l="1"/>
  <c r="J100" i="7"/>
  <c r="G100" i="7"/>
  <c r="M101" i="7" l="1"/>
  <c r="N101" i="7" s="1"/>
  <c r="K101" i="7"/>
  <c r="L101" i="7" l="1"/>
  <c r="J101" i="7"/>
  <c r="G101" i="7"/>
  <c r="M102" i="7" l="1"/>
  <c r="N102" i="7" s="1"/>
  <c r="K102" i="7"/>
  <c r="L102" i="7" l="1"/>
  <c r="J102" i="7"/>
  <c r="G102" i="7"/>
  <c r="M103" i="7" l="1"/>
  <c r="N103" i="7" s="1"/>
  <c r="K103" i="7"/>
  <c r="L103" i="7" l="1"/>
  <c r="J103" i="7"/>
  <c r="G103" i="7"/>
  <c r="M104" i="7" l="1"/>
  <c r="N104" i="7" s="1"/>
  <c r="K104" i="7"/>
  <c r="L104" i="7" l="1"/>
  <c r="J104" i="7"/>
  <c r="G104" i="7"/>
  <c r="M105" i="7" l="1"/>
  <c r="N105" i="7" s="1"/>
  <c r="K105" i="7"/>
  <c r="L105" i="7" l="1"/>
  <c r="J105" i="7"/>
  <c r="G105" i="7"/>
  <c r="M106" i="7" l="1"/>
  <c r="N106" i="7" s="1"/>
  <c r="K106" i="7"/>
  <c r="L106" i="7" l="1"/>
  <c r="J106" i="7"/>
  <c r="G106" i="7"/>
  <c r="M107" i="7" l="1"/>
  <c r="N107" i="7" s="1"/>
  <c r="K107" i="7"/>
  <c r="L107" i="7" l="1"/>
  <c r="J107" i="7"/>
  <c r="G107" i="7"/>
  <c r="M108" i="7" l="1"/>
  <c r="N108" i="7" s="1"/>
  <c r="K108" i="7"/>
  <c r="L108" i="7" l="1"/>
  <c r="J108" i="7"/>
  <c r="G108" i="7"/>
  <c r="M109" i="7" l="1"/>
  <c r="N109" i="7" s="1"/>
  <c r="K109" i="7"/>
  <c r="L109" i="7" l="1"/>
  <c r="J109" i="7"/>
  <c r="G109" i="7"/>
  <c r="M110" i="7" l="1"/>
  <c r="N110" i="7" s="1"/>
  <c r="K110" i="7"/>
  <c r="L110" i="7" l="1"/>
  <c r="J110" i="7"/>
  <c r="G110" i="7"/>
  <c r="M111" i="7" l="1"/>
  <c r="N111" i="7" s="1"/>
  <c r="K111" i="7"/>
  <c r="L111" i="7" l="1"/>
  <c r="J111" i="7"/>
  <c r="G111" i="7"/>
  <c r="M112" i="7" l="1"/>
  <c r="N112" i="7" s="1"/>
  <c r="K112" i="7"/>
  <c r="L112" i="7" l="1"/>
  <c r="J112" i="7"/>
  <c r="G112" i="7"/>
  <c r="M113" i="7" l="1"/>
  <c r="N113" i="7" s="1"/>
  <c r="K113" i="7"/>
  <c r="L113" i="7" l="1"/>
  <c r="J113" i="7"/>
  <c r="G113" i="7"/>
  <c r="M114" i="7" l="1"/>
  <c r="N114" i="7" s="1"/>
  <c r="K114" i="7"/>
  <c r="L114" i="7" l="1"/>
  <c r="J114" i="7"/>
  <c r="G114" i="7"/>
  <c r="M115" i="7" l="1"/>
  <c r="N115" i="7" s="1"/>
  <c r="K115" i="7"/>
  <c r="L115" i="7" l="1"/>
  <c r="J115" i="7"/>
  <c r="G115" i="7"/>
  <c r="M116" i="7" l="1"/>
  <c r="N116" i="7" s="1"/>
  <c r="K116" i="7"/>
  <c r="L116" i="7" l="1"/>
  <c r="J116" i="7"/>
  <c r="G116" i="7"/>
  <c r="M117" i="7" l="1"/>
  <c r="N117" i="7" s="1"/>
  <c r="K117" i="7"/>
  <c r="L117" i="7" l="1"/>
  <c r="J117" i="7"/>
  <c r="G117" i="7"/>
  <c r="M118" i="7" l="1"/>
  <c r="N118" i="7" s="1"/>
  <c r="K118" i="7"/>
  <c r="L118" i="7" l="1"/>
  <c r="J118" i="7"/>
  <c r="G118" i="7"/>
  <c r="M119" i="7" l="1"/>
  <c r="N119" i="7" s="1"/>
  <c r="K119" i="7"/>
  <c r="L119" i="7" l="1"/>
  <c r="J119" i="7"/>
  <c r="G119" i="7"/>
  <c r="M120" i="7" l="1"/>
  <c r="N120" i="7" s="1"/>
  <c r="K120" i="7"/>
  <c r="L120" i="7" l="1"/>
  <c r="J120" i="7"/>
  <c r="G120" i="7"/>
  <c r="M121" i="7" l="1"/>
  <c r="N121" i="7" s="1"/>
  <c r="K121" i="7"/>
  <c r="L121" i="7" l="1"/>
  <c r="J121" i="7"/>
  <c r="G121" i="7"/>
  <c r="M122" i="7" l="1"/>
  <c r="N122" i="7" s="1"/>
  <c r="K122" i="7"/>
  <c r="L122" i="7" l="1"/>
  <c r="J122" i="7"/>
  <c r="G122" i="7"/>
  <c r="M123" i="7" l="1"/>
  <c r="N123" i="7" s="1"/>
  <c r="K123" i="7"/>
  <c r="L123" i="7" l="1"/>
  <c r="J123" i="7"/>
  <c r="G123" i="7"/>
  <c r="M124" i="7" l="1"/>
  <c r="N124" i="7" s="1"/>
  <c r="K124" i="7"/>
  <c r="L124" i="7" l="1"/>
  <c r="J124" i="7"/>
  <c r="G124" i="7"/>
  <c r="M125" i="7" l="1"/>
  <c r="N125" i="7" s="1"/>
  <c r="K125" i="7"/>
  <c r="L125" i="7" l="1"/>
  <c r="J125" i="7"/>
  <c r="G125" i="7"/>
  <c r="M126" i="7" l="1"/>
  <c r="N126" i="7" s="1"/>
  <c r="K126" i="7"/>
  <c r="L126" i="7" l="1"/>
  <c r="J126" i="7"/>
  <c r="G126" i="7"/>
  <c r="M127" i="7" l="1"/>
  <c r="N127" i="7" s="1"/>
  <c r="K127" i="7"/>
  <c r="L127" i="7" l="1"/>
  <c r="J127" i="7"/>
  <c r="G127" i="7"/>
  <c r="M128" i="7" l="1"/>
  <c r="N128" i="7" s="1"/>
  <c r="K128" i="7"/>
  <c r="L128" i="7" l="1"/>
  <c r="J128" i="7"/>
  <c r="G128" i="7"/>
  <c r="M129" i="7" l="1"/>
  <c r="N129" i="7" s="1"/>
  <c r="K129" i="7"/>
  <c r="L129" i="7" l="1"/>
  <c r="J129" i="7"/>
  <c r="G129" i="7"/>
  <c r="M130" i="7" l="1"/>
  <c r="N130" i="7" s="1"/>
  <c r="K130" i="7"/>
  <c r="L130" i="7" l="1"/>
  <c r="J130" i="7"/>
  <c r="G130" i="7"/>
  <c r="M131" i="7" l="1"/>
  <c r="N131" i="7" s="1"/>
  <c r="K131" i="7"/>
  <c r="L131" i="7" l="1"/>
  <c r="J131" i="7"/>
  <c r="G131" i="7"/>
  <c r="M132" i="7" l="1"/>
  <c r="N132" i="7" s="1"/>
  <c r="K132" i="7"/>
  <c r="L132" i="7" l="1"/>
  <c r="J132" i="7"/>
  <c r="G132" i="7"/>
  <c r="M133" i="7" l="1"/>
  <c r="N133" i="7" s="1"/>
  <c r="K133" i="7"/>
  <c r="L133" i="7" l="1"/>
  <c r="J133" i="7"/>
  <c r="G133" i="7"/>
  <c r="M134" i="7" l="1"/>
  <c r="N134" i="7" s="1"/>
  <c r="K134" i="7"/>
  <c r="L134" i="7" l="1"/>
  <c r="J134" i="7"/>
  <c r="G134" i="7"/>
  <c r="M135" i="7" l="1"/>
  <c r="N135" i="7" s="1"/>
  <c r="K135" i="7"/>
  <c r="L135" i="7" l="1"/>
  <c r="J135" i="7"/>
  <c r="G135" i="7"/>
  <c r="M136" i="7" l="1"/>
  <c r="N136" i="7" s="1"/>
  <c r="K136" i="7"/>
  <c r="L136" i="7" l="1"/>
  <c r="J136" i="7"/>
  <c r="G136" i="7"/>
  <c r="M137" i="7" l="1"/>
  <c r="N137" i="7" s="1"/>
  <c r="K137" i="7"/>
  <c r="L137" i="7" l="1"/>
  <c r="J137" i="7"/>
  <c r="G137" i="7"/>
  <c r="M138" i="7" l="1"/>
  <c r="N138" i="7" s="1"/>
  <c r="K138" i="7"/>
  <c r="L138" i="7" l="1"/>
  <c r="J138" i="7"/>
  <c r="G138" i="7"/>
  <c r="M139" i="7" l="1"/>
  <c r="N139" i="7" s="1"/>
  <c r="K139" i="7"/>
  <c r="L139" i="7" l="1"/>
  <c r="J139" i="7"/>
  <c r="G139" i="7"/>
  <c r="M140" i="7" l="1"/>
  <c r="N140" i="7" s="1"/>
  <c r="K140" i="7"/>
  <c r="L140" i="7" l="1"/>
  <c r="J140" i="7"/>
  <c r="G140" i="7"/>
  <c r="M141" i="7" l="1"/>
  <c r="N141" i="7" s="1"/>
  <c r="K141" i="7"/>
  <c r="L141" i="7" l="1"/>
  <c r="J141" i="7"/>
  <c r="G141" i="7"/>
  <c r="M142" i="7" l="1"/>
  <c r="N142" i="7" s="1"/>
  <c r="K142" i="7"/>
  <c r="L142" i="7" l="1"/>
  <c r="J142" i="7"/>
  <c r="G142" i="7"/>
  <c r="M143" i="7" l="1"/>
  <c r="N143" i="7" s="1"/>
  <c r="K143" i="7"/>
  <c r="L143" i="7" l="1"/>
  <c r="J143" i="7"/>
  <c r="G143" i="7"/>
  <c r="M144" i="7" l="1"/>
  <c r="N144" i="7" s="1"/>
  <c r="K144" i="7"/>
  <c r="L144" i="7" l="1"/>
  <c r="J144" i="7"/>
  <c r="G144" i="7"/>
  <c r="M145" i="7" l="1"/>
  <c r="N145" i="7" s="1"/>
  <c r="K145" i="7"/>
  <c r="L145" i="7" l="1"/>
  <c r="J145" i="7"/>
  <c r="G145" i="7"/>
  <c r="M146" i="7" l="1"/>
  <c r="N146" i="7" s="1"/>
  <c r="K146" i="7"/>
  <c r="L146" i="7" l="1"/>
  <c r="J146" i="7"/>
  <c r="G146" i="7"/>
  <c r="M147" i="7" l="1"/>
  <c r="N147" i="7" s="1"/>
  <c r="K147" i="7"/>
  <c r="L147" i="7" l="1"/>
  <c r="J147" i="7"/>
  <c r="G147" i="7"/>
  <c r="M148" i="7" l="1"/>
  <c r="N148" i="7" s="1"/>
  <c r="K148" i="7"/>
  <c r="L148" i="7" l="1"/>
  <c r="J148" i="7"/>
  <c r="G148" i="7"/>
  <c r="M149" i="7" l="1"/>
  <c r="N149" i="7" s="1"/>
  <c r="K149" i="7"/>
  <c r="L149" i="7" l="1"/>
  <c r="J149" i="7"/>
  <c r="G149" i="7"/>
  <c r="M150" i="7" l="1"/>
  <c r="N150" i="7" s="1"/>
  <c r="K150" i="7"/>
  <c r="L150" i="7" l="1"/>
  <c r="J150" i="7"/>
  <c r="G150" i="7"/>
  <c r="M151" i="7" l="1"/>
  <c r="N151" i="7" s="1"/>
  <c r="K151" i="7"/>
  <c r="L151" i="7" l="1"/>
  <c r="J151" i="7"/>
  <c r="G151" i="7"/>
  <c r="M152" i="7" l="1"/>
  <c r="N152" i="7" s="1"/>
  <c r="K152" i="7"/>
  <c r="L152" i="7" l="1"/>
  <c r="J152" i="7"/>
  <c r="G152" i="7"/>
  <c r="M153" i="7" l="1"/>
  <c r="N153" i="7" s="1"/>
  <c r="K153" i="7"/>
  <c r="L153" i="7" l="1"/>
  <c r="J153" i="7"/>
  <c r="G153" i="7"/>
  <c r="M154" i="7" l="1"/>
  <c r="N154" i="7" s="1"/>
  <c r="K154" i="7"/>
  <c r="L154" i="7" l="1"/>
  <c r="J154" i="7"/>
  <c r="G154" i="7"/>
  <c r="M155" i="7" l="1"/>
  <c r="N155" i="7" s="1"/>
  <c r="K155" i="7"/>
  <c r="L155" i="7" l="1"/>
  <c r="J155" i="7"/>
  <c r="G155" i="7"/>
  <c r="M156" i="7" l="1"/>
  <c r="N156" i="7" s="1"/>
  <c r="K156" i="7"/>
  <c r="L156" i="7" l="1"/>
  <c r="J156" i="7"/>
  <c r="G156" i="7"/>
  <c r="M157" i="7" l="1"/>
  <c r="N157" i="7" s="1"/>
  <c r="K157" i="7"/>
  <c r="L157" i="7" l="1"/>
  <c r="J157" i="7"/>
  <c r="G157" i="7"/>
  <c r="M158" i="7" l="1"/>
  <c r="N158" i="7" s="1"/>
  <c r="K158" i="7"/>
  <c r="L158" i="7" l="1"/>
  <c r="J158" i="7"/>
  <c r="G158" i="7"/>
  <c r="M159" i="7" l="1"/>
  <c r="N159" i="7" s="1"/>
  <c r="K159" i="7"/>
  <c r="L159" i="7" l="1"/>
  <c r="J159" i="7"/>
  <c r="G159" i="7"/>
  <c r="M160" i="7" l="1"/>
  <c r="N160" i="7" s="1"/>
  <c r="K160" i="7"/>
  <c r="L160" i="7" l="1"/>
  <c r="J160" i="7"/>
  <c r="G160" i="7"/>
  <c r="M161" i="7" l="1"/>
  <c r="N161" i="7" s="1"/>
  <c r="K161" i="7"/>
  <c r="L161" i="7" l="1"/>
  <c r="J161" i="7"/>
  <c r="G161" i="7"/>
  <c r="M162" i="7" l="1"/>
  <c r="N162" i="7" s="1"/>
  <c r="K162" i="7"/>
  <c r="L162" i="7" l="1"/>
  <c r="J162" i="7"/>
  <c r="G162" i="7"/>
  <c r="M163" i="7" l="1"/>
  <c r="N163" i="7" s="1"/>
  <c r="K163" i="7"/>
  <c r="L163" i="7" l="1"/>
  <c r="J163" i="7"/>
  <c r="G163" i="7"/>
  <c r="M164" i="7" l="1"/>
  <c r="N164" i="7" s="1"/>
  <c r="K164" i="7"/>
  <c r="L164" i="7" l="1"/>
  <c r="J164" i="7"/>
  <c r="G164" i="7"/>
  <c r="M165" i="7" l="1"/>
  <c r="N165" i="7" s="1"/>
  <c r="K165" i="7"/>
  <c r="L165" i="7" l="1"/>
  <c r="J165" i="7"/>
  <c r="G165" i="7"/>
  <c r="M166" i="7" l="1"/>
  <c r="N166" i="7" s="1"/>
  <c r="K166" i="7"/>
  <c r="L166" i="7" l="1"/>
  <c r="J166" i="7"/>
  <c r="G166" i="7"/>
  <c r="M167" i="7" l="1"/>
  <c r="N167" i="7" s="1"/>
  <c r="K167" i="7"/>
  <c r="J167" i="7" l="1"/>
  <c r="L167" i="7"/>
  <c r="G167" i="7"/>
  <c r="M168" i="7" l="1"/>
  <c r="N168" i="7" s="1"/>
  <c r="K168" i="7"/>
  <c r="L168" i="7" l="1"/>
  <c r="J168" i="7"/>
  <c r="G168" i="7"/>
  <c r="M169" i="7" l="1"/>
  <c r="N169" i="7" s="1"/>
  <c r="K169" i="7"/>
  <c r="L169" i="7" l="1"/>
  <c r="J169" i="7"/>
  <c r="G169" i="7"/>
  <c r="M170" i="7" l="1"/>
  <c r="N170" i="7" s="1"/>
  <c r="K170" i="7"/>
  <c r="L170" i="7" l="1"/>
  <c r="J170" i="7"/>
  <c r="G170" i="7"/>
  <c r="M171" i="7" l="1"/>
  <c r="N171" i="7" s="1"/>
  <c r="K171" i="7"/>
  <c r="L171" i="7" l="1"/>
  <c r="J171" i="7"/>
  <c r="G171" i="7"/>
  <c r="M172" i="7" l="1"/>
  <c r="N172" i="7" s="1"/>
  <c r="K172" i="7"/>
  <c r="L172" i="7" l="1"/>
  <c r="J172" i="7"/>
  <c r="G172" i="7"/>
  <c r="M173" i="7" l="1"/>
  <c r="N173" i="7" s="1"/>
  <c r="K173" i="7"/>
  <c r="L173" i="7" l="1"/>
  <c r="J173" i="7"/>
  <c r="G173" i="7"/>
  <c r="M174" i="7" l="1"/>
  <c r="N174" i="7" s="1"/>
  <c r="K174" i="7"/>
  <c r="L174" i="7" l="1"/>
  <c r="J174" i="7"/>
  <c r="G174" i="7"/>
  <c r="M175" i="7" l="1"/>
  <c r="N175" i="7" s="1"/>
  <c r="K175" i="7"/>
  <c r="L175" i="7" l="1"/>
  <c r="J175" i="7"/>
  <c r="G175" i="7"/>
  <c r="M176" i="7" l="1"/>
  <c r="N176" i="7" s="1"/>
  <c r="K176" i="7"/>
  <c r="L176" i="7" l="1"/>
  <c r="J176" i="7"/>
  <c r="G176" i="7"/>
  <c r="M177" i="7" l="1"/>
  <c r="N177" i="7" s="1"/>
  <c r="K177" i="7"/>
  <c r="L177" i="7" l="1"/>
  <c r="J177" i="7"/>
  <c r="G177" i="7"/>
  <c r="M178" i="7" l="1"/>
  <c r="N178" i="7" s="1"/>
  <c r="K178" i="7"/>
  <c r="L178" i="7" l="1"/>
  <c r="J178" i="7"/>
  <c r="G178" i="7"/>
  <c r="M179" i="7" l="1"/>
  <c r="N179" i="7" s="1"/>
  <c r="K179" i="7"/>
  <c r="L179" i="7" l="1"/>
  <c r="J179" i="7"/>
  <c r="G179" i="7"/>
  <c r="M180" i="7" l="1"/>
  <c r="N180" i="7" s="1"/>
  <c r="K180" i="7"/>
  <c r="L180" i="7" l="1"/>
  <c r="J180" i="7"/>
  <c r="G180" i="7"/>
  <c r="M181" i="7" l="1"/>
  <c r="N181" i="7" s="1"/>
  <c r="K181" i="7"/>
  <c r="L181" i="7" l="1"/>
  <c r="J181" i="7"/>
  <c r="G181" i="7"/>
  <c r="M182" i="7" l="1"/>
  <c r="N182" i="7" s="1"/>
  <c r="K182" i="7"/>
  <c r="L182" i="7" l="1"/>
  <c r="J182" i="7"/>
  <c r="G182" i="7"/>
  <c r="M183" i="7" l="1"/>
  <c r="N183" i="7" s="1"/>
  <c r="K183" i="7"/>
  <c r="L183" i="7" l="1"/>
  <c r="J183" i="7"/>
  <c r="G183" i="7"/>
  <c r="M184" i="7" l="1"/>
  <c r="N184" i="7" s="1"/>
  <c r="K184" i="7"/>
  <c r="L184" i="7" l="1"/>
  <c r="J184" i="7"/>
  <c r="G184" i="7"/>
  <c r="M185" i="7" l="1"/>
  <c r="N185" i="7" s="1"/>
  <c r="K185" i="7"/>
  <c r="L185" i="7" l="1"/>
  <c r="J185" i="7"/>
  <c r="G185" i="7"/>
  <c r="M186" i="7" l="1"/>
  <c r="N186" i="7" s="1"/>
  <c r="K186" i="7"/>
  <c r="L186" i="7" l="1"/>
  <c r="J186" i="7"/>
  <c r="G186" i="7"/>
  <c r="M187" i="7" l="1"/>
  <c r="N187" i="7" s="1"/>
  <c r="K187" i="7"/>
  <c r="L187" i="7" l="1"/>
  <c r="J187" i="7"/>
  <c r="G187" i="7"/>
  <c r="M188" i="7" l="1"/>
  <c r="N188" i="7" s="1"/>
  <c r="K188" i="7"/>
  <c r="L188" i="7" l="1"/>
  <c r="J188" i="7"/>
  <c r="G188" i="7"/>
  <c r="M189" i="7" l="1"/>
  <c r="N189" i="7" s="1"/>
  <c r="K189" i="7"/>
  <c r="L189" i="7" l="1"/>
  <c r="J189" i="7"/>
  <c r="G189" i="7"/>
  <c r="M190" i="7" l="1"/>
  <c r="N190" i="7" s="1"/>
  <c r="K190" i="7"/>
  <c r="L190" i="7" l="1"/>
  <c r="J190" i="7"/>
  <c r="G190" i="7"/>
  <c r="M191" i="7" l="1"/>
  <c r="N191" i="7" s="1"/>
  <c r="K191" i="7"/>
  <c r="L191" i="7" l="1"/>
  <c r="J191" i="7"/>
  <c r="G191" i="7"/>
  <c r="M192" i="7" l="1"/>
  <c r="N192" i="7" s="1"/>
  <c r="K192" i="7"/>
  <c r="L192" i="7" l="1"/>
  <c r="J192" i="7"/>
  <c r="G192" i="7"/>
  <c r="M193" i="7" l="1"/>
  <c r="N193" i="7" s="1"/>
  <c r="K193" i="7"/>
  <c r="L193" i="7" l="1"/>
  <c r="J193" i="7"/>
  <c r="G193" i="7"/>
  <c r="M194" i="7" l="1"/>
  <c r="N194" i="7" s="1"/>
  <c r="K194" i="7"/>
  <c r="L194" i="7" l="1"/>
  <c r="J194" i="7"/>
  <c r="G194" i="7"/>
  <c r="M195" i="7" l="1"/>
  <c r="N195" i="7" s="1"/>
  <c r="K195" i="7"/>
  <c r="L195" i="7" l="1"/>
  <c r="J195" i="7"/>
  <c r="G195" i="7"/>
  <c r="M196" i="7" l="1"/>
  <c r="N196" i="7" s="1"/>
  <c r="K196" i="7"/>
  <c r="L196" i="7" l="1"/>
  <c r="J196" i="7"/>
  <c r="G196" i="7"/>
  <c r="M197" i="7" l="1"/>
  <c r="N197" i="7" s="1"/>
  <c r="K197" i="7"/>
  <c r="L197" i="7" l="1"/>
  <c r="J197" i="7"/>
  <c r="G197" i="7"/>
  <c r="M198" i="7" l="1"/>
  <c r="N198" i="7" s="1"/>
  <c r="K198" i="7"/>
  <c r="L198" i="7" l="1"/>
  <c r="J198" i="7"/>
  <c r="G198" i="7"/>
  <c r="M199" i="7" l="1"/>
  <c r="N199" i="7" s="1"/>
  <c r="K199" i="7"/>
  <c r="L199" i="7" l="1"/>
  <c r="J199" i="7"/>
  <c r="G199" i="7"/>
  <c r="M200" i="7" l="1"/>
  <c r="N200" i="7" s="1"/>
  <c r="K200" i="7"/>
  <c r="L200" i="7" l="1"/>
  <c r="J200" i="7"/>
  <c r="G200" i="7"/>
  <c r="M201" i="7" l="1"/>
  <c r="N201" i="7" s="1"/>
  <c r="K201" i="7"/>
  <c r="L201" i="7" l="1"/>
  <c r="J201" i="7"/>
  <c r="G201" i="7"/>
  <c r="M202" i="7" l="1"/>
  <c r="N202" i="7" s="1"/>
  <c r="K202" i="7"/>
  <c r="L202" i="7" l="1"/>
  <c r="J202" i="7"/>
  <c r="G202" i="7"/>
  <c r="M203" i="7" l="1"/>
  <c r="N203" i="7" s="1"/>
  <c r="K203" i="7"/>
  <c r="L203" i="7" l="1"/>
  <c r="J203" i="7"/>
  <c r="G203" i="7"/>
  <c r="M204" i="7" l="1"/>
  <c r="N204" i="7" s="1"/>
  <c r="K204" i="7"/>
  <c r="L204" i="7" l="1"/>
  <c r="J204" i="7"/>
  <c r="G204" i="7"/>
  <c r="M205" i="7" l="1"/>
  <c r="N205" i="7" s="1"/>
  <c r="K205" i="7"/>
  <c r="L205" i="7" l="1"/>
  <c r="J205" i="7"/>
  <c r="G205" i="7"/>
  <c r="M206" i="7" l="1"/>
  <c r="N206" i="7" s="1"/>
  <c r="K206" i="7"/>
  <c r="L206" i="7" l="1"/>
  <c r="J206" i="7"/>
  <c r="G206" i="7"/>
  <c r="M207" i="7" l="1"/>
  <c r="N207" i="7" s="1"/>
  <c r="K207" i="7"/>
  <c r="L207" i="7" l="1"/>
  <c r="J207" i="7"/>
  <c r="G207" i="7"/>
  <c r="M208" i="7" l="1"/>
  <c r="N208" i="7" s="1"/>
  <c r="K208" i="7"/>
  <c r="L208" i="7" l="1"/>
  <c r="J208" i="7"/>
  <c r="G208" i="7"/>
  <c r="M209" i="7" l="1"/>
  <c r="N209" i="7" s="1"/>
  <c r="K209" i="7"/>
  <c r="L209" i="7" l="1"/>
  <c r="J209" i="7"/>
  <c r="G209" i="7"/>
  <c r="M210" i="7" l="1"/>
  <c r="N210" i="7" s="1"/>
  <c r="K210" i="7"/>
  <c r="L210" i="7" l="1"/>
  <c r="J210" i="7"/>
  <c r="G210" i="7"/>
  <c r="M211" i="7" l="1"/>
  <c r="N211" i="7" s="1"/>
  <c r="K211" i="7"/>
  <c r="L211" i="7" l="1"/>
  <c r="J211" i="7"/>
  <c r="G211" i="7"/>
  <c r="M212" i="7" l="1"/>
  <c r="N212" i="7" s="1"/>
  <c r="K212" i="7"/>
  <c r="L212" i="7" l="1"/>
  <c r="J212" i="7"/>
  <c r="G212" i="7"/>
  <c r="M213" i="7" l="1"/>
  <c r="N213" i="7" s="1"/>
  <c r="K213" i="7"/>
  <c r="L213" i="7" l="1"/>
  <c r="J213" i="7"/>
  <c r="G213" i="7"/>
  <c r="M214" i="7" l="1"/>
  <c r="N214" i="7" s="1"/>
  <c r="K214" i="7"/>
  <c r="L214" i="7" l="1"/>
  <c r="J214" i="7"/>
  <c r="G214" i="7"/>
  <c r="M215" i="7" l="1"/>
  <c r="N215" i="7" s="1"/>
  <c r="K215" i="7"/>
  <c r="L215" i="7" l="1"/>
  <c r="J215" i="7"/>
  <c r="G215" i="7"/>
  <c r="M216" i="7" l="1"/>
  <c r="N216" i="7" s="1"/>
  <c r="K216" i="7"/>
  <c r="L216" i="7" l="1"/>
  <c r="J216" i="7"/>
  <c r="G216" i="7"/>
  <c r="M217" i="7" l="1"/>
  <c r="N217" i="7" s="1"/>
  <c r="K217" i="7"/>
  <c r="L217" i="7" l="1"/>
  <c r="J217" i="7"/>
  <c r="G217" i="7"/>
  <c r="M218" i="7" l="1"/>
  <c r="N218" i="7" s="1"/>
  <c r="K218" i="7"/>
  <c r="L218" i="7" l="1"/>
  <c r="J218" i="7"/>
  <c r="G218" i="7"/>
  <c r="M219" i="7" l="1"/>
  <c r="N219" i="7" s="1"/>
  <c r="K219" i="7"/>
  <c r="L219" i="7" l="1"/>
  <c r="J219" i="7"/>
  <c r="G219" i="7"/>
  <c r="M220" i="7" l="1"/>
  <c r="N220" i="7" s="1"/>
  <c r="K220" i="7"/>
  <c r="L220" i="7" l="1"/>
  <c r="J220" i="7"/>
  <c r="G220" i="7"/>
  <c r="M221" i="7" l="1"/>
  <c r="N221" i="7" s="1"/>
  <c r="K221" i="7"/>
  <c r="L221" i="7" l="1"/>
  <c r="J221" i="7"/>
  <c r="G221" i="7"/>
  <c r="M222" i="7" l="1"/>
  <c r="N222" i="7" s="1"/>
  <c r="K222" i="7"/>
  <c r="L222" i="7" l="1"/>
  <c r="J222" i="7"/>
  <c r="G222" i="7"/>
  <c r="M223" i="7" l="1"/>
  <c r="N223" i="7" s="1"/>
  <c r="K223" i="7"/>
  <c r="L223" i="7" l="1"/>
  <c r="J223" i="7"/>
  <c r="G223" i="7"/>
  <c r="M224" i="7" l="1"/>
  <c r="N224" i="7" s="1"/>
  <c r="K224" i="7"/>
  <c r="L224" i="7" l="1"/>
  <c r="J224" i="7"/>
  <c r="G224" i="7"/>
  <c r="M225" i="7" l="1"/>
  <c r="N225" i="7" s="1"/>
  <c r="K225" i="7"/>
  <c r="L225" i="7" l="1"/>
  <c r="J225" i="7"/>
  <c r="G225" i="7"/>
  <c r="M226" i="7" l="1"/>
  <c r="N226" i="7" s="1"/>
  <c r="K226" i="7"/>
  <c r="L226" i="7" l="1"/>
  <c r="J226" i="7"/>
  <c r="G226" i="7"/>
  <c r="M227" i="7" l="1"/>
  <c r="N227" i="7" s="1"/>
  <c r="K227" i="7"/>
  <c r="L227" i="7" l="1"/>
  <c r="J227" i="7"/>
  <c r="G227" i="7"/>
  <c r="M228" i="7" l="1"/>
  <c r="N228" i="7" s="1"/>
  <c r="K228" i="7"/>
  <c r="L228" i="7" l="1"/>
  <c r="J228" i="7"/>
  <c r="G228" i="7"/>
  <c r="M229" i="7" l="1"/>
  <c r="N229" i="7" s="1"/>
  <c r="K229" i="7"/>
  <c r="L229" i="7" l="1"/>
  <c r="J229" i="7"/>
  <c r="G229" i="7"/>
  <c r="M230" i="7" l="1"/>
  <c r="N230" i="7" s="1"/>
  <c r="K230" i="7"/>
  <c r="J230" i="7" l="1"/>
  <c r="L230" i="7"/>
  <c r="G230" i="7"/>
  <c r="M231" i="7" l="1"/>
  <c r="N231" i="7" s="1"/>
  <c r="K231" i="7"/>
  <c r="L231" i="7" l="1"/>
  <c r="J231" i="7"/>
  <c r="G231" i="7"/>
  <c r="M232" i="7" l="1"/>
  <c r="N232" i="7" s="1"/>
  <c r="K232" i="7"/>
  <c r="L232" i="7" l="1"/>
  <c r="J232" i="7"/>
  <c r="G232" i="7"/>
  <c r="M233" i="7" l="1"/>
  <c r="N233" i="7" s="1"/>
  <c r="K233" i="7"/>
  <c r="L233" i="7" l="1"/>
  <c r="J233" i="7"/>
  <c r="G233" i="7"/>
  <c r="M234" i="7" l="1"/>
  <c r="N234" i="7" s="1"/>
  <c r="K234" i="7"/>
  <c r="J234" i="7" l="1"/>
  <c r="L234" i="7"/>
  <c r="G234" i="7"/>
  <c r="M235" i="7" l="1"/>
  <c r="N235" i="7" s="1"/>
  <c r="K235" i="7"/>
  <c r="L235" i="7" l="1"/>
  <c r="J235" i="7"/>
  <c r="G235" i="7"/>
  <c r="M236" i="7" l="1"/>
  <c r="N236" i="7" s="1"/>
  <c r="K236" i="7"/>
  <c r="L236" i="7" l="1"/>
  <c r="J236" i="7"/>
  <c r="G236" i="7"/>
  <c r="M237" i="7" l="1"/>
  <c r="N237" i="7" s="1"/>
  <c r="K237" i="7"/>
  <c r="L237" i="7" l="1"/>
  <c r="J237" i="7"/>
  <c r="G237" i="7"/>
  <c r="M238" i="7" l="1"/>
  <c r="N238" i="7" s="1"/>
  <c r="K238" i="7"/>
  <c r="L238" i="7" l="1"/>
  <c r="G238" i="7"/>
  <c r="J238" i="7"/>
  <c r="M239" i="7" l="1"/>
  <c r="N239" i="7" s="1"/>
  <c r="K239" i="7"/>
  <c r="L239" i="7" l="1"/>
  <c r="G239" i="7"/>
  <c r="J239" i="7"/>
  <c r="M240" i="7" l="1"/>
  <c r="N240" i="7" s="1"/>
  <c r="K240" i="7"/>
  <c r="L240" i="7" l="1"/>
  <c r="G240" i="7"/>
  <c r="J240" i="7"/>
  <c r="M241" i="7" l="1"/>
  <c r="N241" i="7" s="1"/>
  <c r="K241" i="7"/>
  <c r="L241" i="7" l="1"/>
  <c r="G241" i="7"/>
  <c r="J241" i="7"/>
  <c r="M242" i="7" l="1"/>
  <c r="N242" i="7" s="1"/>
  <c r="K242" i="7"/>
  <c r="L242" i="7" l="1"/>
  <c r="G242" i="7"/>
  <c r="J242" i="7"/>
  <c r="M243" i="7" l="1"/>
  <c r="N243" i="7" s="1"/>
  <c r="K243" i="7"/>
  <c r="L243" i="7" l="1"/>
  <c r="G243" i="7"/>
  <c r="J243" i="7"/>
  <c r="M244" i="7" l="1"/>
  <c r="N244" i="7" s="1"/>
  <c r="K244" i="7"/>
  <c r="G244" i="7" s="1"/>
  <c r="L244" i="7" l="1"/>
  <c r="J244" i="7"/>
  <c r="M245" i="7" l="1"/>
  <c r="N245" i="7" s="1"/>
  <c r="K245" i="7"/>
  <c r="G245" i="7" s="1"/>
  <c r="L245" i="7" l="1"/>
  <c r="J245" i="7"/>
  <c r="M246" i="7" l="1"/>
  <c r="N246" i="7" s="1"/>
  <c r="K246" i="7"/>
  <c r="G246" i="7" s="1"/>
  <c r="L246" i="7" l="1"/>
  <c r="J246" i="7"/>
  <c r="M247" i="7" l="1"/>
  <c r="N247" i="7" s="1"/>
  <c r="K247" i="7"/>
  <c r="G247" i="7" s="1"/>
  <c r="L247" i="7" l="1"/>
  <c r="J247" i="7"/>
  <c r="M248" i="7" l="1"/>
  <c r="N248" i="7" s="1"/>
  <c r="K248" i="7"/>
  <c r="G248" i="7" s="1"/>
  <c r="L248" i="7" l="1"/>
  <c r="J248" i="7"/>
  <c r="M249" i="7" l="1"/>
  <c r="N249" i="7" s="1"/>
  <c r="K249" i="7"/>
  <c r="G249" i="7" s="1"/>
  <c r="L249" i="7" l="1"/>
  <c r="J249" i="7"/>
  <c r="M250" i="7" l="1"/>
  <c r="N250" i="7" s="1"/>
  <c r="K250" i="7"/>
  <c r="G250" i="7" s="1"/>
  <c r="L250" i="7" l="1"/>
  <c r="J250" i="7"/>
  <c r="M251" i="7" l="1"/>
  <c r="N251" i="7" s="1"/>
  <c r="K251" i="7"/>
  <c r="G251" i="7" s="1"/>
  <c r="L251" i="7" l="1"/>
  <c r="J251" i="7"/>
  <c r="M252" i="7" l="1"/>
  <c r="N252" i="7" s="1"/>
  <c r="K252" i="7"/>
  <c r="G252" i="7" s="1"/>
  <c r="L252" i="7" l="1"/>
  <c r="J252" i="7"/>
  <c r="M253" i="7" l="1"/>
  <c r="N253" i="7" s="1"/>
  <c r="K253" i="7"/>
  <c r="G253" i="7" s="1"/>
  <c r="L253" i="7" l="1"/>
  <c r="J253" i="7"/>
  <c r="M254" i="7" l="1"/>
  <c r="N254" i="7" s="1"/>
  <c r="K254" i="7"/>
  <c r="G254" i="7" s="1"/>
  <c r="L254" i="7" l="1"/>
  <c r="J254" i="7"/>
  <c r="M255" i="7" l="1"/>
  <c r="N255" i="7" s="1"/>
  <c r="K255" i="7"/>
  <c r="G255" i="7" s="1"/>
  <c r="L255" i="7" l="1"/>
  <c r="J255" i="7"/>
  <c r="M256" i="7" l="1"/>
  <c r="N256" i="7" s="1"/>
  <c r="K256" i="7"/>
  <c r="G256" i="7" s="1"/>
  <c r="L256" i="7" l="1"/>
  <c r="J256" i="7"/>
  <c r="M257" i="7" l="1"/>
  <c r="N257" i="7" s="1"/>
  <c r="K257" i="7"/>
  <c r="G257" i="7" s="1"/>
  <c r="C13" i="7" l="1"/>
  <c r="C12" i="7"/>
  <c r="L257" i="7"/>
  <c r="J257" i="7"/>
  <c r="M258" i="7" l="1"/>
  <c r="N258" i="7" s="1"/>
  <c r="K258" i="7"/>
  <c r="L258" i="7" l="1"/>
  <c r="J258" i="7"/>
  <c r="M259" i="7" l="1"/>
  <c r="N259" i="7" s="1"/>
  <c r="K259" i="7"/>
  <c r="L259" i="7" l="1"/>
  <c r="J259" i="7"/>
  <c r="M260" i="7" l="1"/>
  <c r="N260" i="7" s="1"/>
  <c r="K260" i="7"/>
  <c r="L260" i="7" l="1"/>
  <c r="J260" i="7"/>
  <c r="M261" i="7" l="1"/>
  <c r="N261" i="7" s="1"/>
  <c r="K261" i="7"/>
  <c r="L261" i="7" l="1"/>
  <c r="J261" i="7"/>
  <c r="M262" i="7" l="1"/>
  <c r="N262" i="7" s="1"/>
  <c r="K262" i="7"/>
  <c r="L262" i="7" l="1"/>
  <c r="J262" i="7"/>
  <c r="M263" i="7" l="1"/>
  <c r="N263" i="7" s="1"/>
  <c r="K263" i="7"/>
  <c r="L263" i="7" l="1"/>
  <c r="J263" i="7"/>
  <c r="M264" i="7" l="1"/>
  <c r="N264" i="7" s="1"/>
  <c r="K264" i="7"/>
  <c r="L264" i="7" l="1"/>
  <c r="J264" i="7"/>
  <c r="M265" i="7" l="1"/>
  <c r="N265" i="7" s="1"/>
  <c r="K265" i="7"/>
  <c r="L265" i="7" l="1"/>
  <c r="J265" i="7"/>
  <c r="M266" i="7" l="1"/>
  <c r="N266" i="7" s="1"/>
  <c r="K266" i="7"/>
  <c r="L266" i="7" l="1"/>
  <c r="J266" i="7"/>
  <c r="M267" i="7" l="1"/>
  <c r="N267" i="7" s="1"/>
  <c r="K267" i="7"/>
  <c r="L267" i="7" l="1"/>
  <c r="J267" i="7"/>
  <c r="M268" i="7" l="1"/>
  <c r="N268" i="7" s="1"/>
  <c r="K268" i="7"/>
  <c r="L268" i="7" l="1"/>
  <c r="J268" i="7"/>
  <c r="M269" i="7" l="1"/>
  <c r="N269" i="7" s="1"/>
  <c r="K269" i="7"/>
  <c r="L269" i="7" l="1"/>
  <c r="J269" i="7"/>
  <c r="M270" i="7" l="1"/>
  <c r="N270" i="7" s="1"/>
  <c r="K270" i="7"/>
  <c r="L270" i="7" l="1"/>
  <c r="J270" i="7"/>
  <c r="M271" i="7" l="1"/>
  <c r="N271" i="7" s="1"/>
  <c r="K271" i="7"/>
  <c r="L271" i="7" l="1"/>
  <c r="J271" i="7"/>
  <c r="M272" i="7" l="1"/>
  <c r="N272" i="7" s="1"/>
  <c r="K272" i="7"/>
  <c r="L272" i="7" l="1"/>
  <c r="J272" i="7"/>
  <c r="M273" i="7" l="1"/>
  <c r="N273" i="7" s="1"/>
  <c r="K273" i="7"/>
  <c r="L273" i="7" l="1"/>
  <c r="J273" i="7"/>
  <c r="M274" i="7" l="1"/>
  <c r="N274" i="7" s="1"/>
  <c r="K274" i="7"/>
  <c r="L274" i="7" l="1"/>
  <c r="J274" i="7"/>
  <c r="M275" i="7" l="1"/>
  <c r="N275" i="7" s="1"/>
  <c r="K275" i="7"/>
  <c r="L275" i="7" l="1"/>
  <c r="J275" i="7"/>
  <c r="M276" i="7" l="1"/>
  <c r="N276" i="7" s="1"/>
  <c r="K276" i="7"/>
  <c r="L276" i="7" l="1"/>
  <c r="J276" i="7"/>
  <c r="M277" i="7" l="1"/>
  <c r="N277" i="7" s="1"/>
  <c r="K277" i="7"/>
  <c r="L277" i="7" l="1"/>
  <c r="J277" i="7"/>
  <c r="M278" i="7" l="1"/>
  <c r="N278" i="7" s="1"/>
  <c r="K278" i="7"/>
  <c r="L278" i="7" l="1"/>
  <c r="J278" i="7"/>
  <c r="M279" i="7" l="1"/>
  <c r="N279" i="7" s="1"/>
  <c r="K279" i="7"/>
  <c r="L279" i="7" l="1"/>
  <c r="J279" i="7"/>
  <c r="M280" i="7" l="1"/>
  <c r="N280" i="7" s="1"/>
  <c r="K280" i="7"/>
  <c r="L280" i="7" l="1"/>
  <c r="J280" i="7"/>
  <c r="M281" i="7" l="1"/>
  <c r="N281" i="7" s="1"/>
  <c r="K281" i="7"/>
  <c r="L281" i="7" l="1"/>
  <c r="J281" i="7"/>
  <c r="M282" i="7" l="1"/>
  <c r="N282" i="7" s="1"/>
  <c r="K282" i="7"/>
  <c r="L282" i="7" l="1"/>
  <c r="J282" i="7"/>
  <c r="M283" i="7" l="1"/>
  <c r="N283" i="7" s="1"/>
  <c r="K283" i="7"/>
  <c r="L283" i="7" l="1"/>
  <c r="J283" i="7"/>
  <c r="M284" i="7" l="1"/>
  <c r="N284" i="7" s="1"/>
  <c r="K284" i="7"/>
  <c r="L284" i="7" l="1"/>
  <c r="J284" i="7"/>
  <c r="M285" i="7" l="1"/>
  <c r="N285" i="7" s="1"/>
  <c r="K285" i="7"/>
  <c r="L285" i="7" l="1"/>
  <c r="J285" i="7"/>
  <c r="M286" i="7" l="1"/>
  <c r="N286" i="7" s="1"/>
  <c r="K286" i="7"/>
  <c r="L286" i="7" l="1"/>
  <c r="J286" i="7"/>
  <c r="M287" i="7" l="1"/>
  <c r="N287" i="7" s="1"/>
  <c r="K287" i="7"/>
  <c r="L287" i="7" l="1"/>
  <c r="J287" i="7"/>
  <c r="M288" i="7" l="1"/>
  <c r="N288" i="7" s="1"/>
  <c r="K288" i="7"/>
  <c r="L288" i="7" l="1"/>
  <c r="J288" i="7"/>
  <c r="M289" i="7" l="1"/>
  <c r="N289" i="7" s="1"/>
  <c r="K289" i="7"/>
  <c r="L289" i="7" l="1"/>
  <c r="J289" i="7"/>
  <c r="M290" i="7" l="1"/>
  <c r="N290" i="7" s="1"/>
  <c r="K290" i="7"/>
  <c r="L290" i="7" l="1"/>
  <c r="J290" i="7"/>
  <c r="M291" i="7" l="1"/>
  <c r="N291" i="7" s="1"/>
  <c r="K291" i="7"/>
  <c r="L291" i="7" l="1"/>
  <c r="J291" i="7"/>
  <c r="M292" i="7" l="1"/>
  <c r="N292" i="7" s="1"/>
  <c r="K292" i="7"/>
  <c r="L292" i="7" l="1"/>
  <c r="J292" i="7"/>
  <c r="M293" i="7" l="1"/>
  <c r="N293" i="7" s="1"/>
  <c r="K293" i="7"/>
  <c r="L293" i="7" l="1"/>
  <c r="J293" i="7"/>
  <c r="M294" i="7" l="1"/>
  <c r="N294" i="7" s="1"/>
  <c r="K294" i="7"/>
  <c r="L294" i="7" l="1"/>
  <c r="J294" i="7"/>
  <c r="M295" i="7" l="1"/>
  <c r="N295" i="7" s="1"/>
  <c r="K295" i="7"/>
  <c r="L295" i="7" l="1"/>
  <c r="J295" i="7"/>
  <c r="M296" i="7" l="1"/>
  <c r="N296" i="7" s="1"/>
  <c r="K296" i="7"/>
  <c r="L296" i="7" l="1"/>
  <c r="J296" i="7"/>
  <c r="M297" i="7" l="1"/>
  <c r="N297" i="7" s="1"/>
  <c r="K297" i="7"/>
  <c r="L297" i="7" l="1"/>
  <c r="J297" i="7"/>
  <c r="M298" i="7" l="1"/>
  <c r="N298" i="7" s="1"/>
  <c r="K298" i="7"/>
  <c r="L298" i="7" l="1"/>
  <c r="J298" i="7"/>
  <c r="M299" i="7" l="1"/>
  <c r="N299" i="7" s="1"/>
  <c r="K299" i="7"/>
  <c r="L299" i="7" l="1"/>
  <c r="J299" i="7"/>
  <c r="M300" i="7" l="1"/>
  <c r="N300" i="7" s="1"/>
  <c r="K300" i="7"/>
  <c r="L300" i="7" l="1"/>
  <c r="J300" i="7"/>
  <c r="M301" i="7" l="1"/>
  <c r="N301" i="7" s="1"/>
  <c r="K301" i="7"/>
  <c r="L301" i="7" l="1"/>
  <c r="J301" i="7"/>
  <c r="M302" i="7" l="1"/>
  <c r="N302" i="7" s="1"/>
  <c r="K302" i="7"/>
  <c r="L302" i="7" l="1"/>
  <c r="J302" i="7"/>
  <c r="M303" i="7" l="1"/>
  <c r="N303" i="7" s="1"/>
  <c r="K303" i="7"/>
  <c r="L303" i="7" l="1"/>
  <c r="J303" i="7"/>
  <c r="M304" i="7" l="1"/>
  <c r="N304" i="7" s="1"/>
  <c r="K304" i="7"/>
  <c r="L304" i="7" l="1"/>
  <c r="J304" i="7"/>
  <c r="M305" i="7" l="1"/>
  <c r="N305" i="7" s="1"/>
  <c r="K305" i="7"/>
  <c r="L305" i="7" l="1"/>
  <c r="J305" i="7"/>
  <c r="M306" i="7" l="1"/>
  <c r="N306" i="7" s="1"/>
  <c r="K306" i="7"/>
  <c r="L306" i="7" l="1"/>
  <c r="J306" i="7"/>
  <c r="M307" i="7" l="1"/>
  <c r="N307" i="7" s="1"/>
  <c r="K307" i="7"/>
  <c r="L307" i="7" l="1"/>
  <c r="J307" i="7"/>
  <c r="M308" i="7" l="1"/>
  <c r="N308" i="7" s="1"/>
  <c r="K308" i="7"/>
  <c r="L308" i="7" l="1"/>
  <c r="J308" i="7"/>
  <c r="M309" i="7" l="1"/>
  <c r="N309" i="7" s="1"/>
  <c r="K309" i="7"/>
  <c r="L309" i="7" l="1"/>
  <c r="J309" i="7"/>
  <c r="M310" i="7" l="1"/>
  <c r="N310" i="7" s="1"/>
  <c r="K310" i="7"/>
  <c r="L310" i="7" l="1"/>
  <c r="J310" i="7"/>
  <c r="M311" i="7" l="1"/>
  <c r="N311" i="7" s="1"/>
  <c r="K311" i="7"/>
  <c r="L311" i="7" l="1"/>
  <c r="J311" i="7"/>
  <c r="M312" i="7" l="1"/>
  <c r="N312" i="7" s="1"/>
  <c r="K312" i="7"/>
  <c r="L312" i="7" l="1"/>
  <c r="J312" i="7"/>
  <c r="M313" i="7" l="1"/>
  <c r="N313" i="7" s="1"/>
  <c r="K313" i="7"/>
  <c r="L313" i="7" l="1"/>
  <c r="J313" i="7"/>
  <c r="M314" i="7" l="1"/>
  <c r="N314" i="7" s="1"/>
  <c r="K314" i="7"/>
  <c r="L314" i="7" l="1"/>
  <c r="J314" i="7"/>
  <c r="M315" i="7" l="1"/>
  <c r="N315" i="7" s="1"/>
  <c r="K315" i="7"/>
  <c r="L315" i="7" l="1"/>
  <c r="J315" i="7"/>
  <c r="M316" i="7" l="1"/>
  <c r="N316" i="7" s="1"/>
  <c r="K316" i="7"/>
  <c r="L316" i="7" l="1"/>
  <c r="J316" i="7"/>
  <c r="M317" i="7" l="1"/>
  <c r="N317" i="7" s="1"/>
  <c r="K317" i="7"/>
  <c r="L317" i="7" l="1"/>
  <c r="J317" i="7"/>
  <c r="M318" i="7" l="1"/>
  <c r="N318" i="7" s="1"/>
  <c r="K318" i="7"/>
  <c r="L318" i="7" l="1"/>
  <c r="J318" i="7"/>
  <c r="M319" i="7" l="1"/>
  <c r="N319" i="7" s="1"/>
  <c r="K319" i="7"/>
  <c r="L319" i="7" l="1"/>
  <c r="J319" i="7"/>
  <c r="M320" i="7" l="1"/>
  <c r="N320" i="7" s="1"/>
  <c r="K320" i="7"/>
  <c r="L320" i="7" l="1"/>
  <c r="J320" i="7"/>
  <c r="M321" i="7" l="1"/>
  <c r="N321" i="7" s="1"/>
  <c r="K321" i="7"/>
  <c r="L321" i="7" l="1"/>
  <c r="J321" i="7"/>
  <c r="M322" i="7" l="1"/>
  <c r="N322" i="7" s="1"/>
  <c r="K322" i="7"/>
  <c r="L322" i="7" l="1"/>
  <c r="J322" i="7"/>
  <c r="M323" i="7" l="1"/>
  <c r="N323" i="7" s="1"/>
  <c r="K323" i="7"/>
  <c r="L323" i="7" l="1"/>
  <c r="J323" i="7"/>
  <c r="M324" i="7" l="1"/>
  <c r="N324" i="7" s="1"/>
  <c r="K324" i="7"/>
  <c r="L324" i="7" l="1"/>
  <c r="J324" i="7"/>
  <c r="M325" i="7" l="1"/>
  <c r="N325" i="7" s="1"/>
  <c r="K325" i="7"/>
  <c r="L325" i="7" l="1"/>
  <c r="J325" i="7"/>
  <c r="M326" i="7" l="1"/>
  <c r="N326" i="7" s="1"/>
  <c r="K326" i="7"/>
  <c r="L326" i="7" l="1"/>
  <c r="J326" i="7"/>
  <c r="M327" i="7" l="1"/>
  <c r="N327" i="7" s="1"/>
  <c r="K327" i="7"/>
  <c r="L327" i="7" l="1"/>
  <c r="J327" i="7"/>
  <c r="M328" i="7" l="1"/>
  <c r="N328" i="7" s="1"/>
  <c r="K328" i="7"/>
  <c r="L328" i="7" l="1"/>
  <c r="J328" i="7"/>
  <c r="M329" i="7" l="1"/>
  <c r="N329" i="7" s="1"/>
  <c r="K329" i="7"/>
  <c r="L329" i="7" l="1"/>
  <c r="J329" i="7"/>
  <c r="M330" i="7" l="1"/>
  <c r="N330" i="7" s="1"/>
  <c r="K330" i="7"/>
  <c r="L330" i="7" l="1"/>
  <c r="J330" i="7"/>
  <c r="M331" i="7" l="1"/>
  <c r="N331" i="7" s="1"/>
  <c r="K331" i="7"/>
  <c r="L331" i="7" l="1"/>
  <c r="J331" i="7"/>
  <c r="M332" i="7" l="1"/>
  <c r="N332" i="7" s="1"/>
  <c r="K332" i="7"/>
  <c r="L332" i="7" l="1"/>
  <c r="J332" i="7"/>
  <c r="M333" i="7" l="1"/>
  <c r="N333" i="7" s="1"/>
  <c r="K333" i="7"/>
  <c r="L333" i="7" l="1"/>
  <c r="J333" i="7"/>
  <c r="M334" i="7" l="1"/>
  <c r="N334" i="7" s="1"/>
  <c r="K334" i="7"/>
  <c r="L334" i="7" l="1"/>
  <c r="J334" i="7"/>
  <c r="M335" i="7" l="1"/>
  <c r="N335" i="7" s="1"/>
  <c r="K335" i="7"/>
  <c r="L335" i="7" l="1"/>
  <c r="J335" i="7"/>
  <c r="M336" i="7" l="1"/>
  <c r="N336" i="7" s="1"/>
  <c r="K336" i="7"/>
  <c r="L336" i="7" l="1"/>
  <c r="J336" i="7"/>
  <c r="M337" i="7" l="1"/>
  <c r="N337" i="7" s="1"/>
  <c r="K337" i="7"/>
  <c r="L337" i="7" l="1"/>
  <c r="J337" i="7"/>
  <c r="M338" i="7" l="1"/>
  <c r="N338" i="7" s="1"/>
  <c r="K338" i="7"/>
  <c r="L338" i="7" l="1"/>
  <c r="J338" i="7"/>
  <c r="M339" i="7" l="1"/>
  <c r="N339" i="7" s="1"/>
  <c r="K339" i="7"/>
  <c r="L339" i="7" l="1"/>
  <c r="J339" i="7"/>
  <c r="M340" i="7" l="1"/>
  <c r="N340" i="7" s="1"/>
  <c r="K340" i="7"/>
  <c r="L340" i="7" l="1"/>
  <c r="J340" i="7"/>
  <c r="M341" i="7" l="1"/>
  <c r="N341" i="7" s="1"/>
  <c r="K341" i="7"/>
  <c r="L341" i="7" l="1"/>
  <c r="J341" i="7"/>
  <c r="M342" i="7" l="1"/>
  <c r="N342" i="7" s="1"/>
  <c r="K342" i="7"/>
  <c r="L342" i="7" l="1"/>
  <c r="J342" i="7"/>
  <c r="M343" i="7" l="1"/>
  <c r="N343" i="7" s="1"/>
  <c r="K343" i="7"/>
  <c r="L343" i="7" l="1"/>
  <c r="J343" i="7"/>
  <c r="M344" i="7" l="1"/>
  <c r="N344" i="7" s="1"/>
  <c r="K344" i="7"/>
  <c r="L344" i="7" l="1"/>
  <c r="J344" i="7"/>
  <c r="M345" i="7" l="1"/>
  <c r="N345" i="7" s="1"/>
  <c r="K345" i="7"/>
  <c r="L345" i="7" l="1"/>
  <c r="J345" i="7"/>
  <c r="M346" i="7" l="1"/>
  <c r="N346" i="7" s="1"/>
  <c r="K346" i="7"/>
  <c r="L346" i="7" l="1"/>
  <c r="J346" i="7"/>
  <c r="M347" i="7" l="1"/>
  <c r="N347" i="7" s="1"/>
  <c r="K347" i="7"/>
  <c r="L347" i="7" l="1"/>
  <c r="J347" i="7"/>
  <c r="M348" i="7" l="1"/>
  <c r="N348" i="7" s="1"/>
  <c r="K348" i="7"/>
  <c r="L348" i="7" l="1"/>
  <c r="J348" i="7"/>
  <c r="M349" i="7" l="1"/>
  <c r="N349" i="7" s="1"/>
  <c r="K349" i="7"/>
  <c r="L349" i="7" l="1"/>
  <c r="J349" i="7"/>
  <c r="M350" i="7" l="1"/>
  <c r="N350" i="7" s="1"/>
  <c r="K350" i="7"/>
  <c r="L350" i="7" l="1"/>
  <c r="J350" i="7"/>
  <c r="M351" i="7" l="1"/>
  <c r="N351" i="7" s="1"/>
  <c r="K351" i="7"/>
  <c r="L351" i="7" l="1"/>
  <c r="J351" i="7"/>
  <c r="M352" i="7" l="1"/>
  <c r="N352" i="7" s="1"/>
  <c r="K352" i="7"/>
  <c r="L352" i="7" l="1"/>
  <c r="J352" i="7"/>
  <c r="M353" i="7" l="1"/>
  <c r="N353" i="7" s="1"/>
  <c r="K353" i="7"/>
  <c r="L353" i="7" l="1"/>
  <c r="J353" i="7"/>
  <c r="M354" i="7" l="1"/>
  <c r="N354" i="7" s="1"/>
  <c r="K354" i="7"/>
  <c r="L354" i="7" l="1"/>
  <c r="J354" i="7"/>
  <c r="M355" i="7" l="1"/>
  <c r="N355" i="7" s="1"/>
  <c r="K355" i="7"/>
  <c r="L355" i="7" l="1"/>
  <c r="J355" i="7"/>
  <c r="M356" i="7" l="1"/>
  <c r="N356" i="7" s="1"/>
  <c r="K356" i="7"/>
  <c r="L356" i="7" l="1"/>
  <c r="J356" i="7"/>
  <c r="M357" i="7" l="1"/>
  <c r="N357" i="7" s="1"/>
  <c r="K357" i="7"/>
  <c r="L357" i="7" l="1"/>
  <c r="J357" i="7"/>
  <c r="M358" i="7" l="1"/>
  <c r="N358" i="7" s="1"/>
  <c r="K358" i="7"/>
  <c r="L358" i="7" l="1"/>
  <c r="J358" i="7"/>
  <c r="M359" i="7" l="1"/>
  <c r="N359" i="7" s="1"/>
  <c r="K359" i="7"/>
  <c r="L359" i="7" l="1"/>
  <c r="J359" i="7"/>
  <c r="M360" i="7" l="1"/>
  <c r="N360" i="7" s="1"/>
  <c r="K360" i="7"/>
  <c r="L360" i="7" l="1"/>
  <c r="J360" i="7"/>
  <c r="M361" i="7" l="1"/>
  <c r="N361" i="7" s="1"/>
  <c r="K361" i="7"/>
  <c r="L361" i="7" l="1"/>
  <c r="J361" i="7"/>
  <c r="M362" i="7" l="1"/>
  <c r="N362" i="7" s="1"/>
  <c r="K362" i="7"/>
  <c r="L362" i="7" l="1"/>
  <c r="J362" i="7"/>
  <c r="M363" i="7" l="1"/>
  <c r="N363" i="7" s="1"/>
  <c r="K363" i="7"/>
  <c r="L363" i="7" l="1"/>
  <c r="J363" i="7"/>
  <c r="M364" i="7" l="1"/>
  <c r="N364" i="7" s="1"/>
  <c r="K364" i="7"/>
  <c r="L364" i="7" l="1"/>
  <c r="J364" i="7"/>
  <c r="M365" i="7" l="1"/>
  <c r="N365" i="7" s="1"/>
  <c r="K365" i="7"/>
  <c r="L365" i="7" l="1"/>
  <c r="J365" i="7"/>
  <c r="M366" i="7" l="1"/>
  <c r="N366" i="7" s="1"/>
  <c r="K366" i="7"/>
  <c r="L366" i="7" l="1"/>
  <c r="J366" i="7"/>
  <c r="M367" i="7" l="1"/>
  <c r="N367" i="7" s="1"/>
  <c r="K367" i="7"/>
  <c r="L367" i="7" l="1"/>
  <c r="J367" i="7"/>
  <c r="M368" i="7" l="1"/>
  <c r="N368" i="7" s="1"/>
  <c r="K368" i="7"/>
  <c r="L368" i="7" l="1"/>
  <c r="J368" i="7"/>
  <c r="M369" i="7" l="1"/>
  <c r="N369" i="7" s="1"/>
  <c r="K369" i="7"/>
  <c r="L369" i="7" l="1"/>
  <c r="J369" i="7"/>
  <c r="M370" i="7" l="1"/>
  <c r="N370" i="7" s="1"/>
  <c r="K370" i="7"/>
  <c r="L370" i="7" l="1"/>
  <c r="J370" i="7"/>
  <c r="M371" i="7" l="1"/>
  <c r="N371" i="7" s="1"/>
  <c r="K371" i="7"/>
  <c r="L371" i="7" l="1"/>
  <c r="J371" i="7"/>
  <c r="M372" i="7" l="1"/>
  <c r="N372" i="7" s="1"/>
  <c r="K372" i="7"/>
  <c r="L372" i="7" l="1"/>
  <c r="J372" i="7"/>
  <c r="M373" i="7" l="1"/>
  <c r="N373" i="7" s="1"/>
  <c r="K373" i="7"/>
  <c r="L373" i="7" l="1"/>
  <c r="J373" i="7"/>
  <c r="M374" i="7" l="1"/>
  <c r="N374" i="7" s="1"/>
  <c r="K374" i="7"/>
  <c r="L374" i="7" l="1"/>
  <c r="J374" i="7"/>
  <c r="M375" i="7" l="1"/>
  <c r="N375" i="7" s="1"/>
  <c r="K375" i="7"/>
  <c r="L375" i="7" l="1"/>
  <c r="J375" i="7"/>
  <c r="M376" i="7" l="1"/>
  <c r="N376" i="7" s="1"/>
  <c r="K376" i="7"/>
  <c r="L376" i="7" l="1"/>
  <c r="J376" i="7"/>
  <c r="M377" i="7" l="1"/>
  <c r="N377" i="7" s="1"/>
  <c r="K377" i="7"/>
  <c r="L377" i="7" l="1"/>
  <c r="J377" i="7"/>
  <c r="M378" i="7" l="1"/>
  <c r="N378" i="7" s="1"/>
  <c r="K378" i="7"/>
  <c r="L378" i="7" l="1"/>
  <c r="J378" i="7"/>
  <c r="M379" i="7" l="1"/>
  <c r="N379" i="7" s="1"/>
  <c r="K379" i="7"/>
  <c r="L379" i="7" l="1"/>
  <c r="J379" i="7"/>
  <c r="M380" i="7" l="1"/>
  <c r="N380" i="7" s="1"/>
  <c r="K380" i="7"/>
  <c r="L380" i="7" l="1"/>
  <c r="J380" i="7"/>
  <c r="M381" i="7" l="1"/>
  <c r="N381" i="7" s="1"/>
  <c r="K381" i="7"/>
  <c r="L381" i="7" l="1"/>
  <c r="J381" i="7"/>
  <c r="M382" i="7" l="1"/>
  <c r="N382" i="7" s="1"/>
  <c r="K382" i="7"/>
  <c r="L382" i="7" l="1"/>
  <c r="J382" i="7"/>
  <c r="M383" i="7" l="1"/>
  <c r="N383" i="7" s="1"/>
  <c r="K383" i="7"/>
  <c r="L383" i="7" l="1"/>
  <c r="J383" i="7"/>
  <c r="C11" i="7" s="1"/>
</calcChain>
</file>

<file path=xl/sharedStrings.xml><?xml version="1.0" encoding="utf-8"?>
<sst xmlns="http://schemas.openxmlformats.org/spreadsheetml/2006/main" count="150" uniqueCount="48">
  <si>
    <t>Ожидание</t>
  </si>
  <si>
    <t>Начало (ч:мм)</t>
  </si>
  <si>
    <t>Конец (ч:мм)</t>
  </si>
  <si>
    <t>Время поступления заявки</t>
  </si>
  <si>
    <t>Обслуживание. Оператор 1</t>
  </si>
  <si>
    <t>Обслуживание. Оператор 2</t>
  </si>
  <si>
    <t>Прошёл ли регистрацию в интернете?</t>
  </si>
  <si>
    <t>Время обслуживания
(у специалиста)</t>
  </si>
  <si>
    <t>Время обслуживания
(у специалиста)
(ч:мм)</t>
  </si>
  <si>
    <t>Время поступления в очередь</t>
  </si>
  <si>
    <t>В сервисный центр электронной техники приходят клиенты с неисправной техникой. Клиенты предварительно должны зарегистрироваться со своей проблемой. В среднем только 30% посетителям требуется регистрация, так как остальные зарегистрировались через интернет. Для регистрации в помещении находится один терминал, для регистрации своей проблемы посетителям требуется в среднем 3 минуты. Далее со своей проблемой посетители идут к одному из 2 свободных специалистов, где происходит диагностика, прием товара на ремонт или возврат средств. В среднем у специалистов посетитель проводит 15 минут. Обработкой статистических данных установлено, что поступление носит характер простейшего потока со средней интенсивностью 12 человек в час. Обслуживание у терминала и у специалиста соответствует нормальному распределению со средним квадратичным отклонением равным ¼ математического ожидания. Требуется составить имитационную модель работы сервисного центра за 12 часовой рабочий день, определить основные характеристики системы массового обслуживания. Определить сколько требуется специалистов, чтобы среднее время ожидания в очереди было меньше 5 минут.</t>
  </si>
  <si>
    <t>Время регистрации
(в терминале)</t>
  </si>
  <si>
    <t>Время регистрации
(в терминале) 
(ч:мм)</t>
  </si>
  <si>
    <t>В салоне красоты работают два мастера маникюра и один мастер макияжа. Время маникюра подчиняется нормальному закону распределения и составляет в среднем 27 минут со стандартным отклонением 6 минут. Среднее время макияжа составляет 35 минут со стандартным отклонением 11 минут и имеет так же нормальный закон распределения. К мастерам маникюра и макияжа организована отдельная очередь. Интенсивность прихода клиентов составляет 7 человек в час и распределено по экспоненциальному закону, причем вероятность прихода за макияжем составляет 0,75. Составить имитационную модель системы. Определить коэффициент загрузки мастеров, среднее время в ожидания очереди и среднею длину очереди к мастерам. За единицу времени принять одну минуту. Результаты моделирования получить за восьмичасовой рабочий день. Определить минимальное необходимое количество мастеров, чтобы среднее время ожидания в каждой очереди не превышало 10 минут</t>
  </si>
  <si>
    <t>Маникюр или макияж?</t>
  </si>
  <si>
    <t>Обслуживание. Маникюр 1</t>
  </si>
  <si>
    <t>Обслуживание. Маникюр 2</t>
  </si>
  <si>
    <t>Обслуживание. Макияж 1</t>
  </si>
  <si>
    <t>Интервал прихода</t>
  </si>
  <si>
    <t>Среднее ожидание</t>
  </si>
  <si>
    <t>Средняя длина очереди</t>
  </si>
  <si>
    <t>Максимальная очередь</t>
  </si>
  <si>
    <t>Очередь</t>
  </si>
  <si>
    <t>Оптимизированное количество специалистов</t>
  </si>
  <si>
    <t>Обслуживание. Оператор 3</t>
  </si>
  <si>
    <t>Обслуживание. Оператор 4</t>
  </si>
  <si>
    <t>Обслуживание. Оператор 5</t>
  </si>
  <si>
    <t>Обслуживание. Оператор 6</t>
  </si>
  <si>
    <t>Обслуживание. Оператор 7</t>
  </si>
  <si>
    <t>Обслуживание. Оператор 8</t>
  </si>
  <si>
    <t>Обслуживание. Оператор 9</t>
  </si>
  <si>
    <t>Обслуживание. Оператор 10</t>
  </si>
  <si>
    <t>Число специалистов</t>
  </si>
  <si>
    <t>Макс очередь</t>
  </si>
  <si>
    <t>Коэфф загрузки мастеров</t>
  </si>
  <si>
    <t>Оптимизированное количество мастеров</t>
  </si>
  <si>
    <t>Маникюр</t>
  </si>
  <si>
    <t>Макияж</t>
  </si>
  <si>
    <t>Клиенты на маникюр</t>
  </si>
  <si>
    <t>Клиенты на макияж</t>
  </si>
  <si>
    <t>Обслуживание. Макияж 2</t>
  </si>
  <si>
    <t>Обслуживание. Макияж 3</t>
  </si>
  <si>
    <t>Обслуживание. Маникюр 3</t>
  </si>
  <si>
    <t>vfd</t>
  </si>
  <si>
    <t>Обслуживание. Макияж 4</t>
  </si>
  <si>
    <t>Обслуживание. Макияж 5</t>
  </si>
  <si>
    <t>Обслуживание. Макияж 6</t>
  </si>
  <si>
    <t>Обслуживание. Макияж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</si>
</sst>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0.000000"/>
    <numFmt numFmtId="166" formatCode="0.000"/>
  </numFmts>
  <fonts count="8" x14ac:knownFonts="1">
    <font>
      <sz val="10"/>
      <color rgb="FF000000"/>
      <name val="Arial"/>
      <scheme val="minor"/>
    </font>
    <font>
      <b/>
      <sz val="11"/>
      <color theme="1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rgb="FF000000"/>
      <name val="Calibri"/>
      <family val="2"/>
      <charset val="204"/>
    </font>
    <font>
      <sz val="7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8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/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20" fontId="5" fillId="0" borderId="17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1" fontId="5" fillId="0" borderId="19" xfId="0" applyNumberFormat="1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0" fontId="5" fillId="0" borderId="35" xfId="0" applyFont="1" applyBorder="1" applyAlignment="1">
      <alignment horizontal="center" vertical="center" wrapText="1"/>
    </xf>
    <xf numFmtId="20" fontId="5" fillId="0" borderId="35" xfId="0" applyNumberFormat="1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20" fontId="5" fillId="0" borderId="36" xfId="0" applyNumberFormat="1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20" fontId="5" fillId="0" borderId="38" xfId="0" applyNumberFormat="1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20" fontId="5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5" fontId="5" fillId="0" borderId="21" xfId="0" applyNumberFormat="1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 wrapText="1"/>
    </xf>
    <xf numFmtId="20" fontId="5" fillId="2" borderId="38" xfId="0" applyNumberFormat="1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20" fontId="5" fillId="3" borderId="35" xfId="0" applyNumberFormat="1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C721-6676-49A8-9F1B-01BF59BB8B44}">
  <dimension ref="A1:AK383"/>
  <sheetViews>
    <sheetView tabSelected="1" topLeftCell="A11" workbookViewId="0">
      <selection activeCell="K19" sqref="K19:L20"/>
    </sheetView>
  </sheetViews>
  <sheetFormatPr defaultRowHeight="13.2" x14ac:dyDescent="0.25"/>
  <cols>
    <col min="1" max="1" width="17" customWidth="1"/>
    <col min="2" max="2" width="15.33203125" customWidth="1"/>
    <col min="3" max="3" width="15.44140625" customWidth="1"/>
    <col min="4" max="4" width="18.88671875" customWidth="1"/>
    <col min="5" max="5" width="20.21875" customWidth="1"/>
    <col min="6" max="6" width="16.6640625" customWidth="1"/>
    <col min="7" max="7" width="14.33203125" customWidth="1"/>
    <col min="8" max="8" width="16.44140625" customWidth="1"/>
    <col min="9" max="9" width="15.109375" customWidth="1"/>
    <col min="10" max="10" width="12.88671875" customWidth="1"/>
    <col min="12" max="12" width="11.109375" customWidth="1"/>
  </cols>
  <sheetData>
    <row r="1" spans="1:20" ht="13.2" customHeight="1" x14ac:dyDescent="0.25">
      <c r="A1" s="50" t="s">
        <v>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2"/>
      <c r="P1" s="2"/>
      <c r="Q1" s="2"/>
      <c r="R1" s="2"/>
      <c r="S1" s="2"/>
      <c r="T1" s="2"/>
    </row>
    <row r="2" spans="1:20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  <c r="O2" s="2"/>
      <c r="P2" s="2"/>
      <c r="Q2" s="2"/>
      <c r="R2" s="2"/>
      <c r="S2" s="2"/>
      <c r="T2" s="2"/>
    </row>
    <row r="3" spans="1:20" x14ac:dyDescent="0.25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5"/>
      <c r="O3" s="2"/>
      <c r="P3" s="2"/>
      <c r="Q3" s="2"/>
      <c r="R3" s="2"/>
      <c r="S3" s="2"/>
      <c r="T3" s="2"/>
    </row>
    <row r="4" spans="1:20" x14ac:dyDescent="0.2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2"/>
      <c r="P4" s="2"/>
      <c r="Q4" s="2"/>
      <c r="R4" s="2"/>
      <c r="S4" s="2"/>
      <c r="T4" s="2"/>
    </row>
    <row r="5" spans="1:20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2"/>
      <c r="P5" s="2"/>
      <c r="Q5" s="2"/>
      <c r="R5" s="2"/>
      <c r="S5" s="2"/>
      <c r="T5" s="2"/>
    </row>
    <row r="6" spans="1:20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  <c r="O6" s="2"/>
      <c r="P6" s="2"/>
      <c r="Q6" s="2"/>
      <c r="R6" s="2"/>
      <c r="S6" s="2"/>
      <c r="T6" s="2"/>
    </row>
    <row r="7" spans="1:20" x14ac:dyDescent="0.25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  <c r="O7" s="2"/>
      <c r="P7" s="2"/>
      <c r="Q7" s="2"/>
      <c r="R7" s="2"/>
      <c r="S7" s="2"/>
      <c r="T7" s="2"/>
    </row>
    <row r="8" spans="1:20" x14ac:dyDescent="0.25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5"/>
      <c r="O8" s="2"/>
      <c r="P8" s="2"/>
      <c r="Q8" s="2"/>
      <c r="R8" s="2"/>
      <c r="S8" s="2"/>
      <c r="T8" s="2"/>
    </row>
    <row r="9" spans="1:20" ht="13.8" thickBot="1" x14ac:dyDescent="0.3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  <c r="O9" s="2"/>
      <c r="P9" s="2"/>
      <c r="Q9" s="2"/>
      <c r="R9" s="2"/>
      <c r="S9" s="2"/>
      <c r="T9" s="2"/>
    </row>
    <row r="10" spans="1:20" ht="15" thickBo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2"/>
      <c r="P10" s="2"/>
      <c r="Q10" s="2"/>
      <c r="R10" s="2"/>
      <c r="S10" s="2"/>
      <c r="T10" s="2"/>
    </row>
    <row r="11" spans="1:20" ht="43.8" thickBot="1" x14ac:dyDescent="0.3">
      <c r="A11" s="7"/>
      <c r="B11" s="10" t="s">
        <v>19</v>
      </c>
      <c r="C11" s="11">
        <f ca="1">AVERAGE(J22:J383)</f>
        <v>2.110353539066764E-3</v>
      </c>
      <c r="D11" s="7"/>
      <c r="E11" s="7"/>
      <c r="F11" s="7"/>
      <c r="G11" s="7"/>
      <c r="H11" s="22" t="s">
        <v>32</v>
      </c>
      <c r="I11" s="22" t="s">
        <v>19</v>
      </c>
      <c r="J11" s="22" t="s">
        <v>20</v>
      </c>
      <c r="K11" s="22" t="s">
        <v>33</v>
      </c>
      <c r="L11" s="7"/>
      <c r="M11" s="7"/>
      <c r="N11" s="7"/>
      <c r="O11" s="2"/>
      <c r="P11" s="2"/>
      <c r="Q11" s="2"/>
      <c r="R11" s="2"/>
      <c r="S11" s="2"/>
      <c r="T11" s="2"/>
    </row>
    <row r="12" spans="1:20" ht="43.8" thickBot="1" x14ac:dyDescent="0.3">
      <c r="A12" s="7"/>
      <c r="B12" s="12" t="s">
        <v>20</v>
      </c>
      <c r="C12" s="13">
        <f ca="1">AVERAGE(G22:G383)</f>
        <v>1.2864077669902914</v>
      </c>
      <c r="D12" s="7"/>
      <c r="E12" s="18" t="s">
        <v>23</v>
      </c>
      <c r="F12" s="19">
        <v>5</v>
      </c>
      <c r="G12" s="7"/>
      <c r="H12" s="46">
        <v>2</v>
      </c>
      <c r="I12" s="47">
        <v>0.11805555555555557</v>
      </c>
      <c r="J12" s="46">
        <v>24</v>
      </c>
      <c r="K12" s="46">
        <v>50</v>
      </c>
      <c r="L12" s="7"/>
      <c r="M12" s="7"/>
      <c r="N12" s="7"/>
      <c r="O12" s="2"/>
      <c r="P12" s="2"/>
      <c r="Q12" s="2"/>
      <c r="R12" s="2"/>
      <c r="S12" s="2"/>
      <c r="T12" s="2"/>
    </row>
    <row r="13" spans="1:20" ht="29.4" thickBot="1" x14ac:dyDescent="0.3">
      <c r="A13" s="7"/>
      <c r="B13" s="14" t="s">
        <v>21</v>
      </c>
      <c r="C13" s="15">
        <f ca="1">MAX(G22:G383)</f>
        <v>5</v>
      </c>
      <c r="D13" s="7"/>
      <c r="E13" s="7"/>
      <c r="F13" s="7"/>
      <c r="G13" s="7"/>
      <c r="H13" s="22">
        <v>4</v>
      </c>
      <c r="I13" s="23">
        <v>2.2916666666666669E-2</v>
      </c>
      <c r="J13" s="22">
        <v>7</v>
      </c>
      <c r="K13" s="22">
        <v>20</v>
      </c>
      <c r="L13" s="7"/>
      <c r="M13" s="7"/>
      <c r="N13" s="7"/>
      <c r="O13" s="2"/>
      <c r="P13" s="2"/>
      <c r="Q13" s="2"/>
      <c r="R13" s="2"/>
      <c r="S13" s="2"/>
      <c r="T13" s="2"/>
    </row>
    <row r="14" spans="1:20" ht="15" thickBot="1" x14ac:dyDescent="0.3">
      <c r="A14" s="7"/>
      <c r="B14" s="7"/>
      <c r="C14" s="7"/>
      <c r="D14" s="7"/>
      <c r="E14" s="7"/>
      <c r="F14" s="7"/>
      <c r="G14" s="7"/>
      <c r="H14" s="24">
        <v>6</v>
      </c>
      <c r="I14" s="25">
        <v>6.9444444444444447E-4</v>
      </c>
      <c r="J14" s="24">
        <v>1</v>
      </c>
      <c r="K14" s="24">
        <v>4</v>
      </c>
      <c r="L14" s="7"/>
      <c r="M14" s="7"/>
      <c r="N14" s="7"/>
      <c r="O14" s="2"/>
      <c r="P14" s="2"/>
      <c r="Q14" s="2"/>
      <c r="R14" s="2"/>
      <c r="S14" s="2"/>
      <c r="T14" s="2"/>
    </row>
    <row r="15" spans="1:20" ht="15" thickBot="1" x14ac:dyDescent="0.3">
      <c r="A15" s="7"/>
      <c r="B15" s="7"/>
      <c r="C15" s="7"/>
      <c r="D15" s="7"/>
      <c r="E15" s="7"/>
      <c r="F15" s="7"/>
      <c r="G15" s="7"/>
      <c r="H15" s="42">
        <v>5</v>
      </c>
      <c r="I15" s="43">
        <v>2.0833333333333333E-3</v>
      </c>
      <c r="J15" s="44">
        <v>2</v>
      </c>
      <c r="K15" s="45">
        <v>5</v>
      </c>
      <c r="L15" s="7"/>
      <c r="M15" s="7"/>
      <c r="N15" s="7"/>
      <c r="O15" s="2"/>
      <c r="P15" s="2"/>
      <c r="Q15" s="2"/>
      <c r="R15" s="2"/>
      <c r="S15" s="2"/>
      <c r="T15" s="2"/>
    </row>
    <row r="16" spans="1:20" ht="14.4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</row>
    <row r="17" spans="1:37" x14ac:dyDescent="0.25">
      <c r="E17" s="8"/>
    </row>
    <row r="18" spans="1:37" ht="13.8" thickBot="1" x14ac:dyDescent="0.3"/>
    <row r="19" spans="1:37" ht="40.799999999999997" customHeight="1" thickBot="1" x14ac:dyDescent="0.35">
      <c r="A19" s="59" t="s">
        <v>6</v>
      </c>
      <c r="B19" s="61" t="s">
        <v>18</v>
      </c>
      <c r="C19" s="63" t="s">
        <v>3</v>
      </c>
      <c r="D19" s="61" t="s">
        <v>11</v>
      </c>
      <c r="E19" s="61" t="s">
        <v>12</v>
      </c>
      <c r="F19" s="61" t="s">
        <v>9</v>
      </c>
      <c r="G19" s="61" t="s">
        <v>22</v>
      </c>
      <c r="H19" s="61" t="s">
        <v>7</v>
      </c>
      <c r="I19" s="61" t="s">
        <v>8</v>
      </c>
      <c r="J19" s="61" t="s">
        <v>0</v>
      </c>
      <c r="K19" s="48" t="s">
        <v>4</v>
      </c>
      <c r="L19" s="49"/>
      <c r="M19" s="48" t="s">
        <v>5</v>
      </c>
      <c r="N19" s="65"/>
      <c r="O19" s="48" t="s">
        <v>24</v>
      </c>
      <c r="P19" s="49"/>
      <c r="Q19" s="48" t="s">
        <v>25</v>
      </c>
      <c r="R19" s="65"/>
      <c r="S19" s="48" t="s">
        <v>26</v>
      </c>
      <c r="T19" s="49"/>
      <c r="U19" s="48" t="s">
        <v>27</v>
      </c>
      <c r="V19" s="65"/>
      <c r="W19" s="48" t="s">
        <v>28</v>
      </c>
      <c r="X19" s="49"/>
      <c r="Y19" s="48" t="s">
        <v>29</v>
      </c>
      <c r="Z19" s="65"/>
      <c r="AA19" s="48" t="s">
        <v>30</v>
      </c>
      <c r="AB19" s="65"/>
      <c r="AC19" s="48" t="s">
        <v>31</v>
      </c>
      <c r="AD19" s="65"/>
      <c r="AE19" s="20"/>
      <c r="AF19" s="20"/>
      <c r="AG19" s="20"/>
      <c r="AH19" s="20"/>
      <c r="AI19" s="20"/>
      <c r="AJ19" s="20"/>
      <c r="AK19" s="20"/>
    </row>
    <row r="20" spans="1:37" ht="29.4" thickBot="1" x14ac:dyDescent="0.35">
      <c r="A20" s="60"/>
      <c r="B20" s="62"/>
      <c r="C20" s="64"/>
      <c r="D20" s="62"/>
      <c r="E20" s="62"/>
      <c r="F20" s="62"/>
      <c r="G20" s="62"/>
      <c r="H20" s="62"/>
      <c r="I20" s="62"/>
      <c r="J20" s="62"/>
      <c r="K20" s="16" t="s">
        <v>1</v>
      </c>
      <c r="L20" s="16" t="s">
        <v>2</v>
      </c>
      <c r="M20" s="16" t="s">
        <v>1</v>
      </c>
      <c r="N20" s="17" t="s">
        <v>2</v>
      </c>
      <c r="O20" s="16" t="s">
        <v>1</v>
      </c>
      <c r="P20" s="16" t="s">
        <v>2</v>
      </c>
      <c r="Q20" s="16" t="s">
        <v>1</v>
      </c>
      <c r="R20" s="17" t="s">
        <v>2</v>
      </c>
      <c r="S20" s="16" t="s">
        <v>1</v>
      </c>
      <c r="T20" s="16" t="s">
        <v>2</v>
      </c>
      <c r="U20" s="16" t="s">
        <v>1</v>
      </c>
      <c r="V20" s="17" t="s">
        <v>2</v>
      </c>
      <c r="W20" s="16" t="s">
        <v>1</v>
      </c>
      <c r="X20" s="16" t="s">
        <v>2</v>
      </c>
      <c r="Y20" s="16" t="s">
        <v>1</v>
      </c>
      <c r="Z20" s="17" t="s">
        <v>2</v>
      </c>
      <c r="AA20" s="16" t="s">
        <v>1</v>
      </c>
      <c r="AB20" s="17" t="s">
        <v>2</v>
      </c>
      <c r="AC20" s="16" t="s">
        <v>1</v>
      </c>
      <c r="AD20" s="17" t="s">
        <v>2</v>
      </c>
      <c r="AE20" s="20"/>
      <c r="AF20" s="20"/>
      <c r="AG20" s="20"/>
      <c r="AH20" s="20"/>
      <c r="AI20" s="20"/>
      <c r="AJ20" s="20"/>
      <c r="AK20" s="20"/>
    </row>
    <row r="21" spans="1:37" ht="13.8" x14ac:dyDescent="0.3">
      <c r="A21" s="3"/>
      <c r="B21" s="3"/>
      <c r="C21" s="4">
        <v>0.33333333333333331</v>
      </c>
      <c r="D21" s="5"/>
      <c r="E21" s="3"/>
      <c r="F21" s="3"/>
      <c r="G21" s="3"/>
      <c r="H21" s="3"/>
      <c r="I21" s="3"/>
      <c r="J21" s="3"/>
      <c r="K21" s="4"/>
      <c r="L21" s="4"/>
      <c r="M21" s="4"/>
      <c r="N21" s="4"/>
      <c r="O21" s="21"/>
      <c r="P21" s="21"/>
      <c r="Q21" s="21"/>
      <c r="R21" s="21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 ht="13.8" x14ac:dyDescent="0.3">
      <c r="A22" s="3">
        <f ca="1">IF(IF(RAND()&lt;=0.3, RAND()*(1-0.5)+0.5, RAND()*0.5) &gt; 0.5,1,0)</f>
        <v>0</v>
      </c>
      <c r="B22" s="6">
        <f ca="1" xml:space="preserve"> -(60/10)*LOG(1-RAND())+1</f>
        <v>3.8400550613577717</v>
      </c>
      <c r="C22" s="4">
        <f ca="1">IF(C21="","",IF(C21+(B22)/1440&lt;=$C$21+12/24,C21+(B22)/1440,""))</f>
        <v>0.33600003823705399</v>
      </c>
      <c r="D22" s="20">
        <v>2.4431922800686152</v>
      </c>
      <c r="E22" s="4">
        <f>D22/1440</f>
        <v>1.696661305603205E-3</v>
      </c>
      <c r="F22" s="4">
        <f ca="1">IF(C22&lt;&gt;"",IF(A22,C22,IF(C22+E22&gt;TIME(20,0,0),"",C22+E22)),"")</f>
        <v>0.33769669954265719</v>
      </c>
      <c r="G22" s="3">
        <f ca="1">IF(F22&lt;&gt;"",SUM(COUNTIF($L$22:$L22,"&gt;"&amp;F22),COUNTIF($N$22:$N22,"&gt;"&amp;F22),COUNTIF($P$22:$P22,"&gt;"&amp;F22),COUNTIF($R$22:$R22,"&gt;"&amp;F22),COUNTIF($T$22:$T22,"&gt;"&amp;F22)),"")</f>
        <v>1</v>
      </c>
      <c r="H22" s="20">
        <v>12.360166048565588</v>
      </c>
      <c r="I22" s="4">
        <f>H22/1440</f>
        <v>8.5834486448372136E-3</v>
      </c>
      <c r="J22" s="4">
        <f ca="1">IF(AND(F22&lt;&gt;"",OR(K22&lt;&gt;"",M22&lt;&gt;"",O22&lt;&gt;"",Q22&lt;&gt;"",S22&lt;&gt;"")),MAX(K22,M22,O22,Q22,S22)-F22,"")</f>
        <v>0</v>
      </c>
      <c r="K22" s="4">
        <f ca="1">IF(AND(MAX(L$21:L21)&lt;=MAX(N$21:N21),F22&lt;&gt;"",MAX(L$21:L21)&lt;=MAX(P$21:P21),MAX(L$21:L21)&lt;=MAX(R$21:R21),MAX(L$21:L21)&lt;=MAX(T$21:T21),MAX(L$21:L21)&lt;=TIME(20,0,0)),MAX(L$21:L21,F22),"")</f>
        <v>0.33769669954265719</v>
      </c>
      <c r="L22" s="4">
        <f ca="1">IF(ISTEXT(K22),"",K22+H22/1440)</f>
        <v>0.34628014818749442</v>
      </c>
      <c r="M22" s="4" t="str">
        <f ca="1">IF(AND(MAX(L$21:L21)&gt;MAX(N$21:N21),F22&lt;&gt;"",MAX(N$21:N21)&lt;=MAX(P$21:P21),MAX(N$21:N21)&lt;=MAX(R$21:R21),MAX(N$21:N21)&lt;=MAX(T$21:T21),MAX(N$21:N21)&lt;TIME(20,0,0)),MAX(N$21:N21,F22),"")</f>
        <v/>
      </c>
      <c r="N22" s="4" t="str">
        <f ca="1">IF(ISTEXT(M22),"",M22+H22/1440)</f>
        <v/>
      </c>
      <c r="O22" s="21" t="str">
        <f ca="1">IF(AND(MAX(L$21:L21)&gt;MAX(P$21:P21),F22&lt;&gt;"",MAX(N$21:N21)&gt;MAX(P$21:P21),MAX(P$21:P21)&lt;=MAX(R$21:R21),MAX(P$21:P21)&lt;=MAX(T$21:T21),MAX(P$21:P21)&lt;TIME(20,0,0)),MAX(P$21:P21,F22),"")</f>
        <v/>
      </c>
      <c r="P22" s="21" t="str">
        <f ca="1">IF(ISTEXT(O22),"",O22+H22/1440)</f>
        <v/>
      </c>
      <c r="Q22" s="21" t="str">
        <f ca="1">IF(AND(MAX(L$21:L21)&gt;MAX(R$21:R21),F22&lt;&gt;"",MAX(N$21:N21)&gt;MAX(R$21:R21),MAX(P$21:P21)&gt;MAX(R$21:R21),MAX(R$21:R21)&lt;=MAX(T$21:T21),MAX(R$21:R21)&lt;TIME(20,0,0)),MAX(R$21:R21,F22),"")</f>
        <v/>
      </c>
      <c r="R22" s="21" t="str">
        <f ca="1">IF(ISTEXT(Q22),"",Q22+H22/1440)</f>
        <v/>
      </c>
      <c r="S22" s="21" t="str">
        <f ca="1">IF(AND(MAX(L$21:L21)&gt;MAX(T$21:T21),F22&lt;&gt;"",MAX(N$21:N21)&gt;MAX(T$21:T21),MAX(P$21:P21)&gt;MAX(T$21:T21),MAX(R$21:R21)&gt;MAX(T$21:T21),MAX(T$21:T21)&lt;TIME(20,0,0)),MAX(T$21:T21,F22),"")</f>
        <v/>
      </c>
      <c r="T22" s="21" t="str">
        <f ca="1">IF(ISTEXT(S22),"",S22+H22/1440)</f>
        <v/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0"/>
      <c r="AF22" s="20"/>
      <c r="AG22" s="20"/>
      <c r="AH22" s="20"/>
      <c r="AI22" s="20"/>
      <c r="AJ22" s="20"/>
      <c r="AK22" s="20"/>
    </row>
    <row r="23" spans="1:37" ht="13.8" x14ac:dyDescent="0.3">
      <c r="A23" s="3">
        <f t="shared" ref="A23:A86" ca="1" si="0">IF(IF(RAND()&lt;=0.3, RAND()*(1-0.5)+0.5, RAND()*0.5) &gt; 0.5,1,0)</f>
        <v>0</v>
      </c>
      <c r="B23" s="6">
        <f t="shared" ref="B23:B86" ca="1" si="1" xml:space="preserve"> -(60/10)*LOG(1-RAND())+1</f>
        <v>9.046485626998356</v>
      </c>
      <c r="C23" s="4">
        <f t="shared" ref="C23:C86" ca="1" si="2">IF(C22="","",IF(C22+(B23)/1440&lt;=$C$21+12/24,C22+(B23)/1440,""))</f>
        <v>0.34228231992246949</v>
      </c>
      <c r="D23" s="20">
        <v>3.4996007874069619</v>
      </c>
      <c r="E23" s="4">
        <f t="shared" ref="E23:E86" si="3">D23/1440</f>
        <v>2.4302783245881681E-3</v>
      </c>
      <c r="F23" s="4">
        <f t="shared" ref="F23:F86" ca="1" si="4">IF(C23&lt;&gt;"",IF(A23,C23,IF(C23+E23&gt;TIME(20,0,0),"",C23+E23)),"")</f>
        <v>0.34471259824705763</v>
      </c>
      <c r="G23" s="3">
        <f ca="1">IF(F23&lt;&gt;"",SUM(COUNTIF($K$22:$K23,"&gt;"&amp;F23),COUNTIF($M$22:$M23,"&gt;"&amp;F23),COUNTIF($O$22:$O23,"&gt;"&amp;F23),COUNTIF($Q$22:$Q23,"&gt;"&amp;F23),COUNTIF($S$22:$S23,"&gt;"&amp;F23)),"")</f>
        <v>0</v>
      </c>
      <c r="H23" s="20">
        <v>14.25310305570747</v>
      </c>
      <c r="I23" s="4">
        <f t="shared" ref="I23:I86" si="5">H23/1440</f>
        <v>9.897988233130187E-3</v>
      </c>
      <c r="J23" s="4">
        <f t="shared" ref="J23:J86" ca="1" si="6">IF(AND(F23&lt;&gt;"",OR(K23&lt;&gt;"",M23&lt;&gt;"",O23&lt;&gt;"",Q23&lt;&gt;"",S23&lt;&gt;"")),MAX(K23,M23,O23,Q23,S23)-F23,"")</f>
        <v>0</v>
      </c>
      <c r="K23" s="4" t="str">
        <f ca="1">IF(AND(MAX(L$21:L22)&lt;=MAX(N$21:N22),F23&lt;&gt;"",MAX(L$21:L22)&lt;=MAX(P$21:P22),MAX(L$21:L22)&lt;=MAX(R$21:R22),MAX(L$21:L22)&lt;=MAX(T$21:T22),MAX(L$21:L22)&lt;=TIME(20,0,0)),MAX(L$21:L22,F23),"")</f>
        <v/>
      </c>
      <c r="L23" s="4" t="str">
        <f t="shared" ref="L23:L86" ca="1" si="7">IF(ISTEXT(K23),"",K23+H23/1440)</f>
        <v/>
      </c>
      <c r="M23" s="4">
        <f ca="1">IF(AND(MAX(L$21:L22)&gt;MAX(N$21:N22),F23&lt;&gt;"",MAX(N$21:N22)&lt;=MAX(P$21:P22),MAX(N$21:N22)&lt;=MAX(R$21:R22),MAX(N$21:N22)&lt;=MAX(T$21:T22),MAX(N$21:N22)&lt;TIME(20,0,0)),MAX(N$21:N22,F23),"")</f>
        <v>0.34471259824705763</v>
      </c>
      <c r="N23" s="4">
        <f t="shared" ref="N23:N86" ca="1" si="8">IF(ISTEXT(M23),"",M23+H23/1440)</f>
        <v>0.35461058648018784</v>
      </c>
      <c r="O23" s="21" t="str">
        <f ca="1">IF(AND(MAX(L$21:L22)&gt;MAX(P$21:P22),F23&lt;&gt;"",MAX(N$21:N22)&gt;MAX(P$21:P22),MAX(P$21:P22)&lt;=MAX(R$21:R22),MAX(P$21:P22)&lt;=MAX(T$21:T22),MAX(P$21:P22)&lt;TIME(20,0,0)),MAX(P$21:P22,F23),"")</f>
        <v/>
      </c>
      <c r="P23" s="21" t="str">
        <f t="shared" ref="P23:P86" ca="1" si="9">IF(ISTEXT(O23),"",O23+H23/1440)</f>
        <v/>
      </c>
      <c r="Q23" s="21" t="str">
        <f ca="1">IF(AND(MAX(L$21:L22)&gt;MAX(R$21:R22),F23&lt;&gt;"",MAX(N$21:N22)&gt;MAX(R$21:R22),MAX(P$21:P22)&gt;MAX(R$21:R22),MAX(R$21:R22)&lt;=MAX(T$21:T22),MAX(R$21:R22)&lt;TIME(20,0,0)),MAX(R$21:R22,F23),"")</f>
        <v/>
      </c>
      <c r="R23" s="21" t="str">
        <f t="shared" ref="R23:R86" ca="1" si="10">IF(ISTEXT(Q23),"",Q23+H23/1440)</f>
        <v/>
      </c>
      <c r="S23" s="21" t="str">
        <f ca="1">IF(AND(MAX(L$21:L22)&gt;MAX(T$21:T22),F23&lt;&gt;"",MAX(N$21:N22)&gt;MAX(T$21:T22),MAX(P$21:P22)&gt;MAX(T$21:T22),MAX(R$21:R22)&gt;MAX(T$21:T22),MAX(T$21:T22)&lt;TIME(20,0,0)),MAX(T$21:T22,F23),"")</f>
        <v/>
      </c>
      <c r="T23" s="21" t="str">
        <f t="shared" ref="T23:T86" ca="1" si="11">IF(ISTEXT(S23),"",S23+H23/1440)</f>
        <v/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0"/>
      <c r="AF23" s="20"/>
      <c r="AG23" s="20"/>
      <c r="AH23" s="20"/>
      <c r="AI23" s="20"/>
      <c r="AJ23" s="20"/>
      <c r="AK23" s="20"/>
    </row>
    <row r="24" spans="1:37" ht="13.8" x14ac:dyDescent="0.3">
      <c r="A24" s="3">
        <f t="shared" ca="1" si="0"/>
        <v>0</v>
      </c>
      <c r="B24" s="6">
        <f t="shared" ca="1" si="1"/>
        <v>2.8816962013717844</v>
      </c>
      <c r="C24" s="4">
        <f t="shared" ca="1" si="2"/>
        <v>0.34428349784008877</v>
      </c>
      <c r="D24" s="20">
        <v>4.4184092833602335</v>
      </c>
      <c r="E24" s="4">
        <f t="shared" si="3"/>
        <v>3.0683397801112731E-3</v>
      </c>
      <c r="F24" s="4">
        <f t="shared" ca="1" si="4"/>
        <v>0.34735183762020005</v>
      </c>
      <c r="G24" s="3">
        <f ca="1">IF(F24&lt;&gt;"",SUM(COUNTIF($K$22:$K24,"&gt;"&amp;F24),COUNTIF($M$22:$M24,"&gt;"&amp;F24),COUNTIF($O$22:$O24,"&gt;"&amp;F24),COUNTIF($Q$22:$Q24,"&gt;"&amp;F24),COUNTIF($S$22:$S24,"&gt;"&amp;F24)),"")</f>
        <v>0</v>
      </c>
      <c r="H24" s="20">
        <v>10.414262343729206</v>
      </c>
      <c r="I24" s="4">
        <f t="shared" si="5"/>
        <v>7.232126627589726E-3</v>
      </c>
      <c r="J24" s="4">
        <f t="shared" ca="1" si="6"/>
        <v>0</v>
      </c>
      <c r="K24" s="4" t="str">
        <f ca="1">IF(AND(MAX(L$21:L23)&lt;=MAX(N$21:N23),F24&lt;&gt;"",MAX(L$21:L23)&lt;=MAX(P$21:P23),MAX(L$21:L23)&lt;=MAX(R$21:R23),MAX(L$21:L23)&lt;=MAX(T$21:T23),MAX(L$21:L23)&lt;=TIME(20,0,0)),MAX(L$21:L23,F24),"")</f>
        <v/>
      </c>
      <c r="L24" s="4" t="str">
        <f t="shared" ca="1" si="7"/>
        <v/>
      </c>
      <c r="M24" s="4" t="str">
        <f ca="1">IF(AND(MAX(L$21:L23)&gt;MAX(N$21:N23),F24&lt;&gt;"",MAX(N$21:N23)&lt;=MAX(P$21:P23),MAX(N$21:N23)&lt;=MAX(R$21:R23),MAX(N$21:N23)&lt;=MAX(T$21:T23),MAX(N$21:N23)&lt;TIME(20,0,0)),MAX(N$21:N23,F24),"")</f>
        <v/>
      </c>
      <c r="N24" s="4" t="str">
        <f t="shared" ca="1" si="8"/>
        <v/>
      </c>
      <c r="O24" s="21">
        <f ca="1">IF(AND(MAX(L$21:L23)&gt;MAX(P$21:P23),F24&lt;&gt;"",MAX(N$21:N23)&gt;MAX(P$21:P23),MAX(P$21:P23)&lt;=MAX(R$21:R23),MAX(P$21:P23)&lt;=MAX(T$21:T23),MAX(P$21:P23)&lt;TIME(20,0,0)),MAX(P$21:P23,F24),"")</f>
        <v>0.34735183762020005</v>
      </c>
      <c r="P24" s="21">
        <f t="shared" ca="1" si="9"/>
        <v>0.35458396424778976</v>
      </c>
      <c r="Q24" s="21" t="str">
        <f ca="1">IF(AND(MAX(L$21:L23)&gt;MAX(R$21:R23),F24&lt;&gt;"",MAX(N$21:N23)&gt;MAX(R$21:R23),MAX(P$21:P23)&gt;MAX(R$21:R23),MAX(R$21:R23)&lt;=MAX(T$21:T23),MAX(R$21:R23)&lt;TIME(20,0,0)),MAX(R$21:R23,F24),"")</f>
        <v/>
      </c>
      <c r="R24" s="21" t="str">
        <f t="shared" ca="1" si="10"/>
        <v/>
      </c>
      <c r="S24" s="21" t="str">
        <f ca="1">IF(AND(MAX(L$21:L23)&gt;MAX(T$21:T23),F24&lt;&gt;"",MAX(N$21:N23)&gt;MAX(T$21:T23),MAX(P$21:P23)&gt;MAX(T$21:T23),MAX(R$21:R23)&gt;MAX(T$21:T23),MAX(T$21:T23)&lt;TIME(20,0,0)),MAX(T$21:T23,F24),"")</f>
        <v/>
      </c>
      <c r="T24" s="21" t="str">
        <f t="shared" ca="1" si="11"/>
        <v/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0"/>
      <c r="AF24" s="20"/>
      <c r="AG24" s="20"/>
      <c r="AH24" s="20"/>
      <c r="AI24" s="20"/>
      <c r="AJ24" s="20"/>
      <c r="AK24" s="20"/>
    </row>
    <row r="25" spans="1:37" ht="13.8" x14ac:dyDescent="0.3">
      <c r="A25" s="3">
        <f t="shared" ca="1" si="0"/>
        <v>0</v>
      </c>
      <c r="B25" s="6">
        <f t="shared" ca="1" si="1"/>
        <v>5.5877913368563004</v>
      </c>
      <c r="C25" s="4">
        <f t="shared" ca="1" si="2"/>
        <v>0.3481639084906834</v>
      </c>
      <c r="D25" s="20">
        <v>3.4034814082842786</v>
      </c>
      <c r="E25" s="4">
        <f t="shared" si="3"/>
        <v>2.3635287557529712E-3</v>
      </c>
      <c r="F25" s="4">
        <f t="shared" ca="1" si="4"/>
        <v>0.35052743724643637</v>
      </c>
      <c r="G25" s="3">
        <f ca="1">IF(F25&lt;&gt;"",SUM(COUNTIF($K$22:$K25,"&gt;"&amp;F25),COUNTIF($M$22:$M25,"&gt;"&amp;F25),COUNTIF($O$22:$O25,"&gt;"&amp;F25),COUNTIF($Q$22:$Q25,"&gt;"&amp;F25),COUNTIF($S$22:$S25,"&gt;"&amp;F25)),"")</f>
        <v>0</v>
      </c>
      <c r="H25" s="20">
        <v>14.388998617178004</v>
      </c>
      <c r="I25" s="4">
        <f t="shared" si="5"/>
        <v>9.9923601508180582E-3</v>
      </c>
      <c r="J25" s="4">
        <f t="shared" ca="1" si="6"/>
        <v>0</v>
      </c>
      <c r="K25" s="4" t="str">
        <f ca="1">IF(AND(MAX(L$21:L24)&lt;=MAX(N$21:N24),F25&lt;&gt;"",MAX(L$21:L24)&lt;=MAX(P$21:P24),MAX(L$21:L24)&lt;=MAX(R$21:R24),MAX(L$21:L24)&lt;=MAX(T$21:T24),MAX(L$21:L24)&lt;=TIME(20,0,0)),MAX(L$21:L24,F25),"")</f>
        <v/>
      </c>
      <c r="L25" s="4" t="str">
        <f t="shared" ca="1" si="7"/>
        <v/>
      </c>
      <c r="M25" s="4" t="str">
        <f ca="1">IF(AND(MAX(L$21:L24)&gt;MAX(N$21:N24),F25&lt;&gt;"",MAX(N$21:N24)&lt;=MAX(P$21:P24),MAX(N$21:N24)&lt;=MAX(R$21:R24),MAX(N$21:N24)&lt;=MAX(T$21:T24),MAX(N$21:N24)&lt;TIME(20,0,0)),MAX(N$21:N24,F25),"")</f>
        <v/>
      </c>
      <c r="N25" s="4" t="str">
        <f t="shared" ca="1" si="8"/>
        <v/>
      </c>
      <c r="O25" s="21" t="str">
        <f ca="1">IF(AND(MAX(L$21:L24)&gt;MAX(P$21:P24),F25&lt;&gt;"",MAX(N$21:N24)&gt;MAX(P$21:P24),MAX(P$21:P24)&lt;=MAX(R$21:R24),MAX(P$21:P24)&lt;=MAX(T$21:T24),MAX(P$21:P24)&lt;TIME(20,0,0)),MAX(P$21:P24,F25),"")</f>
        <v/>
      </c>
      <c r="P25" s="21" t="str">
        <f t="shared" ca="1" si="9"/>
        <v/>
      </c>
      <c r="Q25" s="21">
        <f ca="1">IF(AND(MAX(L$21:L24)&gt;MAX(R$21:R24),F25&lt;&gt;"",MAX(N$21:N24)&gt;MAX(R$21:R24),MAX(P$21:P24)&gt;MAX(R$21:R24),MAX(R$21:R24)&lt;=MAX(T$21:T24),MAX(R$21:R24)&lt;TIME(20,0,0)),MAX(R$21:R24,F25),"")</f>
        <v>0.35052743724643637</v>
      </c>
      <c r="R25" s="21">
        <f t="shared" ca="1" si="10"/>
        <v>0.36051979739725443</v>
      </c>
      <c r="S25" s="21" t="str">
        <f ca="1">IF(AND(MAX(L$21:L24)&gt;MAX(T$21:T24),F25&lt;&gt;"",MAX(N$21:N24)&gt;MAX(T$21:T24),MAX(P$21:P24)&gt;MAX(T$21:T24),MAX(R$21:R24)&gt;MAX(T$21:T24),MAX(T$21:T24)&lt;TIME(20,0,0)),MAX(T$21:T24,F25),"")</f>
        <v/>
      </c>
      <c r="T25" s="21" t="str">
        <f t="shared" ca="1" si="11"/>
        <v/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0"/>
      <c r="AF25" s="20"/>
      <c r="AG25" s="20"/>
      <c r="AH25" s="20"/>
      <c r="AI25" s="20"/>
      <c r="AJ25" s="20"/>
      <c r="AK25" s="20"/>
    </row>
    <row r="26" spans="1:37" ht="13.8" x14ac:dyDescent="0.3">
      <c r="A26" s="3">
        <f t="shared" ca="1" si="0"/>
        <v>0</v>
      </c>
      <c r="B26" s="6">
        <f t="shared" ca="1" si="1"/>
        <v>2.3397707773849743</v>
      </c>
      <c r="C26" s="4">
        <f t="shared" ca="1" si="2"/>
        <v>0.34978874930831189</v>
      </c>
      <c r="D26" s="20">
        <v>3.1346592171103111</v>
      </c>
      <c r="E26" s="4">
        <f t="shared" si="3"/>
        <v>2.176846678548827E-3</v>
      </c>
      <c r="F26" s="4">
        <f t="shared" ca="1" si="4"/>
        <v>0.35196559598686072</v>
      </c>
      <c r="G26" s="3">
        <f ca="1">IF(F26&lt;&gt;"",SUM(COUNTIF($K$22:$K26,"&gt;"&amp;F26),COUNTIF($M$22:$M26,"&gt;"&amp;F26),COUNTIF($O$22:$O26,"&gt;"&amp;F26),COUNTIF($Q$22:$Q26,"&gt;"&amp;F26),COUNTIF($S$22:$S26,"&gt;"&amp;F26)),"")</f>
        <v>0</v>
      </c>
      <c r="H26" s="20">
        <v>15.232368790875626</v>
      </c>
      <c r="I26" s="4">
        <f t="shared" si="5"/>
        <v>1.0578033882552518E-2</v>
      </c>
      <c r="J26" s="4">
        <f t="shared" ca="1" si="6"/>
        <v>0</v>
      </c>
      <c r="K26" s="4" t="str">
        <f ca="1">IF(AND(MAX(L$21:L25)&lt;=MAX(N$21:N25),F26&lt;&gt;"",MAX(L$21:L25)&lt;=MAX(P$21:P25),MAX(L$21:L25)&lt;=MAX(R$21:R25),MAX(L$21:L25)&lt;=MAX(T$21:T25),MAX(L$21:L25)&lt;=TIME(20,0,0)),MAX(L$21:L25,F26),"")</f>
        <v/>
      </c>
      <c r="L26" s="4" t="str">
        <f t="shared" ca="1" si="7"/>
        <v/>
      </c>
      <c r="M26" s="4" t="str">
        <f ca="1">IF(AND(MAX(L$21:L25)&gt;MAX(N$21:N25),F26&lt;&gt;"",MAX(N$21:N25)&lt;=MAX(P$21:P25),MAX(N$21:N25)&lt;=MAX(R$21:R25),MAX(N$21:N25)&lt;=MAX(T$21:T25),MAX(N$21:N25)&lt;TIME(20,0,0)),MAX(N$21:N25,F26),"")</f>
        <v/>
      </c>
      <c r="N26" s="4" t="str">
        <f t="shared" ca="1" si="8"/>
        <v/>
      </c>
      <c r="O26" s="21" t="str">
        <f ca="1">IF(AND(MAX(L$21:L25)&gt;MAX(P$21:P25),F26&lt;&gt;"",MAX(N$21:N25)&gt;MAX(P$21:P25),MAX(P$21:P25)&lt;=MAX(R$21:R25),MAX(P$21:P25)&lt;=MAX(T$21:T25),MAX(P$21:P25)&lt;TIME(20,0,0)),MAX(P$21:P25,F26),"")</f>
        <v/>
      </c>
      <c r="P26" s="21" t="str">
        <f t="shared" ca="1" si="9"/>
        <v/>
      </c>
      <c r="Q26" s="21" t="str">
        <f ca="1">IF(AND(MAX(L$21:L25)&gt;MAX(R$21:R25),F26&lt;&gt;"",MAX(N$21:N25)&gt;MAX(R$21:R25),MAX(P$21:P25)&gt;MAX(R$21:R25),MAX(R$21:R25)&lt;=MAX(T$21:T25),MAX(R$21:R25)&lt;TIME(20,0,0)),MAX(R$21:R25,F26),"")</f>
        <v/>
      </c>
      <c r="R26" s="21" t="str">
        <f t="shared" ca="1" si="10"/>
        <v/>
      </c>
      <c r="S26" s="21">
        <f ca="1">IF(AND(MAX(L$21:L25)&gt;MAX(T$21:T25),F26&lt;&gt;"",MAX(N$21:N25)&gt;MAX(T$21:T25),MAX(P$21:P25)&gt;MAX(T$21:T25),MAX(R$21:R25)&gt;MAX(T$21:T25),MAX(T$21:T25)&lt;TIME(20,0,0)),MAX(T$21:T25,F26),"")</f>
        <v>0.35196559598686072</v>
      </c>
      <c r="T26" s="21">
        <f t="shared" ca="1" si="11"/>
        <v>0.36254362986941324</v>
      </c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0"/>
      <c r="AF26" s="20"/>
      <c r="AG26" s="20"/>
      <c r="AH26" s="20"/>
      <c r="AI26" s="20"/>
      <c r="AJ26" s="20"/>
      <c r="AK26" s="20"/>
    </row>
    <row r="27" spans="1:37" ht="13.8" x14ac:dyDescent="0.3">
      <c r="A27" s="3">
        <f t="shared" ca="1" si="0"/>
        <v>0</v>
      </c>
      <c r="B27" s="6">
        <f t="shared" ca="1" si="1"/>
        <v>1.7926796212716403</v>
      </c>
      <c r="C27" s="4">
        <f t="shared" ca="1" si="2"/>
        <v>0.35103366571197275</v>
      </c>
      <c r="D27" s="20">
        <v>2.8554159219565918</v>
      </c>
      <c r="E27" s="4">
        <f t="shared" si="3"/>
        <v>1.9829277235809666E-3</v>
      </c>
      <c r="F27" s="4">
        <f t="shared" ca="1" si="4"/>
        <v>0.35301659343555369</v>
      </c>
      <c r="G27" s="3">
        <f ca="1">IF(F27&lt;&gt;"",SUM(COUNTIF($K$22:$K27,"&gt;"&amp;F27),COUNTIF($M$22:$M27,"&gt;"&amp;F27),COUNTIF($O$22:$O27,"&gt;"&amp;F27),COUNTIF($Q$22:$Q27,"&gt;"&amp;F27),COUNTIF($S$22:$S27,"&gt;"&amp;F27)),"")</f>
        <v>0</v>
      </c>
      <c r="H27" s="20">
        <v>18.667969394882675</v>
      </c>
      <c r="I27" s="4">
        <f t="shared" si="5"/>
        <v>1.2963867635335191E-2</v>
      </c>
      <c r="J27" s="4">
        <f t="shared" ca="1" si="6"/>
        <v>0</v>
      </c>
      <c r="K27" s="4">
        <f ca="1">IF(AND(MAX(L$21:L26)&lt;=MAX(N$21:N26),F27&lt;&gt;"",MAX(L$21:L26)&lt;=MAX(P$21:P26),MAX(L$21:L26)&lt;=MAX(R$21:R26),MAX(L$21:L26)&lt;=MAX(T$21:T26),MAX(L$21:L26)&lt;=TIME(20,0,0)),MAX(L$21:L26,F27),"")</f>
        <v>0.35301659343555369</v>
      </c>
      <c r="L27" s="4">
        <f t="shared" ca="1" si="7"/>
        <v>0.36598046107088889</v>
      </c>
      <c r="M27" s="4" t="str">
        <f ca="1">IF(AND(MAX(L$21:L26)&gt;MAX(N$21:N26),F27&lt;&gt;"",MAX(N$21:N26)&lt;=MAX(P$21:P26),MAX(N$21:N26)&lt;=MAX(R$21:R26),MAX(N$21:N26)&lt;=MAX(T$21:T26),MAX(N$21:N26)&lt;TIME(20,0,0)),MAX(N$21:N26,F27),"")</f>
        <v/>
      </c>
      <c r="N27" s="4" t="str">
        <f t="shared" ca="1" si="8"/>
        <v/>
      </c>
      <c r="O27" s="21" t="str">
        <f ca="1">IF(AND(MAX(L$21:L26)&gt;MAX(P$21:P26),F27&lt;&gt;"",MAX(N$21:N26)&gt;MAX(P$21:P26),MAX(P$21:P26)&lt;=MAX(R$21:R26),MAX(P$21:P26)&lt;=MAX(T$21:T26),MAX(P$21:P26)&lt;TIME(20,0,0)),MAX(P$21:P26,F27),"")</f>
        <v/>
      </c>
      <c r="P27" s="21" t="str">
        <f t="shared" ca="1" si="9"/>
        <v/>
      </c>
      <c r="Q27" s="21" t="str">
        <f ca="1">IF(AND(MAX(L$21:L26)&gt;MAX(R$21:R26),F27&lt;&gt;"",MAX(N$21:N26)&gt;MAX(R$21:R26),MAX(P$21:P26)&gt;MAX(R$21:R26),MAX(R$21:R26)&lt;=MAX(T$21:T26),MAX(R$21:R26)&lt;TIME(20,0,0)),MAX(R$21:R26,F27),"")</f>
        <v/>
      </c>
      <c r="R27" s="21" t="str">
        <f t="shared" ca="1" si="10"/>
        <v/>
      </c>
      <c r="S27" s="21" t="str">
        <f ca="1">IF(AND(MAX(L$21:L26)&gt;MAX(T$21:T26),F27&lt;&gt;"",MAX(N$21:N26)&gt;MAX(T$21:T26),MAX(P$21:P26)&gt;MAX(T$21:T26),MAX(R$21:R26)&gt;MAX(T$21:T26),MAX(T$21:T26)&lt;TIME(20,0,0)),MAX(T$21:T26,F27),"")</f>
        <v/>
      </c>
      <c r="T27" s="21" t="str">
        <f t="shared" ca="1" si="11"/>
        <v/>
      </c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0"/>
      <c r="AF27" s="20"/>
      <c r="AG27" s="20"/>
      <c r="AH27" s="20"/>
      <c r="AI27" s="20"/>
      <c r="AJ27" s="20"/>
      <c r="AK27" s="20"/>
    </row>
    <row r="28" spans="1:37" ht="13.8" x14ac:dyDescent="0.3">
      <c r="A28" s="3">
        <f t="shared" ca="1" si="0"/>
        <v>1</v>
      </c>
      <c r="B28" s="6">
        <f t="shared" ca="1" si="1"/>
        <v>3.7090745221719059</v>
      </c>
      <c r="C28" s="4">
        <f t="shared" ca="1" si="2"/>
        <v>0.35360941190792544</v>
      </c>
      <c r="D28" s="20">
        <v>1.6650004757393617</v>
      </c>
      <c r="E28" s="4">
        <f t="shared" si="3"/>
        <v>1.1562503303745566E-3</v>
      </c>
      <c r="F28" s="4">
        <f t="shared" ca="1" si="4"/>
        <v>0.35360941190792544</v>
      </c>
      <c r="G28" s="3">
        <f ca="1">IF(F28&lt;&gt;"",SUM(COUNTIF($K$22:$K28,"&gt;"&amp;F28),COUNTIF($M$22:$M28,"&gt;"&amp;F28),COUNTIF($O$22:$O28,"&gt;"&amp;F28),COUNTIF($Q$22:$Q28,"&gt;"&amp;F28),COUNTIF($S$22:$S28,"&gt;"&amp;F28)),"")</f>
        <v>1</v>
      </c>
      <c r="H28" s="20">
        <v>13.619276198041916</v>
      </c>
      <c r="I28" s="4">
        <f t="shared" si="5"/>
        <v>9.4578306930846647E-3</v>
      </c>
      <c r="J28" s="4">
        <f t="shared" ca="1" si="6"/>
        <v>9.7455233986432077E-4</v>
      </c>
      <c r="K28" s="4" t="str">
        <f ca="1">IF(AND(MAX(L$21:L27)&lt;=MAX(N$21:N27),F28&lt;&gt;"",MAX(L$21:L27)&lt;=MAX(P$21:P27),MAX(L$21:L27)&lt;=MAX(R$21:R27),MAX(L$21:L27)&lt;=MAX(T$21:T27),MAX(L$21:L27)&lt;=TIME(20,0,0)),MAX(L$21:L27,F28),"")</f>
        <v/>
      </c>
      <c r="L28" s="4" t="str">
        <f t="shared" ca="1" si="7"/>
        <v/>
      </c>
      <c r="M28" s="4" t="str">
        <f ca="1">IF(AND(MAX(L$21:L27)&gt;MAX(N$21:N27),F28&lt;&gt;"",MAX(N$21:N27)&lt;=MAX(P$21:P27),MAX(N$21:N27)&lt;=MAX(R$21:R27),MAX(N$21:N27)&lt;=MAX(T$21:T27),MAX(N$21:N27)&lt;TIME(20,0,0)),MAX(N$21:N27,F28),"")</f>
        <v/>
      </c>
      <c r="N28" s="4" t="str">
        <f t="shared" ca="1" si="8"/>
        <v/>
      </c>
      <c r="O28" s="21">
        <f ca="1">IF(AND(MAX(L$21:L27)&gt;MAX(P$21:P27),F28&lt;&gt;"",MAX(N$21:N27)&gt;MAX(P$21:P27),MAX(P$21:P27)&lt;=MAX(R$21:R27),MAX(P$21:P27)&lt;=MAX(T$21:T27),MAX(P$21:P27)&lt;TIME(20,0,0)),MAX(P$21:P27,F28),"")</f>
        <v>0.35458396424778976</v>
      </c>
      <c r="P28" s="21">
        <f t="shared" ca="1" si="9"/>
        <v>0.36404179494087441</v>
      </c>
      <c r="Q28" s="21" t="str">
        <f ca="1">IF(AND(MAX(L$21:L27)&gt;MAX(R$21:R27),F28&lt;&gt;"",MAX(N$21:N27)&gt;MAX(R$21:R27),MAX(P$21:P27)&gt;MAX(R$21:R27),MAX(R$21:R27)&lt;=MAX(T$21:T27),MAX(R$21:R27)&lt;TIME(20,0,0)),MAX(R$21:R27,F28),"")</f>
        <v/>
      </c>
      <c r="R28" s="21" t="str">
        <f t="shared" ca="1" si="10"/>
        <v/>
      </c>
      <c r="S28" s="21" t="str">
        <f ca="1">IF(AND(MAX(L$21:L27)&gt;MAX(T$21:T27),F28&lt;&gt;"",MAX(N$21:N27)&gt;MAX(T$21:T27),MAX(P$21:P27)&gt;MAX(T$21:T27),MAX(R$21:R27)&gt;MAX(T$21:T27),MAX(T$21:T27)&lt;TIME(20,0,0)),MAX(T$21:T27,F28),"")</f>
        <v/>
      </c>
      <c r="T28" s="21" t="str">
        <f t="shared" ca="1" si="11"/>
        <v/>
      </c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0"/>
      <c r="AF28" s="20"/>
      <c r="AG28" s="20"/>
      <c r="AH28" s="20"/>
      <c r="AI28" s="20"/>
      <c r="AJ28" s="20"/>
      <c r="AK28" s="20"/>
    </row>
    <row r="29" spans="1:37" ht="13.8" x14ac:dyDescent="0.3">
      <c r="A29" s="3">
        <f t="shared" ca="1" si="0"/>
        <v>0</v>
      </c>
      <c r="B29" s="6">
        <f t="shared" ca="1" si="1"/>
        <v>1.3563911678290466</v>
      </c>
      <c r="C29" s="4">
        <f t="shared" ca="1" si="2"/>
        <v>0.35455135021891782</v>
      </c>
      <c r="D29" s="20">
        <v>3.1942672156474146</v>
      </c>
      <c r="E29" s="4">
        <f t="shared" si="3"/>
        <v>2.218241121977371E-3</v>
      </c>
      <c r="F29" s="4">
        <f t="shared" ca="1" si="4"/>
        <v>0.3567695913408952</v>
      </c>
      <c r="G29" s="3">
        <f ca="1">IF(F29&lt;&gt;"",SUM(COUNTIF($K$22:$K29,"&gt;"&amp;F29),COUNTIF($M$22:$M29,"&gt;"&amp;F29),COUNTIF($O$22:$O29,"&gt;"&amp;F29),COUNTIF($Q$22:$Q29,"&gt;"&amp;F29),COUNTIF($S$22:$S29,"&gt;"&amp;F29)),"")</f>
        <v>0</v>
      </c>
      <c r="H29" s="20">
        <v>13.594378780580882</v>
      </c>
      <c r="I29" s="4">
        <f t="shared" si="5"/>
        <v>9.4405408198478345E-3</v>
      </c>
      <c r="J29" s="4">
        <f t="shared" ca="1" si="6"/>
        <v>0</v>
      </c>
      <c r="K29" s="4" t="str">
        <f ca="1">IF(AND(MAX(L$21:L28)&lt;=MAX(N$21:N28),F29&lt;&gt;"",MAX(L$21:L28)&lt;=MAX(P$21:P28),MAX(L$21:L28)&lt;=MAX(R$21:R28),MAX(L$21:L28)&lt;=MAX(T$21:T28),MAX(L$21:L28)&lt;=TIME(20,0,0)),MAX(L$21:L28,F29),"")</f>
        <v/>
      </c>
      <c r="L29" s="4" t="str">
        <f t="shared" ca="1" si="7"/>
        <v/>
      </c>
      <c r="M29" s="4">
        <f ca="1">IF(AND(MAX(L$21:L28)&gt;MAX(N$21:N28),F29&lt;&gt;"",MAX(N$21:N28)&lt;=MAX(P$21:P28),MAX(N$21:N28)&lt;=MAX(R$21:R28),MAX(N$21:N28)&lt;=MAX(T$21:T28),MAX(N$21:N28)&lt;TIME(20,0,0)),MAX(N$21:N28,F29),"")</f>
        <v>0.3567695913408952</v>
      </c>
      <c r="N29" s="4">
        <f t="shared" ca="1" si="8"/>
        <v>0.36621013216074305</v>
      </c>
      <c r="O29" s="21" t="str">
        <f ca="1">IF(AND(MAX(L$21:L28)&gt;MAX(P$21:P28),F29&lt;&gt;"",MAX(N$21:N28)&gt;MAX(P$21:P28),MAX(P$21:P28)&lt;=MAX(R$21:R28),MAX(P$21:P28)&lt;=MAX(T$21:T28),MAX(P$21:P28)&lt;TIME(20,0,0)),MAX(P$21:P28,F29),"")</f>
        <v/>
      </c>
      <c r="P29" s="21" t="str">
        <f t="shared" ca="1" si="9"/>
        <v/>
      </c>
      <c r="Q29" s="21" t="str">
        <f ca="1">IF(AND(MAX(L$21:L28)&gt;MAX(R$21:R28),F29&lt;&gt;"",MAX(N$21:N28)&gt;MAX(R$21:R28),MAX(P$21:P28)&gt;MAX(R$21:R28),MAX(R$21:R28)&lt;=MAX(T$21:T28),MAX(R$21:R28)&lt;TIME(20,0,0)),MAX(R$21:R28,F29),"")</f>
        <v/>
      </c>
      <c r="R29" s="21" t="str">
        <f t="shared" ca="1" si="10"/>
        <v/>
      </c>
      <c r="S29" s="21" t="str">
        <f ca="1">IF(AND(MAX(L$21:L28)&gt;MAX(T$21:T28),F29&lt;&gt;"",MAX(N$21:N28)&gt;MAX(T$21:T28),MAX(P$21:P28)&gt;MAX(T$21:T28),MAX(R$21:R28)&gt;MAX(T$21:T28),MAX(T$21:T28)&lt;TIME(20,0,0)),MAX(T$21:T28,F29),"")</f>
        <v/>
      </c>
      <c r="T29" s="21" t="str">
        <f t="shared" ca="1" si="11"/>
        <v/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0"/>
      <c r="AF29" s="20"/>
      <c r="AG29" s="20"/>
      <c r="AH29" s="20"/>
      <c r="AI29" s="20"/>
      <c r="AJ29" s="20"/>
      <c r="AK29" s="20"/>
    </row>
    <row r="30" spans="1:37" ht="13.8" x14ac:dyDescent="0.3">
      <c r="A30" s="3">
        <f t="shared" ca="1" si="0"/>
        <v>1</v>
      </c>
      <c r="B30" s="6">
        <f t="shared" ca="1" si="1"/>
        <v>2.6112500478138072</v>
      </c>
      <c r="C30" s="4">
        <f t="shared" ca="1" si="2"/>
        <v>0.35636471830767741</v>
      </c>
      <c r="D30" s="20">
        <v>2.8681971646874445</v>
      </c>
      <c r="E30" s="4">
        <f t="shared" si="3"/>
        <v>1.9918035865885029E-3</v>
      </c>
      <c r="F30" s="4">
        <f t="shared" ca="1" si="4"/>
        <v>0.35636471830767741</v>
      </c>
      <c r="G30" s="3">
        <f ca="1">IF(F30&lt;&gt;"",SUM(COUNTIF($K$22:$K30,"&gt;"&amp;F30),COUNTIF($M$22:$M30,"&gt;"&amp;F30),COUNTIF($O$22:$O30,"&gt;"&amp;F30),COUNTIF($Q$22:$Q30,"&gt;"&amp;F30),COUNTIF($S$22:$S30,"&gt;"&amp;F30)),"")</f>
        <v>2</v>
      </c>
      <c r="H30" s="20">
        <v>14.25427118796506</v>
      </c>
      <c r="I30" s="4">
        <f t="shared" si="5"/>
        <v>9.898799436086847E-3</v>
      </c>
      <c r="J30" s="4">
        <f t="shared" ca="1" si="6"/>
        <v>4.1550790895770184E-3</v>
      </c>
      <c r="K30" s="4" t="str">
        <f ca="1">IF(AND(MAX(L$21:L29)&lt;=MAX(N$21:N29),F30&lt;&gt;"",MAX(L$21:L29)&lt;=MAX(P$21:P29),MAX(L$21:L29)&lt;=MAX(R$21:R29),MAX(L$21:L29)&lt;=MAX(T$21:T29),MAX(L$21:L29)&lt;=TIME(20,0,0)),MAX(L$21:L29,F30),"")</f>
        <v/>
      </c>
      <c r="L30" s="4" t="str">
        <f t="shared" ca="1" si="7"/>
        <v/>
      </c>
      <c r="M30" s="4" t="str">
        <f ca="1">IF(AND(MAX(L$21:L29)&gt;MAX(N$21:N29),F30&lt;&gt;"",MAX(N$21:N29)&lt;=MAX(P$21:P29),MAX(N$21:N29)&lt;=MAX(R$21:R29),MAX(N$21:N29)&lt;=MAX(T$21:T29),MAX(N$21:N29)&lt;TIME(20,0,0)),MAX(N$21:N29,F30),"")</f>
        <v/>
      </c>
      <c r="N30" s="4" t="str">
        <f t="shared" ca="1" si="8"/>
        <v/>
      </c>
      <c r="O30" s="21" t="str">
        <f ca="1">IF(AND(MAX(L$21:L29)&gt;MAX(P$21:P29),F30&lt;&gt;"",MAX(N$21:N29)&gt;MAX(P$21:P29),MAX(P$21:P29)&lt;=MAX(R$21:R29),MAX(P$21:P29)&lt;=MAX(T$21:T29),MAX(P$21:P29)&lt;TIME(20,0,0)),MAX(P$21:P29,F30),"")</f>
        <v/>
      </c>
      <c r="P30" s="21" t="str">
        <f t="shared" ca="1" si="9"/>
        <v/>
      </c>
      <c r="Q30" s="21">
        <f ca="1">IF(AND(MAX(L$21:L29)&gt;MAX(R$21:R29),F30&lt;&gt;"",MAX(N$21:N29)&gt;MAX(R$21:R29),MAX(P$21:P29)&gt;MAX(R$21:R29),MAX(R$21:R29)&lt;=MAX(T$21:T29),MAX(R$21:R29)&lt;TIME(20,0,0)),MAX(R$21:R29,F30),"")</f>
        <v>0.36051979739725443</v>
      </c>
      <c r="R30" s="21">
        <f t="shared" ca="1" si="10"/>
        <v>0.37041859683334127</v>
      </c>
      <c r="S30" s="21" t="str">
        <f ca="1">IF(AND(MAX(L$21:L29)&gt;MAX(T$21:T29),F30&lt;&gt;"",MAX(N$21:N29)&gt;MAX(T$21:T29),MAX(P$21:P29)&gt;MAX(T$21:T29),MAX(R$21:R29)&gt;MAX(T$21:T29),MAX(T$21:T29)&lt;TIME(20,0,0)),MAX(T$21:T29,F30),"")</f>
        <v/>
      </c>
      <c r="T30" s="21" t="str">
        <f t="shared" ca="1" si="11"/>
        <v/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0"/>
      <c r="AF30" s="20"/>
      <c r="AG30" s="20"/>
      <c r="AH30" s="20"/>
      <c r="AI30" s="20"/>
      <c r="AJ30" s="20"/>
      <c r="AK30" s="20"/>
    </row>
    <row r="31" spans="1:37" ht="13.8" x14ac:dyDescent="0.3">
      <c r="A31" s="3">
        <f t="shared" ca="1" si="0"/>
        <v>0</v>
      </c>
      <c r="B31" s="6">
        <f t="shared" ca="1" si="1"/>
        <v>6.0373898378587452</v>
      </c>
      <c r="C31" s="4">
        <f t="shared" ca="1" si="2"/>
        <v>0.36055735013952378</v>
      </c>
      <c r="D31" s="20">
        <v>3.2993036218867928</v>
      </c>
      <c r="E31" s="4">
        <f t="shared" si="3"/>
        <v>2.2911830707547172E-3</v>
      </c>
      <c r="F31" s="4">
        <f t="shared" ca="1" si="4"/>
        <v>0.36284853321027849</v>
      </c>
      <c r="G31" s="3">
        <f ca="1">IF(F31&lt;&gt;"",SUM(COUNTIF($K$22:$K31,"&gt;"&amp;F31),COUNTIF($M$22:$M31,"&gt;"&amp;F31),COUNTIF($O$22:$O31,"&gt;"&amp;F31),COUNTIF($Q$22:$Q31,"&gt;"&amp;F31),COUNTIF($S$22:$S31,"&gt;"&amp;F31)),"")</f>
        <v>0</v>
      </c>
      <c r="H31" s="20">
        <v>13.372382492561883</v>
      </c>
      <c r="I31" s="4">
        <f t="shared" si="5"/>
        <v>9.2863767309457525E-3</v>
      </c>
      <c r="J31" s="4">
        <f t="shared" ca="1" si="6"/>
        <v>0</v>
      </c>
      <c r="K31" s="4" t="str">
        <f ca="1">IF(AND(MAX(L$21:L30)&lt;=MAX(N$21:N30),F31&lt;&gt;"",MAX(L$21:L30)&lt;=MAX(P$21:P30),MAX(L$21:L30)&lt;=MAX(R$21:R30),MAX(L$21:L30)&lt;=MAX(T$21:T30),MAX(L$21:L30)&lt;=TIME(20,0,0)),MAX(L$21:L30,F31),"")</f>
        <v/>
      </c>
      <c r="L31" s="4" t="str">
        <f t="shared" ca="1" si="7"/>
        <v/>
      </c>
      <c r="M31" s="4" t="str">
        <f ca="1">IF(AND(MAX(L$21:L30)&gt;MAX(N$21:N30),F31&lt;&gt;"",MAX(N$21:N30)&lt;=MAX(P$21:P30),MAX(N$21:N30)&lt;=MAX(R$21:R30),MAX(N$21:N30)&lt;=MAX(T$21:T30),MAX(N$21:N30)&lt;TIME(20,0,0)),MAX(N$21:N30,F31),"")</f>
        <v/>
      </c>
      <c r="N31" s="4" t="str">
        <f t="shared" ca="1" si="8"/>
        <v/>
      </c>
      <c r="O31" s="21" t="str">
        <f ca="1">IF(AND(MAX(L$21:L30)&gt;MAX(P$21:P30),F31&lt;&gt;"",MAX(N$21:N30)&gt;MAX(P$21:P30),MAX(P$21:P30)&lt;=MAX(R$21:R30),MAX(P$21:P30)&lt;=MAX(T$21:T30),MAX(P$21:P30)&lt;TIME(20,0,0)),MAX(P$21:P30,F31),"")</f>
        <v/>
      </c>
      <c r="P31" s="21" t="str">
        <f t="shared" ca="1" si="9"/>
        <v/>
      </c>
      <c r="Q31" s="21" t="str">
        <f ca="1">IF(AND(MAX(L$21:L30)&gt;MAX(R$21:R30),F31&lt;&gt;"",MAX(N$21:N30)&gt;MAX(R$21:R30),MAX(P$21:P30)&gt;MAX(R$21:R30),MAX(R$21:R30)&lt;=MAX(T$21:T30),MAX(R$21:R30)&lt;TIME(20,0,0)),MAX(R$21:R30,F31),"")</f>
        <v/>
      </c>
      <c r="R31" s="21" t="str">
        <f t="shared" ca="1" si="10"/>
        <v/>
      </c>
      <c r="S31" s="21">
        <f ca="1">IF(AND(MAX(L$21:L30)&gt;MAX(T$21:T30),F31&lt;&gt;"",MAX(N$21:N30)&gt;MAX(T$21:T30),MAX(P$21:P30)&gt;MAX(T$21:T30),MAX(R$21:R30)&gt;MAX(T$21:T30),MAX(T$21:T30)&lt;TIME(20,0,0)),MAX(T$21:T30,F31),"")</f>
        <v>0.36284853321027849</v>
      </c>
      <c r="T31" s="21">
        <f t="shared" ca="1" si="11"/>
        <v>0.37213490994122422</v>
      </c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0"/>
      <c r="AF31" s="20"/>
      <c r="AG31" s="20"/>
      <c r="AH31" s="20"/>
      <c r="AI31" s="20"/>
      <c r="AJ31" s="20"/>
      <c r="AK31" s="20"/>
    </row>
    <row r="32" spans="1:37" ht="13.8" x14ac:dyDescent="0.3">
      <c r="A32" s="3">
        <f t="shared" ca="1" si="0"/>
        <v>0</v>
      </c>
      <c r="B32" s="6">
        <f t="shared" ca="1" si="1"/>
        <v>1.6005546576821059</v>
      </c>
      <c r="C32" s="4">
        <f t="shared" ca="1" si="2"/>
        <v>0.3616688464295808</v>
      </c>
      <c r="D32" s="20">
        <v>3.0540069322596537</v>
      </c>
      <c r="E32" s="4">
        <f t="shared" si="3"/>
        <v>2.1208381474025371E-3</v>
      </c>
      <c r="F32" s="4">
        <f t="shared" ca="1" si="4"/>
        <v>0.36378968457698335</v>
      </c>
      <c r="G32" s="3">
        <f ca="1">IF(F32&lt;&gt;"",SUM(COUNTIF($K$22:$K32,"&gt;"&amp;F32),COUNTIF($M$22:$M32,"&gt;"&amp;F32),COUNTIF($O$22:$O32,"&gt;"&amp;F32),COUNTIF($Q$22:$Q32,"&gt;"&amp;F32),COUNTIF($S$22:$S32,"&gt;"&amp;F32)),"")</f>
        <v>1</v>
      </c>
      <c r="H32" s="20">
        <v>19.471542069950374</v>
      </c>
      <c r="I32" s="4">
        <f t="shared" si="5"/>
        <v>1.3521904215243316E-2</v>
      </c>
      <c r="J32" s="4">
        <f t="shared" ca="1" si="6"/>
        <v>2.5211036389105601E-4</v>
      </c>
      <c r="K32" s="4" t="str">
        <f ca="1">IF(AND(MAX(L$21:L31)&lt;=MAX(N$21:N31),F32&lt;&gt;"",MAX(L$21:L31)&lt;=MAX(P$21:P31),MAX(L$21:L31)&lt;=MAX(R$21:R31),MAX(L$21:L31)&lt;=MAX(T$21:T31),MAX(L$21:L31)&lt;=TIME(20,0,0)),MAX(L$21:L31,F32),"")</f>
        <v/>
      </c>
      <c r="L32" s="4" t="str">
        <f t="shared" ca="1" si="7"/>
        <v/>
      </c>
      <c r="M32" s="4" t="str">
        <f ca="1">IF(AND(MAX(L$21:L31)&gt;MAX(N$21:N31),F32&lt;&gt;"",MAX(N$21:N31)&lt;=MAX(P$21:P31),MAX(N$21:N31)&lt;=MAX(R$21:R31),MAX(N$21:N31)&lt;=MAX(T$21:T31),MAX(N$21:N31)&lt;TIME(20,0,0)),MAX(N$21:N31,F32),"")</f>
        <v/>
      </c>
      <c r="N32" s="4" t="str">
        <f t="shared" ca="1" si="8"/>
        <v/>
      </c>
      <c r="O32" s="21">
        <f ca="1">IF(AND(MAX(L$21:L31)&gt;MAX(P$21:P31),F32&lt;&gt;"",MAX(N$21:N31)&gt;MAX(P$21:P31),MAX(P$21:P31)&lt;=MAX(R$21:R31),MAX(P$21:P31)&lt;=MAX(T$21:T31),MAX(P$21:P31)&lt;TIME(20,0,0)),MAX(P$21:P31,F32),"")</f>
        <v>0.36404179494087441</v>
      </c>
      <c r="P32" s="21">
        <f t="shared" ca="1" si="9"/>
        <v>0.3775636991561177</v>
      </c>
      <c r="Q32" s="21" t="str">
        <f ca="1">IF(AND(MAX(L$21:L31)&gt;MAX(R$21:R31),F32&lt;&gt;"",MAX(N$21:N31)&gt;MAX(R$21:R31),MAX(P$21:P31)&gt;MAX(R$21:R31),MAX(R$21:R31)&lt;=MAX(T$21:T31),MAX(R$21:R31)&lt;TIME(20,0,0)),MAX(R$21:R31,F32),"")</f>
        <v/>
      </c>
      <c r="R32" s="21" t="str">
        <f t="shared" ca="1" si="10"/>
        <v/>
      </c>
      <c r="S32" s="21" t="str">
        <f ca="1">IF(AND(MAX(L$21:L31)&gt;MAX(T$21:T31),F32&lt;&gt;"",MAX(N$21:N31)&gt;MAX(T$21:T31),MAX(P$21:P31)&gt;MAX(T$21:T31),MAX(R$21:R31)&gt;MAX(T$21:T31),MAX(T$21:T31)&lt;TIME(20,0,0)),MAX(T$21:T31,F32),"")</f>
        <v/>
      </c>
      <c r="T32" s="21" t="str">
        <f t="shared" ca="1" si="11"/>
        <v/>
      </c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0"/>
      <c r="AF32" s="20"/>
      <c r="AG32" s="20"/>
      <c r="AH32" s="20"/>
      <c r="AI32" s="20"/>
      <c r="AJ32" s="20"/>
      <c r="AK32" s="20"/>
    </row>
    <row r="33" spans="1:37" ht="13.8" x14ac:dyDescent="0.3">
      <c r="A33" s="3">
        <f t="shared" ca="1" si="0"/>
        <v>1</v>
      </c>
      <c r="B33" s="6">
        <f t="shared" ca="1" si="1"/>
        <v>3.2692498929924643</v>
      </c>
      <c r="C33" s="4">
        <f t="shared" ca="1" si="2"/>
        <v>0.36393915885527001</v>
      </c>
      <c r="D33" s="20">
        <v>3.4771879957843339</v>
      </c>
      <c r="E33" s="4">
        <f t="shared" si="3"/>
        <v>2.4147138859613431E-3</v>
      </c>
      <c r="F33" s="4">
        <f t="shared" ca="1" si="4"/>
        <v>0.36393915885527001</v>
      </c>
      <c r="G33" s="3">
        <f ca="1">IF(F33&lt;&gt;"",SUM(COUNTIF($K$22:$K33,"&gt;"&amp;F33),COUNTIF($M$22:$M33,"&gt;"&amp;F33),COUNTIF($O$22:$O33,"&gt;"&amp;F33),COUNTIF($Q$22:$Q33,"&gt;"&amp;F33),COUNTIF($S$22:$S33,"&gt;"&amp;F33)),"")</f>
        <v>2</v>
      </c>
      <c r="H33" s="20">
        <v>6.1848817646387033</v>
      </c>
      <c r="I33" s="4">
        <f t="shared" si="5"/>
        <v>4.2950567809990998E-3</v>
      </c>
      <c r="J33" s="4">
        <f t="shared" ca="1" si="6"/>
        <v>2.0413022156188787E-3</v>
      </c>
      <c r="K33" s="4">
        <f ca="1">IF(AND(MAX(L$21:L32)&lt;=MAX(N$21:N32),F33&lt;&gt;"",MAX(L$21:L32)&lt;=MAX(P$21:P32),MAX(L$21:L32)&lt;=MAX(R$21:R32),MAX(L$21:L32)&lt;=MAX(T$21:T32),MAX(L$21:L32)&lt;=TIME(20,0,0)),MAX(L$21:L32,F33),"")</f>
        <v>0.36598046107088889</v>
      </c>
      <c r="L33" s="4">
        <f t="shared" ca="1" si="7"/>
        <v>0.370275517851888</v>
      </c>
      <c r="M33" s="4" t="str">
        <f ca="1">IF(AND(MAX(L$21:L32)&gt;MAX(N$21:N32),F33&lt;&gt;"",MAX(N$21:N32)&lt;=MAX(P$21:P32),MAX(N$21:N32)&lt;=MAX(R$21:R32),MAX(N$21:N32)&lt;=MAX(T$21:T32),MAX(N$21:N32)&lt;TIME(20,0,0)),MAX(N$21:N32,F33),"")</f>
        <v/>
      </c>
      <c r="N33" s="4" t="str">
        <f t="shared" ca="1" si="8"/>
        <v/>
      </c>
      <c r="O33" s="21" t="str">
        <f ca="1">IF(AND(MAX(L$21:L32)&gt;MAX(P$21:P32),F33&lt;&gt;"",MAX(N$21:N32)&gt;MAX(P$21:P32),MAX(P$21:P32)&lt;=MAX(R$21:R32),MAX(P$21:P32)&lt;=MAX(T$21:T32),MAX(P$21:P32)&lt;TIME(20,0,0)),MAX(P$21:P32,F33),"")</f>
        <v/>
      </c>
      <c r="P33" s="21" t="str">
        <f t="shared" ca="1" si="9"/>
        <v/>
      </c>
      <c r="Q33" s="21" t="str">
        <f ca="1">IF(AND(MAX(L$21:L32)&gt;MAX(R$21:R32),F33&lt;&gt;"",MAX(N$21:N32)&gt;MAX(R$21:R32),MAX(P$21:P32)&gt;MAX(R$21:R32),MAX(R$21:R32)&lt;=MAX(T$21:T32),MAX(R$21:R32)&lt;TIME(20,0,0)),MAX(R$21:R32,F33),"")</f>
        <v/>
      </c>
      <c r="R33" s="21" t="str">
        <f t="shared" ca="1" si="10"/>
        <v/>
      </c>
      <c r="S33" s="21" t="str">
        <f ca="1">IF(AND(MAX(L$21:L32)&gt;MAX(T$21:T32),F33&lt;&gt;"",MAX(N$21:N32)&gt;MAX(T$21:T32),MAX(P$21:P32)&gt;MAX(T$21:T32),MAX(R$21:R32)&gt;MAX(T$21:T32),MAX(T$21:T32)&lt;TIME(20,0,0)),MAX(T$21:T32,F33),"")</f>
        <v/>
      </c>
      <c r="T33" s="21" t="str">
        <f t="shared" ca="1" si="11"/>
        <v/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0"/>
      <c r="AF33" s="20"/>
      <c r="AG33" s="20"/>
      <c r="AH33" s="20"/>
      <c r="AI33" s="20"/>
      <c r="AJ33" s="20"/>
      <c r="AK33" s="20"/>
    </row>
    <row r="34" spans="1:37" ht="13.8" x14ac:dyDescent="0.3">
      <c r="A34" s="3">
        <f t="shared" ca="1" si="0"/>
        <v>0</v>
      </c>
      <c r="B34" s="6">
        <f t="shared" ca="1" si="1"/>
        <v>6.7327457082871103</v>
      </c>
      <c r="C34" s="4">
        <f t="shared" ca="1" si="2"/>
        <v>0.36861467670824716</v>
      </c>
      <c r="D34" s="20">
        <v>3.3906097845174372</v>
      </c>
      <c r="E34" s="4">
        <f t="shared" si="3"/>
        <v>2.3545901281371092E-3</v>
      </c>
      <c r="F34" s="4">
        <f t="shared" ca="1" si="4"/>
        <v>0.37096926683638426</v>
      </c>
      <c r="G34" s="3">
        <f ca="1">IF(F34&lt;&gt;"",SUM(COUNTIF($K$22:$K34,"&gt;"&amp;F34),COUNTIF($M$22:$M34,"&gt;"&amp;F34),COUNTIF($O$22:$O34,"&gt;"&amp;F34),COUNTIF($Q$22:$Q34,"&gt;"&amp;F34),COUNTIF($S$22:$S34,"&gt;"&amp;F34)),"")</f>
        <v>0</v>
      </c>
      <c r="H34" s="20">
        <v>19.702465616901463</v>
      </c>
      <c r="I34" s="4">
        <f t="shared" si="5"/>
        <v>1.3682267789514905E-2</v>
      </c>
      <c r="J34" s="4">
        <f t="shared" ca="1" si="6"/>
        <v>0</v>
      </c>
      <c r="K34" s="4" t="str">
        <f ca="1">IF(AND(MAX(L$21:L33)&lt;=MAX(N$21:N33),F34&lt;&gt;"",MAX(L$21:L33)&lt;=MAX(P$21:P33),MAX(L$21:L33)&lt;=MAX(R$21:R33),MAX(L$21:L33)&lt;=MAX(T$21:T33),MAX(L$21:L33)&lt;=TIME(20,0,0)),MAX(L$21:L33,F34),"")</f>
        <v/>
      </c>
      <c r="L34" s="4" t="str">
        <f t="shared" ca="1" si="7"/>
        <v/>
      </c>
      <c r="M34" s="4">
        <f ca="1">IF(AND(MAX(L$21:L33)&gt;MAX(N$21:N33),F34&lt;&gt;"",MAX(N$21:N33)&lt;=MAX(P$21:P33),MAX(N$21:N33)&lt;=MAX(R$21:R33),MAX(N$21:N33)&lt;=MAX(T$21:T33),MAX(N$21:N33)&lt;TIME(20,0,0)),MAX(N$21:N33,F34),"")</f>
        <v>0.37096926683638426</v>
      </c>
      <c r="N34" s="4">
        <f t="shared" ca="1" si="8"/>
        <v>0.38465153462589918</v>
      </c>
      <c r="O34" s="21" t="str">
        <f ca="1">IF(AND(MAX(L$21:L33)&gt;MAX(P$21:P33),F34&lt;&gt;"",MAX(N$21:N33)&gt;MAX(P$21:P33),MAX(P$21:P33)&lt;=MAX(R$21:R33),MAX(P$21:P33)&lt;=MAX(T$21:T33),MAX(P$21:P33)&lt;TIME(20,0,0)),MAX(P$21:P33,F34),"")</f>
        <v/>
      </c>
      <c r="P34" s="21" t="str">
        <f t="shared" ca="1" si="9"/>
        <v/>
      </c>
      <c r="Q34" s="21" t="str">
        <f ca="1">IF(AND(MAX(L$21:L33)&gt;MAX(R$21:R33),F34&lt;&gt;"",MAX(N$21:N33)&gt;MAX(R$21:R33),MAX(P$21:P33)&gt;MAX(R$21:R33),MAX(R$21:R33)&lt;=MAX(T$21:T33),MAX(R$21:R33)&lt;TIME(20,0,0)),MAX(R$21:R33,F34),"")</f>
        <v/>
      </c>
      <c r="R34" s="21" t="str">
        <f t="shared" ca="1" si="10"/>
        <v/>
      </c>
      <c r="S34" s="21" t="str">
        <f ca="1">IF(AND(MAX(L$21:L33)&gt;MAX(T$21:T33),F34&lt;&gt;"",MAX(N$21:N33)&gt;MAX(T$21:T33),MAX(P$21:P33)&gt;MAX(T$21:T33),MAX(R$21:R33)&gt;MAX(T$21:T33),MAX(T$21:T33)&lt;TIME(20,0,0)),MAX(T$21:T33,F34),"")</f>
        <v/>
      </c>
      <c r="T34" s="21" t="str">
        <f t="shared" ca="1" si="11"/>
        <v/>
      </c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0"/>
      <c r="AF34" s="20"/>
      <c r="AG34" s="20"/>
      <c r="AH34" s="20"/>
      <c r="AI34" s="20"/>
      <c r="AJ34" s="20"/>
      <c r="AK34" s="20"/>
    </row>
    <row r="35" spans="1:37" ht="13.8" x14ac:dyDescent="0.3">
      <c r="A35" s="3">
        <f t="shared" ca="1" si="0"/>
        <v>0</v>
      </c>
      <c r="B35" s="6">
        <f t="shared" ca="1" si="1"/>
        <v>4.3162942182682889</v>
      </c>
      <c r="C35" s="4">
        <f t="shared" ca="1" si="2"/>
        <v>0.37161210324871125</v>
      </c>
      <c r="D35" s="20">
        <v>2.6465078311302932</v>
      </c>
      <c r="E35" s="4">
        <f t="shared" si="3"/>
        <v>1.837852660507148E-3</v>
      </c>
      <c r="F35" s="4">
        <f t="shared" ca="1" si="4"/>
        <v>0.37344995590921837</v>
      </c>
      <c r="G35" s="3">
        <f ca="1">IF(F35&lt;&gt;"",SUM(COUNTIF($K$22:$K35,"&gt;"&amp;F35),COUNTIF($M$22:$M35,"&gt;"&amp;F35),COUNTIF($O$22:$O35,"&gt;"&amp;F35),COUNTIF($Q$22:$Q35,"&gt;"&amp;F35),COUNTIF($S$22:$S35,"&gt;"&amp;F35)),"")</f>
        <v>0</v>
      </c>
      <c r="H35" s="20">
        <v>10.920728679266176</v>
      </c>
      <c r="I35" s="4">
        <f t="shared" si="5"/>
        <v>7.5838393606015115E-3</v>
      </c>
      <c r="J35" s="4">
        <f t="shared" ca="1" si="6"/>
        <v>0</v>
      </c>
      <c r="K35" s="4">
        <f ca="1">IF(AND(MAX(L$21:L34)&lt;=MAX(N$21:N34),F35&lt;&gt;"",MAX(L$21:L34)&lt;=MAX(P$21:P34),MAX(L$21:L34)&lt;=MAX(R$21:R34),MAX(L$21:L34)&lt;=MAX(T$21:T34),MAX(L$21:L34)&lt;=TIME(20,0,0)),MAX(L$21:L34,F35),"")</f>
        <v>0.37344995590921837</v>
      </c>
      <c r="L35" s="4">
        <f t="shared" ca="1" si="7"/>
        <v>0.3810337952698199</v>
      </c>
      <c r="M35" s="4" t="str">
        <f ca="1">IF(AND(MAX(L$21:L34)&gt;MAX(N$21:N34),F35&lt;&gt;"",MAX(N$21:N34)&lt;=MAX(P$21:P34),MAX(N$21:N34)&lt;=MAX(R$21:R34),MAX(N$21:N34)&lt;=MAX(T$21:T34),MAX(N$21:N34)&lt;TIME(20,0,0)),MAX(N$21:N34,F35),"")</f>
        <v/>
      </c>
      <c r="N35" s="4" t="str">
        <f t="shared" ca="1" si="8"/>
        <v/>
      </c>
      <c r="O35" s="21" t="str">
        <f ca="1">IF(AND(MAX(L$21:L34)&gt;MAX(P$21:P34),F35&lt;&gt;"",MAX(N$21:N34)&gt;MAX(P$21:P34),MAX(P$21:P34)&lt;=MAX(R$21:R34),MAX(P$21:P34)&lt;=MAX(T$21:T34),MAX(P$21:P34)&lt;TIME(20,0,0)),MAX(P$21:P34,F35),"")</f>
        <v/>
      </c>
      <c r="P35" s="21" t="str">
        <f t="shared" ca="1" si="9"/>
        <v/>
      </c>
      <c r="Q35" s="21" t="str">
        <f ca="1">IF(AND(MAX(L$21:L34)&gt;MAX(R$21:R34),F35&lt;&gt;"",MAX(N$21:N34)&gt;MAX(R$21:R34),MAX(P$21:P34)&gt;MAX(R$21:R34),MAX(R$21:R34)&lt;=MAX(T$21:T34),MAX(R$21:R34)&lt;TIME(20,0,0)),MAX(R$21:R34,F35),"")</f>
        <v/>
      </c>
      <c r="R35" s="21" t="str">
        <f t="shared" ca="1" si="10"/>
        <v/>
      </c>
      <c r="S35" s="21" t="str">
        <f ca="1">IF(AND(MAX(L$21:L34)&gt;MAX(T$21:T34),F35&lt;&gt;"",MAX(N$21:N34)&gt;MAX(T$21:T34),MAX(P$21:P34)&gt;MAX(T$21:T34),MAX(R$21:R34)&gt;MAX(T$21:T34),MAX(T$21:T34)&lt;TIME(20,0,0)),MAX(T$21:T34,F35),"")</f>
        <v/>
      </c>
      <c r="T35" s="21" t="str">
        <f t="shared" ca="1" si="11"/>
        <v/>
      </c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0"/>
      <c r="AF35" s="20"/>
      <c r="AG35" s="20"/>
      <c r="AH35" s="20"/>
      <c r="AI35" s="20"/>
      <c r="AJ35" s="20"/>
      <c r="AK35" s="20"/>
    </row>
    <row r="36" spans="1:37" ht="13.8" x14ac:dyDescent="0.3">
      <c r="A36" s="3">
        <f t="shared" ca="1" si="0"/>
        <v>0</v>
      </c>
      <c r="B36" s="6">
        <f t="shared" ca="1" si="1"/>
        <v>5.5483548546779975</v>
      </c>
      <c r="C36" s="4">
        <f t="shared" ca="1" si="2"/>
        <v>0.37546512745334876</v>
      </c>
      <c r="D36" s="20">
        <v>3.2851291469596617</v>
      </c>
      <c r="E36" s="4">
        <f t="shared" si="3"/>
        <v>2.2813396853886541E-3</v>
      </c>
      <c r="F36" s="4">
        <f t="shared" ca="1" si="4"/>
        <v>0.37774646713873739</v>
      </c>
      <c r="G36" s="3">
        <f ca="1">IF(F36&lt;&gt;"",SUM(COUNTIF($K$22:$K36,"&gt;"&amp;F36),COUNTIF($M$22:$M36,"&gt;"&amp;F36),COUNTIF($O$22:$O36,"&gt;"&amp;F36),COUNTIF($Q$22:$Q36,"&gt;"&amp;F36),COUNTIF($S$22:$S36,"&gt;"&amp;F36)),"")</f>
        <v>0</v>
      </c>
      <c r="H36" s="20">
        <v>10.859005252896168</v>
      </c>
      <c r="I36" s="4">
        <f t="shared" si="5"/>
        <v>7.5409758700667835E-3</v>
      </c>
      <c r="J36" s="4">
        <f t="shared" ca="1" si="6"/>
        <v>0</v>
      </c>
      <c r="K36" s="4" t="str">
        <f ca="1">IF(AND(MAX(L$21:L35)&lt;=MAX(N$21:N35),F36&lt;&gt;"",MAX(L$21:L35)&lt;=MAX(P$21:P35),MAX(L$21:L35)&lt;=MAX(R$21:R35),MAX(L$21:L35)&lt;=MAX(T$21:T35),MAX(L$21:L35)&lt;=TIME(20,0,0)),MAX(L$21:L35,F36),"")</f>
        <v/>
      </c>
      <c r="L36" s="4" t="str">
        <f t="shared" ca="1" si="7"/>
        <v/>
      </c>
      <c r="M36" s="4" t="str">
        <f ca="1">IF(AND(MAX(L$21:L35)&gt;MAX(N$21:N35),F36&lt;&gt;"",MAX(N$21:N35)&lt;=MAX(P$21:P35),MAX(N$21:N35)&lt;=MAX(R$21:R35),MAX(N$21:N35)&lt;=MAX(T$21:T35),MAX(N$21:N35)&lt;TIME(20,0,0)),MAX(N$21:N35,F36),"")</f>
        <v/>
      </c>
      <c r="N36" s="4" t="str">
        <f t="shared" ca="1" si="8"/>
        <v/>
      </c>
      <c r="O36" s="21" t="str">
        <f ca="1">IF(AND(MAX(L$21:L35)&gt;MAX(P$21:P35),F36&lt;&gt;"",MAX(N$21:N35)&gt;MAX(P$21:P35),MAX(P$21:P35)&lt;=MAX(R$21:R35),MAX(P$21:P35)&lt;=MAX(T$21:T35),MAX(P$21:P35)&lt;TIME(20,0,0)),MAX(P$21:P35,F36),"")</f>
        <v/>
      </c>
      <c r="P36" s="21" t="str">
        <f t="shared" ca="1" si="9"/>
        <v/>
      </c>
      <c r="Q36" s="21">
        <f ca="1">IF(AND(MAX(L$21:L35)&gt;MAX(R$21:R35),F36&lt;&gt;"",MAX(N$21:N35)&gt;MAX(R$21:R35),MAX(P$21:P35)&gt;MAX(R$21:R35),MAX(R$21:R35)&lt;=MAX(T$21:T35),MAX(R$21:R35)&lt;TIME(20,0,0)),MAX(R$21:R35,F36),"")</f>
        <v>0.37774646713873739</v>
      </c>
      <c r="R36" s="21">
        <f t="shared" ca="1" si="10"/>
        <v>0.38528744300880419</v>
      </c>
      <c r="S36" s="21" t="str">
        <f ca="1">IF(AND(MAX(L$21:L35)&gt;MAX(T$21:T35),F36&lt;&gt;"",MAX(N$21:N35)&gt;MAX(T$21:T35),MAX(P$21:P35)&gt;MAX(T$21:T35),MAX(R$21:R35)&gt;MAX(T$21:T35),MAX(T$21:T35)&lt;TIME(20,0,0)),MAX(T$21:T35,F36),"")</f>
        <v/>
      </c>
      <c r="T36" s="21" t="str">
        <f t="shared" ca="1" si="11"/>
        <v/>
      </c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0"/>
      <c r="AF36" s="20"/>
      <c r="AG36" s="20"/>
      <c r="AH36" s="20"/>
      <c r="AI36" s="20"/>
      <c r="AJ36" s="20"/>
      <c r="AK36" s="20"/>
    </row>
    <row r="37" spans="1:37" ht="13.8" x14ac:dyDescent="0.3">
      <c r="A37" s="3">
        <f t="shared" ca="1" si="0"/>
        <v>0</v>
      </c>
      <c r="B37" s="6">
        <f t="shared" ca="1" si="1"/>
        <v>2.8515138179392912</v>
      </c>
      <c r="C37" s="4">
        <f t="shared" ca="1" si="2"/>
        <v>0.37744534538247326</v>
      </c>
      <c r="D37" s="20">
        <v>2.9924557414487936</v>
      </c>
      <c r="E37" s="4">
        <f t="shared" si="3"/>
        <v>2.0780942648949956E-3</v>
      </c>
      <c r="F37" s="4">
        <f t="shared" ca="1" si="4"/>
        <v>0.37952343964736823</v>
      </c>
      <c r="G37" s="3">
        <f ca="1">IF(F37&lt;&gt;"",SUM(COUNTIF($K$22:$K37,"&gt;"&amp;F37),COUNTIF($M$22:$M37,"&gt;"&amp;F37),COUNTIF($O$22:$O37,"&gt;"&amp;F37),COUNTIF($Q$22:$Q37,"&gt;"&amp;F37),COUNTIF($S$22:$S37,"&gt;"&amp;F37)),"")</f>
        <v>0</v>
      </c>
      <c r="H37" s="20">
        <v>11.637842514246586</v>
      </c>
      <c r="I37" s="4">
        <f t="shared" si="5"/>
        <v>8.0818350793379068E-3</v>
      </c>
      <c r="J37" s="4">
        <f t="shared" ca="1" si="6"/>
        <v>0</v>
      </c>
      <c r="K37" s="4" t="str">
        <f ca="1">IF(AND(MAX(L$21:L36)&lt;=MAX(N$21:N36),F37&lt;&gt;"",MAX(L$21:L36)&lt;=MAX(P$21:P36),MAX(L$21:L36)&lt;=MAX(R$21:R36),MAX(L$21:L36)&lt;=MAX(T$21:T36),MAX(L$21:L36)&lt;=TIME(20,0,0)),MAX(L$21:L36,F37),"")</f>
        <v/>
      </c>
      <c r="L37" s="4" t="str">
        <f t="shared" ca="1" si="7"/>
        <v/>
      </c>
      <c r="M37" s="4" t="str">
        <f ca="1">IF(AND(MAX(L$21:L36)&gt;MAX(N$21:N36),F37&lt;&gt;"",MAX(N$21:N36)&lt;=MAX(P$21:P36),MAX(N$21:N36)&lt;=MAX(R$21:R36),MAX(N$21:N36)&lt;=MAX(T$21:T36),MAX(N$21:N36)&lt;TIME(20,0,0)),MAX(N$21:N36,F37),"")</f>
        <v/>
      </c>
      <c r="N37" s="4" t="str">
        <f t="shared" ca="1" si="8"/>
        <v/>
      </c>
      <c r="O37" s="21" t="str">
        <f ca="1">IF(AND(MAX(L$21:L36)&gt;MAX(P$21:P36),F37&lt;&gt;"",MAX(N$21:N36)&gt;MAX(P$21:P36),MAX(P$21:P36)&lt;=MAX(R$21:R36),MAX(P$21:P36)&lt;=MAX(T$21:T36),MAX(P$21:P36)&lt;TIME(20,0,0)),MAX(P$21:P36,F37),"")</f>
        <v/>
      </c>
      <c r="P37" s="21" t="str">
        <f t="shared" ca="1" si="9"/>
        <v/>
      </c>
      <c r="Q37" s="21" t="str">
        <f ca="1">IF(AND(MAX(L$21:L36)&gt;MAX(R$21:R36),F37&lt;&gt;"",MAX(N$21:N36)&gt;MAX(R$21:R36),MAX(P$21:P36)&gt;MAX(R$21:R36),MAX(R$21:R36)&lt;=MAX(T$21:T36),MAX(R$21:R36)&lt;TIME(20,0,0)),MAX(R$21:R36,F37),"")</f>
        <v/>
      </c>
      <c r="R37" s="21" t="str">
        <f t="shared" ca="1" si="10"/>
        <v/>
      </c>
      <c r="S37" s="21">
        <f ca="1">IF(AND(MAX(L$21:L36)&gt;MAX(T$21:T36),F37&lt;&gt;"",MAX(N$21:N36)&gt;MAX(T$21:T36),MAX(P$21:P36)&gt;MAX(T$21:T36),MAX(R$21:R36)&gt;MAX(T$21:T36),MAX(T$21:T36)&lt;TIME(20,0,0)),MAX(T$21:T36,F37),"")</f>
        <v>0.37952343964736823</v>
      </c>
      <c r="T37" s="21">
        <f t="shared" ca="1" si="11"/>
        <v>0.38760527472670614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0"/>
      <c r="AF37" s="20"/>
      <c r="AG37" s="20"/>
      <c r="AH37" s="20"/>
      <c r="AI37" s="20"/>
      <c r="AJ37" s="20"/>
      <c r="AK37" s="20"/>
    </row>
    <row r="38" spans="1:37" ht="13.8" x14ac:dyDescent="0.3">
      <c r="A38" s="3">
        <f t="shared" ca="1" si="0"/>
        <v>1</v>
      </c>
      <c r="B38" s="6">
        <f t="shared" ca="1" si="1"/>
        <v>1.6351269270848428</v>
      </c>
      <c r="C38" s="4">
        <f t="shared" ca="1" si="2"/>
        <v>0.37858085019294885</v>
      </c>
      <c r="D38" s="20">
        <v>3.4657232466342975</v>
      </c>
      <c r="E38" s="4">
        <f t="shared" si="3"/>
        <v>2.4067522546071512E-3</v>
      </c>
      <c r="F38" s="4">
        <f t="shared" ca="1" si="4"/>
        <v>0.37858085019294885</v>
      </c>
      <c r="G38" s="3">
        <f ca="1">IF(F38&lt;&gt;"",SUM(COUNTIF($K$22:$K38,"&gt;"&amp;F38),COUNTIF($M$22:$M38,"&gt;"&amp;F38),COUNTIF($O$22:$O38,"&gt;"&amp;F38),COUNTIF($Q$22:$Q38,"&gt;"&amp;F38),COUNTIF($S$22:$S38,"&gt;"&amp;F38)),"")</f>
        <v>1</v>
      </c>
      <c r="H38" s="20">
        <v>17.661934672687494</v>
      </c>
      <c r="I38" s="4">
        <f t="shared" si="5"/>
        <v>1.2265232411588537E-2</v>
      </c>
      <c r="J38" s="4">
        <f t="shared" ca="1" si="6"/>
        <v>0</v>
      </c>
      <c r="K38" s="4" t="str">
        <f ca="1">IF(AND(MAX(L$21:L37)&lt;=MAX(N$21:N37),F38&lt;&gt;"",MAX(L$21:L37)&lt;=MAX(P$21:P37),MAX(L$21:L37)&lt;=MAX(R$21:R37),MAX(L$21:L37)&lt;=MAX(T$21:T37),MAX(L$21:L37)&lt;=TIME(20,0,0)),MAX(L$21:L37,F38),"")</f>
        <v/>
      </c>
      <c r="L38" s="4" t="str">
        <f t="shared" ca="1" si="7"/>
        <v/>
      </c>
      <c r="M38" s="4" t="str">
        <f ca="1">IF(AND(MAX(L$21:L37)&gt;MAX(N$21:N37),F38&lt;&gt;"",MAX(N$21:N37)&lt;=MAX(P$21:P37),MAX(N$21:N37)&lt;=MAX(R$21:R37),MAX(N$21:N37)&lt;=MAX(T$21:T37),MAX(N$21:N37)&lt;TIME(20,0,0)),MAX(N$21:N37,F38),"")</f>
        <v/>
      </c>
      <c r="N38" s="4" t="str">
        <f t="shared" ca="1" si="8"/>
        <v/>
      </c>
      <c r="O38" s="21">
        <f ca="1">IF(AND(MAX(L$21:L37)&gt;MAX(P$21:P37),F38&lt;&gt;"",MAX(N$21:N37)&gt;MAX(P$21:P37),MAX(P$21:P37)&lt;=MAX(R$21:R37),MAX(P$21:P37)&lt;=MAX(T$21:T37),MAX(P$21:P37)&lt;TIME(20,0,0)),MAX(P$21:P37,F38),"")</f>
        <v>0.37858085019294885</v>
      </c>
      <c r="P38" s="21">
        <f t="shared" ca="1" si="9"/>
        <v>0.3908460826045374</v>
      </c>
      <c r="Q38" s="21" t="str">
        <f ca="1">IF(AND(MAX(L$21:L37)&gt;MAX(R$21:R37),F38&lt;&gt;"",MAX(N$21:N37)&gt;MAX(R$21:R37),MAX(P$21:P37)&gt;MAX(R$21:R37),MAX(R$21:R37)&lt;=MAX(T$21:T37),MAX(R$21:R37)&lt;TIME(20,0,0)),MAX(R$21:R37,F38),"")</f>
        <v/>
      </c>
      <c r="R38" s="21" t="str">
        <f t="shared" ca="1" si="10"/>
        <v/>
      </c>
      <c r="S38" s="21" t="str">
        <f ca="1">IF(AND(MAX(L$21:L37)&gt;MAX(T$21:T37),F38&lt;&gt;"",MAX(N$21:N37)&gt;MAX(T$21:T37),MAX(P$21:P37)&gt;MAX(T$21:T37),MAX(R$21:R37)&gt;MAX(T$21:T37),MAX(T$21:T37)&lt;TIME(20,0,0)),MAX(T$21:T37,F38),"")</f>
        <v/>
      </c>
      <c r="T38" s="21" t="str">
        <f t="shared" ca="1" si="11"/>
        <v/>
      </c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0"/>
      <c r="AF38" s="20"/>
      <c r="AG38" s="20"/>
      <c r="AH38" s="20"/>
      <c r="AI38" s="20"/>
      <c r="AJ38" s="20"/>
      <c r="AK38" s="20"/>
    </row>
    <row r="39" spans="1:37" ht="13.8" x14ac:dyDescent="0.3">
      <c r="A39" s="3">
        <f t="shared" ca="1" si="0"/>
        <v>0</v>
      </c>
      <c r="B39" s="6">
        <f t="shared" ca="1" si="1"/>
        <v>2.7738739658369247</v>
      </c>
      <c r="C39" s="4">
        <f t="shared" ca="1" si="2"/>
        <v>0.38050715155811338</v>
      </c>
      <c r="D39" s="20">
        <v>2.6404693547447096</v>
      </c>
      <c r="E39" s="4">
        <f t="shared" si="3"/>
        <v>1.8336592741282705E-3</v>
      </c>
      <c r="F39" s="4">
        <f t="shared" ca="1" si="4"/>
        <v>0.38234081083224164</v>
      </c>
      <c r="G39" s="3">
        <f ca="1">IF(F39&lt;&gt;"",SUM(COUNTIF($K$22:$K39,"&gt;"&amp;F39),COUNTIF($M$22:$M39,"&gt;"&amp;F39),COUNTIF($O$22:$O39,"&gt;"&amp;F39),COUNTIF($Q$22:$Q39,"&gt;"&amp;F39),COUNTIF($S$22:$S39,"&gt;"&amp;F39)),"")</f>
        <v>0</v>
      </c>
      <c r="H39" s="20">
        <v>18.385810032341396</v>
      </c>
      <c r="I39" s="4">
        <f t="shared" si="5"/>
        <v>1.2767923633570414E-2</v>
      </c>
      <c r="J39" s="4">
        <f t="shared" ca="1" si="6"/>
        <v>0</v>
      </c>
      <c r="K39" s="4">
        <f ca="1">IF(AND(MAX(L$21:L38)&lt;=MAX(N$21:N38),F39&lt;&gt;"",MAX(L$21:L38)&lt;=MAX(P$21:P38),MAX(L$21:L38)&lt;=MAX(R$21:R38),MAX(L$21:L38)&lt;=MAX(T$21:T38),MAX(L$21:L38)&lt;=TIME(20,0,0)),MAX(L$21:L38,F39),"")</f>
        <v>0.38234081083224164</v>
      </c>
      <c r="L39" s="4">
        <f t="shared" ca="1" si="7"/>
        <v>0.39510873446581207</v>
      </c>
      <c r="M39" s="4" t="str">
        <f ca="1">IF(AND(MAX(L$21:L38)&gt;MAX(N$21:N38),F39&lt;&gt;"",MAX(N$21:N38)&lt;=MAX(P$21:P38),MAX(N$21:N38)&lt;=MAX(R$21:R38),MAX(N$21:N38)&lt;=MAX(T$21:T38),MAX(N$21:N38)&lt;TIME(20,0,0)),MAX(N$21:N38,F39),"")</f>
        <v/>
      </c>
      <c r="N39" s="4" t="str">
        <f t="shared" ca="1" si="8"/>
        <v/>
      </c>
      <c r="O39" s="21" t="str">
        <f ca="1">IF(AND(MAX(L$21:L38)&gt;MAX(P$21:P38),F39&lt;&gt;"",MAX(N$21:N38)&gt;MAX(P$21:P38),MAX(P$21:P38)&lt;=MAX(R$21:R38),MAX(P$21:P38)&lt;=MAX(T$21:T38),MAX(P$21:P38)&lt;TIME(20,0,0)),MAX(P$21:P38,F39),"")</f>
        <v/>
      </c>
      <c r="P39" s="21" t="str">
        <f t="shared" ca="1" si="9"/>
        <v/>
      </c>
      <c r="Q39" s="21" t="str">
        <f ca="1">IF(AND(MAX(L$21:L38)&gt;MAX(R$21:R38),F39&lt;&gt;"",MAX(N$21:N38)&gt;MAX(R$21:R38),MAX(P$21:P38)&gt;MAX(R$21:R38),MAX(R$21:R38)&lt;=MAX(T$21:T38),MAX(R$21:R38)&lt;TIME(20,0,0)),MAX(R$21:R38,F39),"")</f>
        <v/>
      </c>
      <c r="R39" s="21" t="str">
        <f t="shared" ca="1" si="10"/>
        <v/>
      </c>
      <c r="S39" s="21" t="str">
        <f ca="1">IF(AND(MAX(L$21:L38)&gt;MAX(T$21:T38),F39&lt;&gt;"",MAX(N$21:N38)&gt;MAX(T$21:T38),MAX(P$21:P38)&gt;MAX(T$21:T38),MAX(R$21:R38)&gt;MAX(T$21:T38),MAX(T$21:T38)&lt;TIME(20,0,0)),MAX(T$21:T38,F39),"")</f>
        <v/>
      </c>
      <c r="T39" s="21" t="str">
        <f t="shared" ca="1" si="11"/>
        <v/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0"/>
      <c r="AF39" s="20"/>
      <c r="AG39" s="20"/>
      <c r="AH39" s="20"/>
      <c r="AI39" s="20"/>
      <c r="AJ39" s="20"/>
      <c r="AK39" s="20"/>
    </row>
    <row r="40" spans="1:37" ht="13.8" x14ac:dyDescent="0.3">
      <c r="A40" s="3">
        <f t="shared" ca="1" si="0"/>
        <v>0</v>
      </c>
      <c r="B40" s="6">
        <f t="shared" ca="1" si="1"/>
        <v>1.6580155586071197</v>
      </c>
      <c r="C40" s="4">
        <f t="shared" ca="1" si="2"/>
        <v>0.38165855125159054</v>
      </c>
      <c r="D40" s="20">
        <v>2.5713568523569847</v>
      </c>
      <c r="E40" s="4">
        <f t="shared" si="3"/>
        <v>1.7856644808034617E-3</v>
      </c>
      <c r="F40" s="4">
        <f t="shared" ca="1" si="4"/>
        <v>0.38344421573239401</v>
      </c>
      <c r="G40" s="3">
        <f ca="1">IF(F40&lt;&gt;"",SUM(COUNTIF($K$22:$K40,"&gt;"&amp;F40),COUNTIF($M$22:$M40,"&gt;"&amp;F40),COUNTIF($O$22:$O40,"&gt;"&amp;F40),COUNTIF($Q$22:$Q40,"&gt;"&amp;F40),COUNTIF($S$22:$S40,"&gt;"&amp;F40)),"")</f>
        <v>1</v>
      </c>
      <c r="H40" s="20">
        <v>19.916608986604842</v>
      </c>
      <c r="I40" s="4">
        <f t="shared" si="5"/>
        <v>1.3830978462920029E-2</v>
      </c>
      <c r="J40" s="4">
        <f t="shared" ca="1" si="6"/>
        <v>1.2073188935051715E-3</v>
      </c>
      <c r="K40" s="4" t="str">
        <f ca="1">IF(AND(MAX(L$21:L39)&lt;=MAX(N$21:N39),F40&lt;&gt;"",MAX(L$21:L39)&lt;=MAX(P$21:P39),MAX(L$21:L39)&lt;=MAX(R$21:R39),MAX(L$21:L39)&lt;=MAX(T$21:T39),MAX(L$21:L39)&lt;=TIME(20,0,0)),MAX(L$21:L39,F40),"")</f>
        <v/>
      </c>
      <c r="L40" s="4" t="str">
        <f t="shared" ca="1" si="7"/>
        <v/>
      </c>
      <c r="M40" s="4">
        <f ca="1">IF(AND(MAX(L$21:L39)&gt;MAX(N$21:N39),F40&lt;&gt;"",MAX(N$21:N39)&lt;=MAX(P$21:P39),MAX(N$21:N39)&lt;=MAX(R$21:R39),MAX(N$21:N39)&lt;=MAX(T$21:T39),MAX(N$21:N39)&lt;TIME(20,0,0)),MAX(N$21:N39,F40),"")</f>
        <v>0.38465153462589918</v>
      </c>
      <c r="N40" s="4">
        <f t="shared" ca="1" si="8"/>
        <v>0.39848251308881921</v>
      </c>
      <c r="O40" s="21" t="str">
        <f ca="1">IF(AND(MAX(L$21:L39)&gt;MAX(P$21:P39),F40&lt;&gt;"",MAX(N$21:N39)&gt;MAX(P$21:P39),MAX(P$21:P39)&lt;=MAX(R$21:R39),MAX(P$21:P39)&lt;=MAX(T$21:T39),MAX(P$21:P39)&lt;TIME(20,0,0)),MAX(P$21:P39,F40),"")</f>
        <v/>
      </c>
      <c r="P40" s="21" t="str">
        <f t="shared" ca="1" si="9"/>
        <v/>
      </c>
      <c r="Q40" s="21" t="str">
        <f ca="1">IF(AND(MAX(L$21:L39)&gt;MAX(R$21:R39),F40&lt;&gt;"",MAX(N$21:N39)&gt;MAX(R$21:R39),MAX(P$21:P39)&gt;MAX(R$21:R39),MAX(R$21:R39)&lt;=MAX(T$21:T39),MAX(R$21:R39)&lt;TIME(20,0,0)),MAX(R$21:R39,F40),"")</f>
        <v/>
      </c>
      <c r="R40" s="21" t="str">
        <f t="shared" ca="1" si="10"/>
        <v/>
      </c>
      <c r="S40" s="21" t="str">
        <f ca="1">IF(AND(MAX(L$21:L39)&gt;MAX(T$21:T39),F40&lt;&gt;"",MAX(N$21:N39)&gt;MAX(T$21:T39),MAX(P$21:P39)&gt;MAX(T$21:T39),MAX(R$21:R39)&gt;MAX(T$21:T39),MAX(T$21:T39)&lt;TIME(20,0,0)),MAX(T$21:T39,F40),"")</f>
        <v/>
      </c>
      <c r="T40" s="21" t="str">
        <f t="shared" ca="1" si="11"/>
        <v/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0"/>
      <c r="AF40" s="20"/>
      <c r="AG40" s="20"/>
      <c r="AH40" s="20"/>
      <c r="AI40" s="20"/>
      <c r="AJ40" s="20"/>
      <c r="AK40" s="20"/>
    </row>
    <row r="41" spans="1:37" ht="13.8" x14ac:dyDescent="0.3">
      <c r="A41" s="3">
        <f t="shared" ca="1" si="0"/>
        <v>1</v>
      </c>
      <c r="B41" s="6">
        <f t="shared" ca="1" si="1"/>
        <v>4.0848520288657033</v>
      </c>
      <c r="C41" s="4">
        <f t="shared" ca="1" si="2"/>
        <v>0.38449525404941393</v>
      </c>
      <c r="D41" s="20">
        <v>4.1408133104851004</v>
      </c>
      <c r="E41" s="4">
        <f t="shared" si="3"/>
        <v>2.8755647989479865E-3</v>
      </c>
      <c r="F41" s="4">
        <f t="shared" ca="1" si="4"/>
        <v>0.38449525404941393</v>
      </c>
      <c r="G41" s="3">
        <f ca="1">IF(F41&lt;&gt;"",SUM(COUNTIF($K$22:$K41,"&gt;"&amp;F41),COUNTIF($M$22:$M41,"&gt;"&amp;F41),COUNTIF($O$22:$O41,"&gt;"&amp;F41),COUNTIF($Q$22:$Q41,"&gt;"&amp;F41),COUNTIF($S$22:$S41,"&gt;"&amp;F41)),"")</f>
        <v>2</v>
      </c>
      <c r="H41" s="20">
        <v>15.50627875225473</v>
      </c>
      <c r="I41" s="4">
        <f t="shared" si="5"/>
        <v>1.0768249133510229E-2</v>
      </c>
      <c r="J41" s="4">
        <f t="shared" ca="1" si="6"/>
        <v>7.9218895939026091E-4</v>
      </c>
      <c r="K41" s="4" t="str">
        <f ca="1">IF(AND(MAX(L$21:L40)&lt;=MAX(N$21:N40),F41&lt;&gt;"",MAX(L$21:L40)&lt;=MAX(P$21:P40),MAX(L$21:L40)&lt;=MAX(R$21:R40),MAX(L$21:L40)&lt;=MAX(T$21:T40),MAX(L$21:L40)&lt;=TIME(20,0,0)),MAX(L$21:L40,F41),"")</f>
        <v/>
      </c>
      <c r="L41" s="4" t="str">
        <f t="shared" ca="1" si="7"/>
        <v/>
      </c>
      <c r="M41" s="4" t="str">
        <f ca="1">IF(AND(MAX(L$21:L40)&gt;MAX(N$21:N40),F41&lt;&gt;"",MAX(N$21:N40)&lt;=MAX(P$21:P40),MAX(N$21:N40)&lt;=MAX(R$21:R40),MAX(N$21:N40)&lt;=MAX(T$21:T40),MAX(N$21:N40)&lt;TIME(20,0,0)),MAX(N$21:N40,F41),"")</f>
        <v/>
      </c>
      <c r="N41" s="4" t="str">
        <f t="shared" ca="1" si="8"/>
        <v/>
      </c>
      <c r="O41" s="21" t="str">
        <f ca="1">IF(AND(MAX(L$21:L40)&gt;MAX(P$21:P40),F41&lt;&gt;"",MAX(N$21:N40)&gt;MAX(P$21:P40),MAX(P$21:P40)&lt;=MAX(R$21:R40),MAX(P$21:P40)&lt;=MAX(T$21:T40),MAX(P$21:P40)&lt;TIME(20,0,0)),MAX(P$21:P40,F41),"")</f>
        <v/>
      </c>
      <c r="P41" s="21" t="str">
        <f t="shared" ca="1" si="9"/>
        <v/>
      </c>
      <c r="Q41" s="21">
        <f ca="1">IF(AND(MAX(L$21:L40)&gt;MAX(R$21:R40),F41&lt;&gt;"",MAX(N$21:N40)&gt;MAX(R$21:R40),MAX(P$21:P40)&gt;MAX(R$21:R40),MAX(R$21:R40)&lt;=MAX(T$21:T40),MAX(R$21:R40)&lt;TIME(20,0,0)),MAX(R$21:R40,F41),"")</f>
        <v>0.38528744300880419</v>
      </c>
      <c r="R41" s="21">
        <f t="shared" ca="1" si="10"/>
        <v>0.3960556921423144</v>
      </c>
      <c r="S41" s="21" t="str">
        <f ca="1">IF(AND(MAX(L$21:L40)&gt;MAX(T$21:T40),F41&lt;&gt;"",MAX(N$21:N40)&gt;MAX(T$21:T40),MAX(P$21:P40)&gt;MAX(T$21:T40),MAX(R$21:R40)&gt;MAX(T$21:T40),MAX(T$21:T40)&lt;TIME(20,0,0)),MAX(T$21:T40,F41),"")</f>
        <v/>
      </c>
      <c r="T41" s="21" t="str">
        <f t="shared" ca="1" si="11"/>
        <v/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0"/>
      <c r="AF41" s="20"/>
      <c r="AG41" s="20"/>
      <c r="AH41" s="20"/>
      <c r="AI41" s="20"/>
      <c r="AJ41" s="20"/>
      <c r="AK41" s="20"/>
    </row>
    <row r="42" spans="1:37" ht="13.8" x14ac:dyDescent="0.3">
      <c r="A42" s="3">
        <f t="shared" ca="1" si="0"/>
        <v>0</v>
      </c>
      <c r="B42" s="6">
        <f t="shared" ca="1" si="1"/>
        <v>1.2973418703731283</v>
      </c>
      <c r="C42" s="4">
        <f t="shared" ca="1" si="2"/>
        <v>0.38539618590383973</v>
      </c>
      <c r="D42" s="20">
        <v>3.3639132728494587</v>
      </c>
      <c r="E42" s="4">
        <f t="shared" si="3"/>
        <v>2.3360508839232351E-3</v>
      </c>
      <c r="F42" s="4">
        <f t="shared" ca="1" si="4"/>
        <v>0.38773223678776297</v>
      </c>
      <c r="G42" s="3">
        <f ca="1">IF(F42&lt;&gt;"",SUM(COUNTIF($K$22:$K42,"&gt;"&amp;F42),COUNTIF($M$22:$M42,"&gt;"&amp;F42),COUNTIF($O$22:$O42,"&gt;"&amp;F42),COUNTIF($Q$22:$Q42,"&gt;"&amp;F42),COUNTIF($S$22:$S42,"&gt;"&amp;F42)),"")</f>
        <v>0</v>
      </c>
      <c r="H42" s="20">
        <v>13.340489071324555</v>
      </c>
      <c r="I42" s="4">
        <f t="shared" si="5"/>
        <v>9.2642285217531626E-3</v>
      </c>
      <c r="J42" s="4">
        <f t="shared" ca="1" si="6"/>
        <v>0</v>
      </c>
      <c r="K42" s="4" t="str">
        <f ca="1">IF(AND(MAX(L$21:L41)&lt;=MAX(N$21:N41),F42&lt;&gt;"",MAX(L$21:L41)&lt;=MAX(P$21:P41),MAX(L$21:L41)&lt;=MAX(R$21:R41),MAX(L$21:L41)&lt;=MAX(T$21:T41),MAX(L$21:L41)&lt;=TIME(20,0,0)),MAX(L$21:L41,F42),"")</f>
        <v/>
      </c>
      <c r="L42" s="4" t="str">
        <f t="shared" ca="1" si="7"/>
        <v/>
      </c>
      <c r="M42" s="4" t="str">
        <f ca="1">IF(AND(MAX(L$21:L41)&gt;MAX(N$21:N41),F42&lt;&gt;"",MAX(N$21:N41)&lt;=MAX(P$21:P41),MAX(N$21:N41)&lt;=MAX(R$21:R41),MAX(N$21:N41)&lt;=MAX(T$21:T41),MAX(N$21:N41)&lt;TIME(20,0,0)),MAX(N$21:N41,F42),"")</f>
        <v/>
      </c>
      <c r="N42" s="4" t="str">
        <f t="shared" ca="1" si="8"/>
        <v/>
      </c>
      <c r="O42" s="21" t="str">
        <f ca="1">IF(AND(MAX(L$21:L41)&gt;MAX(P$21:P41),F42&lt;&gt;"",MAX(N$21:N41)&gt;MAX(P$21:P41),MAX(P$21:P41)&lt;=MAX(R$21:R41),MAX(P$21:P41)&lt;=MAX(T$21:T41),MAX(P$21:P41)&lt;TIME(20,0,0)),MAX(P$21:P41,F42),"")</f>
        <v/>
      </c>
      <c r="P42" s="21" t="str">
        <f t="shared" ca="1" si="9"/>
        <v/>
      </c>
      <c r="Q42" s="21" t="str">
        <f ca="1">IF(AND(MAX(L$21:L41)&gt;MAX(R$21:R41),F42&lt;&gt;"",MAX(N$21:N41)&gt;MAX(R$21:R41),MAX(P$21:P41)&gt;MAX(R$21:R41),MAX(R$21:R41)&lt;=MAX(T$21:T41),MAX(R$21:R41)&lt;TIME(20,0,0)),MAX(R$21:R41,F42),"")</f>
        <v/>
      </c>
      <c r="R42" s="21" t="str">
        <f t="shared" ca="1" si="10"/>
        <v/>
      </c>
      <c r="S42" s="21">
        <f ca="1">IF(AND(MAX(L$21:L41)&gt;MAX(T$21:T41),F42&lt;&gt;"",MAX(N$21:N41)&gt;MAX(T$21:T41),MAX(P$21:P41)&gt;MAX(T$21:T41),MAX(R$21:R41)&gt;MAX(T$21:T41),MAX(T$21:T41)&lt;TIME(20,0,0)),MAX(T$21:T41,F42),"")</f>
        <v>0.38773223678776297</v>
      </c>
      <c r="T42" s="21">
        <f t="shared" ca="1" si="11"/>
        <v>0.39699646530951616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0"/>
      <c r="AF42" s="20"/>
      <c r="AG42" s="20"/>
      <c r="AH42" s="20"/>
      <c r="AI42" s="20"/>
      <c r="AJ42" s="20"/>
      <c r="AK42" s="20"/>
    </row>
    <row r="43" spans="1:37" ht="13.8" x14ac:dyDescent="0.3">
      <c r="A43" s="3">
        <f t="shared" ca="1" si="0"/>
        <v>1</v>
      </c>
      <c r="B43" s="6">
        <f t="shared" ca="1" si="1"/>
        <v>1.0539558782615586</v>
      </c>
      <c r="C43" s="4">
        <f t="shared" ca="1" si="2"/>
        <v>0.38612809970818801</v>
      </c>
      <c r="D43" s="20">
        <v>3.3765512701647822</v>
      </c>
      <c r="E43" s="4">
        <f t="shared" si="3"/>
        <v>2.3448272709477654E-3</v>
      </c>
      <c r="F43" s="4">
        <f t="shared" ca="1" si="4"/>
        <v>0.38612809970818801</v>
      </c>
      <c r="G43" s="3">
        <f ca="1">IF(F43&lt;&gt;"",SUM(COUNTIF($K$22:$K43,"&gt;"&amp;F43),COUNTIF($M$22:$M43,"&gt;"&amp;F43),COUNTIF($O$22:$O43,"&gt;"&amp;F43),COUNTIF($Q$22:$Q43,"&gt;"&amp;F43),COUNTIF($S$22:$S43,"&gt;"&amp;F43)),"")</f>
        <v>2</v>
      </c>
      <c r="H43" s="20">
        <v>21.245329586818116</v>
      </c>
      <c r="I43" s="4">
        <f t="shared" si="5"/>
        <v>1.4753701101957025E-2</v>
      </c>
      <c r="J43" s="4">
        <f t="shared" ca="1" si="6"/>
        <v>4.7179828963493931E-3</v>
      </c>
      <c r="K43" s="4" t="str">
        <f ca="1">IF(AND(MAX(L$21:L42)&lt;=MAX(N$21:N42),F43&lt;&gt;"",MAX(L$21:L42)&lt;=MAX(P$21:P42),MAX(L$21:L42)&lt;=MAX(R$21:R42),MAX(L$21:L42)&lt;=MAX(T$21:T42),MAX(L$21:L42)&lt;=TIME(20,0,0)),MAX(L$21:L42,F43),"")</f>
        <v/>
      </c>
      <c r="L43" s="4" t="str">
        <f t="shared" ca="1" si="7"/>
        <v/>
      </c>
      <c r="M43" s="4" t="str">
        <f ca="1">IF(AND(MAX(L$21:L42)&gt;MAX(N$21:N42),F43&lt;&gt;"",MAX(N$21:N42)&lt;=MAX(P$21:P42),MAX(N$21:N42)&lt;=MAX(R$21:R42),MAX(N$21:N42)&lt;=MAX(T$21:T42),MAX(N$21:N42)&lt;TIME(20,0,0)),MAX(N$21:N42,F43),"")</f>
        <v/>
      </c>
      <c r="N43" s="4" t="str">
        <f t="shared" ca="1" si="8"/>
        <v/>
      </c>
      <c r="O43" s="21">
        <f ca="1">IF(AND(MAX(L$21:L42)&gt;MAX(P$21:P42),F43&lt;&gt;"",MAX(N$21:N42)&gt;MAX(P$21:P42),MAX(P$21:P42)&lt;=MAX(R$21:R42),MAX(P$21:P42)&lt;=MAX(T$21:T42),MAX(P$21:P42)&lt;TIME(20,0,0)),MAX(P$21:P42,F43),"")</f>
        <v>0.3908460826045374</v>
      </c>
      <c r="P43" s="21">
        <f t="shared" ca="1" si="9"/>
        <v>0.40559978370649441</v>
      </c>
      <c r="Q43" s="21" t="str">
        <f ca="1">IF(AND(MAX(L$21:L42)&gt;MAX(R$21:R42),F43&lt;&gt;"",MAX(N$21:N42)&gt;MAX(R$21:R42),MAX(P$21:P42)&gt;MAX(R$21:R42),MAX(R$21:R42)&lt;=MAX(T$21:T42),MAX(R$21:R42)&lt;TIME(20,0,0)),MAX(R$21:R42,F43),"")</f>
        <v/>
      </c>
      <c r="R43" s="21" t="str">
        <f t="shared" ca="1" si="10"/>
        <v/>
      </c>
      <c r="S43" s="21" t="str">
        <f ca="1">IF(AND(MAX(L$21:L42)&gt;MAX(T$21:T42),F43&lt;&gt;"",MAX(N$21:N42)&gt;MAX(T$21:T42),MAX(P$21:P42)&gt;MAX(T$21:T42),MAX(R$21:R42)&gt;MAX(T$21:T42),MAX(T$21:T42)&lt;TIME(20,0,0)),MAX(T$21:T42,F43),"")</f>
        <v/>
      </c>
      <c r="T43" s="21" t="str">
        <f t="shared" ca="1" si="11"/>
        <v/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0"/>
      <c r="AF43" s="20"/>
      <c r="AG43" s="20"/>
      <c r="AH43" s="20"/>
      <c r="AI43" s="20"/>
      <c r="AJ43" s="20"/>
      <c r="AK43" s="20"/>
    </row>
    <row r="44" spans="1:37" ht="13.8" x14ac:dyDescent="0.3">
      <c r="A44" s="3">
        <f t="shared" ca="1" si="0"/>
        <v>0</v>
      </c>
      <c r="B44" s="6">
        <f t="shared" ca="1" si="1"/>
        <v>2.5002120524879761</v>
      </c>
      <c r="C44" s="4">
        <f t="shared" ca="1" si="2"/>
        <v>0.38786435807797132</v>
      </c>
      <c r="D44" s="20">
        <v>2.54928171064239</v>
      </c>
      <c r="E44" s="4">
        <f t="shared" si="3"/>
        <v>1.7703345212794375E-3</v>
      </c>
      <c r="F44" s="4">
        <f t="shared" ca="1" si="4"/>
        <v>0.38963469259925076</v>
      </c>
      <c r="G44" s="3">
        <f ca="1">IF(F44&lt;&gt;"",SUM(COUNTIF($K$22:$K44,"&gt;"&amp;F44),COUNTIF($M$22:$M44,"&gt;"&amp;F44),COUNTIF($O$22:$O44,"&gt;"&amp;F44),COUNTIF($Q$22:$Q44,"&gt;"&amp;F44),COUNTIF($S$22:$S44,"&gt;"&amp;F44)),"")</f>
        <v>2</v>
      </c>
      <c r="H44" s="20">
        <v>14.023023633526464</v>
      </c>
      <c r="I44" s="4">
        <f t="shared" si="5"/>
        <v>9.7382108566156002E-3</v>
      </c>
      <c r="J44" s="4">
        <f t="shared" ca="1" si="6"/>
        <v>5.4740418665613078E-3</v>
      </c>
      <c r="K44" s="4">
        <f ca="1">IF(AND(MAX(L$21:L43)&lt;=MAX(N$21:N43),F44&lt;&gt;"",MAX(L$21:L43)&lt;=MAX(P$21:P43),MAX(L$21:L43)&lt;=MAX(R$21:R43),MAX(L$21:L43)&lt;=MAX(T$21:T43),MAX(L$21:L43)&lt;=TIME(20,0,0)),MAX(L$21:L43,F44),"")</f>
        <v>0.39510873446581207</v>
      </c>
      <c r="L44" s="4">
        <f t="shared" ca="1" si="7"/>
        <v>0.40484694532242765</v>
      </c>
      <c r="M44" s="4" t="str">
        <f ca="1">IF(AND(MAX(L$21:L43)&gt;MAX(N$21:N43),F44&lt;&gt;"",MAX(N$21:N43)&lt;=MAX(P$21:P43),MAX(N$21:N43)&lt;=MAX(R$21:R43),MAX(N$21:N43)&lt;=MAX(T$21:T43),MAX(N$21:N43)&lt;TIME(20,0,0)),MAX(N$21:N43,F44),"")</f>
        <v/>
      </c>
      <c r="N44" s="4" t="str">
        <f t="shared" ca="1" si="8"/>
        <v/>
      </c>
      <c r="O44" s="21" t="str">
        <f ca="1">IF(AND(MAX(L$21:L43)&gt;MAX(P$21:P43),F44&lt;&gt;"",MAX(N$21:N43)&gt;MAX(P$21:P43),MAX(P$21:P43)&lt;=MAX(R$21:R43),MAX(P$21:P43)&lt;=MAX(T$21:T43),MAX(P$21:P43)&lt;TIME(20,0,0)),MAX(P$21:P43,F44),"")</f>
        <v/>
      </c>
      <c r="P44" s="21" t="str">
        <f t="shared" ca="1" si="9"/>
        <v/>
      </c>
      <c r="Q44" s="21" t="str">
        <f ca="1">IF(AND(MAX(L$21:L43)&gt;MAX(R$21:R43),F44&lt;&gt;"",MAX(N$21:N43)&gt;MAX(R$21:R43),MAX(P$21:P43)&gt;MAX(R$21:R43),MAX(R$21:R43)&lt;=MAX(T$21:T43),MAX(R$21:R43)&lt;TIME(20,0,0)),MAX(R$21:R43,F44),"")</f>
        <v/>
      </c>
      <c r="R44" s="21" t="str">
        <f t="shared" ca="1" si="10"/>
        <v/>
      </c>
      <c r="S44" s="21" t="str">
        <f ca="1">IF(AND(MAX(L$21:L43)&gt;MAX(T$21:T43),F44&lt;&gt;"",MAX(N$21:N43)&gt;MAX(T$21:T43),MAX(P$21:P43)&gt;MAX(T$21:T43),MAX(R$21:R43)&gt;MAX(T$21:T43),MAX(T$21:T43)&lt;TIME(20,0,0)),MAX(T$21:T43,F44),"")</f>
        <v/>
      </c>
      <c r="T44" s="21" t="str">
        <f t="shared" ca="1" si="11"/>
        <v/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0"/>
      <c r="AF44" s="20"/>
      <c r="AG44" s="20"/>
      <c r="AH44" s="20"/>
      <c r="AI44" s="20"/>
      <c r="AJ44" s="20"/>
      <c r="AK44" s="20"/>
    </row>
    <row r="45" spans="1:37" ht="13.8" x14ac:dyDescent="0.3">
      <c r="A45" s="3">
        <f t="shared" ca="1" si="0"/>
        <v>0</v>
      </c>
      <c r="B45" s="6">
        <f t="shared" ca="1" si="1"/>
        <v>1.8796530364989772</v>
      </c>
      <c r="C45" s="4">
        <f t="shared" ca="1" si="2"/>
        <v>0.38916967268665115</v>
      </c>
      <c r="D45" s="20">
        <v>2.1108109043125296</v>
      </c>
      <c r="E45" s="4">
        <f t="shared" si="3"/>
        <v>1.4658409057725899E-3</v>
      </c>
      <c r="F45" s="4">
        <f t="shared" ca="1" si="4"/>
        <v>0.39063551359242371</v>
      </c>
      <c r="G45" s="3">
        <f ca="1">IF(F45&lt;&gt;"",SUM(COUNTIF($K$22:$K45,"&gt;"&amp;F45),COUNTIF($M$22:$M45,"&gt;"&amp;F45),COUNTIF($O$22:$O45,"&gt;"&amp;F45),COUNTIF($Q$22:$Q45,"&gt;"&amp;F45),COUNTIF($S$22:$S45,"&gt;"&amp;F45)),"")</f>
        <v>3</v>
      </c>
      <c r="H45" s="20">
        <v>10.850555478682509</v>
      </c>
      <c r="I45" s="4">
        <f t="shared" si="5"/>
        <v>7.5351079713072977E-3</v>
      </c>
      <c r="J45" s="4">
        <f t="shared" ca="1" si="6"/>
        <v>5.4201785498906863E-3</v>
      </c>
      <c r="K45" s="4" t="str">
        <f ca="1">IF(AND(MAX(L$21:L44)&lt;=MAX(N$21:N44),F45&lt;&gt;"",MAX(L$21:L44)&lt;=MAX(P$21:P44),MAX(L$21:L44)&lt;=MAX(R$21:R44),MAX(L$21:L44)&lt;=MAX(T$21:T44),MAX(L$21:L44)&lt;=TIME(20,0,0)),MAX(L$21:L44,F45),"")</f>
        <v/>
      </c>
      <c r="L45" s="4" t="str">
        <f t="shared" ca="1" si="7"/>
        <v/>
      </c>
      <c r="M45" s="4" t="str">
        <f ca="1">IF(AND(MAX(L$21:L44)&gt;MAX(N$21:N44),F45&lt;&gt;"",MAX(N$21:N44)&lt;=MAX(P$21:P44),MAX(N$21:N44)&lt;=MAX(R$21:R44),MAX(N$21:N44)&lt;=MAX(T$21:T44),MAX(N$21:N44)&lt;TIME(20,0,0)),MAX(N$21:N44,F45),"")</f>
        <v/>
      </c>
      <c r="N45" s="4" t="str">
        <f t="shared" ca="1" si="8"/>
        <v/>
      </c>
      <c r="O45" s="21" t="str">
        <f ca="1">IF(AND(MAX(L$21:L44)&gt;MAX(P$21:P44),F45&lt;&gt;"",MAX(N$21:N44)&gt;MAX(P$21:P44),MAX(P$21:P44)&lt;=MAX(R$21:R44),MAX(P$21:P44)&lt;=MAX(T$21:T44),MAX(P$21:P44)&lt;TIME(20,0,0)),MAX(P$21:P44,F45),"")</f>
        <v/>
      </c>
      <c r="P45" s="21" t="str">
        <f t="shared" ca="1" si="9"/>
        <v/>
      </c>
      <c r="Q45" s="21">
        <f ca="1">IF(AND(MAX(L$21:L44)&gt;MAX(R$21:R44),F45&lt;&gt;"",MAX(N$21:N44)&gt;MAX(R$21:R44),MAX(P$21:P44)&gt;MAX(R$21:R44),MAX(R$21:R44)&lt;=MAX(T$21:T44),MAX(R$21:R44)&lt;TIME(20,0,0)),MAX(R$21:R44,F45),"")</f>
        <v>0.3960556921423144</v>
      </c>
      <c r="R45" s="21">
        <f t="shared" ca="1" si="10"/>
        <v>0.40359080011362169</v>
      </c>
      <c r="S45" s="21" t="str">
        <f ca="1">IF(AND(MAX(L$21:L44)&gt;MAX(T$21:T44),F45&lt;&gt;"",MAX(N$21:N44)&gt;MAX(T$21:T44),MAX(P$21:P44)&gt;MAX(T$21:T44),MAX(R$21:R44)&gt;MAX(T$21:T44),MAX(T$21:T44)&lt;TIME(20,0,0)),MAX(T$21:T44,F45),"")</f>
        <v/>
      </c>
      <c r="T45" s="21" t="str">
        <f t="shared" ca="1" si="11"/>
        <v/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0"/>
      <c r="AF45" s="20"/>
      <c r="AG45" s="20"/>
      <c r="AH45" s="20"/>
      <c r="AI45" s="20"/>
      <c r="AJ45" s="20"/>
      <c r="AK45" s="20"/>
    </row>
    <row r="46" spans="1:37" ht="13.8" x14ac:dyDescent="0.3">
      <c r="A46" s="3">
        <f t="shared" ca="1" si="0"/>
        <v>1</v>
      </c>
      <c r="B46" s="6">
        <f t="shared" ca="1" si="1"/>
        <v>1.2640553840122428</v>
      </c>
      <c r="C46" s="4">
        <f t="shared" ca="1" si="2"/>
        <v>0.39004748892554852</v>
      </c>
      <c r="D46" s="20">
        <v>2.2340667631651741</v>
      </c>
      <c r="E46" s="4">
        <f t="shared" si="3"/>
        <v>1.5514352521980375E-3</v>
      </c>
      <c r="F46" s="4">
        <f t="shared" ca="1" si="4"/>
        <v>0.39004748892554852</v>
      </c>
      <c r="G46" s="3">
        <f ca="1">IF(F46&lt;&gt;"",SUM(COUNTIF($K$22:$K46,"&gt;"&amp;F46),COUNTIF($M$22:$M46,"&gt;"&amp;F46),COUNTIF($O$22:$O46,"&gt;"&amp;F46),COUNTIF($Q$22:$Q46,"&gt;"&amp;F46),COUNTIF($S$22:$S46,"&gt;"&amp;F46)),"")</f>
        <v>4</v>
      </c>
      <c r="H46" s="20">
        <v>11.273265878699021</v>
      </c>
      <c r="I46" s="4">
        <f t="shared" si="5"/>
        <v>7.8286568602076532E-3</v>
      </c>
      <c r="J46" s="4">
        <f t="shared" ca="1" si="6"/>
        <v>6.9489763839676311E-3</v>
      </c>
      <c r="K46" s="4" t="str">
        <f ca="1">IF(AND(MAX(L$21:L45)&lt;=MAX(N$21:N45),F46&lt;&gt;"",MAX(L$21:L45)&lt;=MAX(P$21:P45),MAX(L$21:L45)&lt;=MAX(R$21:R45),MAX(L$21:L45)&lt;=MAX(T$21:T45),MAX(L$21:L45)&lt;=TIME(20,0,0)),MAX(L$21:L45,F46),"")</f>
        <v/>
      </c>
      <c r="L46" s="4" t="str">
        <f t="shared" ca="1" si="7"/>
        <v/>
      </c>
      <c r="M46" s="4" t="str">
        <f ca="1">IF(AND(MAX(L$21:L45)&gt;MAX(N$21:N45),F46&lt;&gt;"",MAX(N$21:N45)&lt;=MAX(P$21:P45),MAX(N$21:N45)&lt;=MAX(R$21:R45),MAX(N$21:N45)&lt;=MAX(T$21:T45),MAX(N$21:N45)&lt;TIME(20,0,0)),MAX(N$21:N45,F46),"")</f>
        <v/>
      </c>
      <c r="N46" s="4" t="str">
        <f t="shared" ca="1" si="8"/>
        <v/>
      </c>
      <c r="O46" s="21" t="str">
        <f ca="1">IF(AND(MAX(L$21:L45)&gt;MAX(P$21:P45),F46&lt;&gt;"",MAX(N$21:N45)&gt;MAX(P$21:P45),MAX(P$21:P45)&lt;=MAX(R$21:R45),MAX(P$21:P45)&lt;=MAX(T$21:T45),MAX(P$21:P45)&lt;TIME(20,0,0)),MAX(P$21:P45,F46),"")</f>
        <v/>
      </c>
      <c r="P46" s="21" t="str">
        <f t="shared" ca="1" si="9"/>
        <v/>
      </c>
      <c r="Q46" s="21" t="str">
        <f ca="1">IF(AND(MAX(L$21:L45)&gt;MAX(R$21:R45),F46&lt;&gt;"",MAX(N$21:N45)&gt;MAX(R$21:R45),MAX(P$21:P45)&gt;MAX(R$21:R45),MAX(R$21:R45)&lt;=MAX(T$21:T45),MAX(R$21:R45)&lt;TIME(20,0,0)),MAX(R$21:R45,F46),"")</f>
        <v/>
      </c>
      <c r="R46" s="21" t="str">
        <f t="shared" ca="1" si="10"/>
        <v/>
      </c>
      <c r="S46" s="21">
        <f ca="1">IF(AND(MAX(L$21:L45)&gt;MAX(T$21:T45),F46&lt;&gt;"",MAX(N$21:N45)&gt;MAX(T$21:T45),MAX(P$21:P45)&gt;MAX(T$21:T45),MAX(R$21:R45)&gt;MAX(T$21:T45),MAX(T$21:T45)&lt;TIME(20,0,0)),MAX(T$21:T45,F46),"")</f>
        <v>0.39699646530951616</v>
      </c>
      <c r="T46" s="21">
        <f t="shared" ca="1" si="11"/>
        <v>0.40482512216972383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0"/>
      <c r="AF46" s="20"/>
      <c r="AG46" s="20"/>
      <c r="AH46" s="20"/>
      <c r="AI46" s="20"/>
      <c r="AJ46" s="20"/>
      <c r="AK46" s="20"/>
    </row>
    <row r="47" spans="1:37" ht="13.8" x14ac:dyDescent="0.3">
      <c r="A47" s="3">
        <f t="shared" ca="1" si="0"/>
        <v>0</v>
      </c>
      <c r="B47" s="6">
        <f t="shared" ca="1" si="1"/>
        <v>3.4349931693878855</v>
      </c>
      <c r="C47" s="4">
        <f t="shared" ca="1" si="2"/>
        <v>0.39243290084873456</v>
      </c>
      <c r="D47" s="20">
        <v>3.7382357125607086</v>
      </c>
      <c r="E47" s="4">
        <f t="shared" si="3"/>
        <v>2.5959970226116032E-3</v>
      </c>
      <c r="F47" s="4">
        <f t="shared" ca="1" si="4"/>
        <v>0.39502889787134615</v>
      </c>
      <c r="G47" s="3">
        <f ca="1">IF(F47&lt;&gt;"",SUM(COUNTIF($K$22:$K47,"&gt;"&amp;F47),COUNTIF($M$22:$M47,"&gt;"&amp;F47),COUNTIF($O$22:$O47,"&gt;"&amp;F47),COUNTIF($Q$22:$Q47,"&gt;"&amp;F47),COUNTIF($S$22:$S47,"&gt;"&amp;F47)),"")</f>
        <v>4</v>
      </c>
      <c r="H47" s="20">
        <v>15.072726891175989</v>
      </c>
      <c r="I47" s="4">
        <f t="shared" si="5"/>
        <v>1.0467171452205548E-2</v>
      </c>
      <c r="J47" s="4">
        <f t="shared" ca="1" si="6"/>
        <v>3.4536152174730606E-3</v>
      </c>
      <c r="K47" s="4" t="str">
        <f ca="1">IF(AND(MAX(L$21:L46)&lt;=MAX(N$21:N46),F47&lt;&gt;"",MAX(L$21:L46)&lt;=MAX(P$21:P46),MAX(L$21:L46)&lt;=MAX(R$21:R46),MAX(L$21:L46)&lt;=MAX(T$21:T46),MAX(L$21:L46)&lt;=TIME(20,0,0)),MAX(L$21:L46,F47),"")</f>
        <v/>
      </c>
      <c r="L47" s="4" t="str">
        <f t="shared" ca="1" si="7"/>
        <v/>
      </c>
      <c r="M47" s="4">
        <f ca="1">IF(AND(MAX(L$21:L46)&gt;MAX(N$21:N46),F47&lt;&gt;"",MAX(N$21:N46)&lt;=MAX(P$21:P46),MAX(N$21:N46)&lt;=MAX(R$21:R46),MAX(N$21:N46)&lt;=MAX(T$21:T46),MAX(N$21:N46)&lt;TIME(20,0,0)),MAX(N$21:N46,F47),"")</f>
        <v>0.39848251308881921</v>
      </c>
      <c r="N47" s="4">
        <f t="shared" ca="1" si="8"/>
        <v>0.40894968454102476</v>
      </c>
      <c r="O47" s="21" t="str">
        <f ca="1">IF(AND(MAX(L$21:L46)&gt;MAX(P$21:P46),F47&lt;&gt;"",MAX(N$21:N46)&gt;MAX(P$21:P46),MAX(P$21:P46)&lt;=MAX(R$21:R46),MAX(P$21:P46)&lt;=MAX(T$21:T46),MAX(P$21:P46)&lt;TIME(20,0,0)),MAX(P$21:P46,F47),"")</f>
        <v/>
      </c>
      <c r="P47" s="21" t="str">
        <f t="shared" ca="1" si="9"/>
        <v/>
      </c>
      <c r="Q47" s="21" t="str">
        <f ca="1">IF(AND(MAX(L$21:L46)&gt;MAX(R$21:R46),F47&lt;&gt;"",MAX(N$21:N46)&gt;MAX(R$21:R46),MAX(P$21:P46)&gt;MAX(R$21:R46),MAX(R$21:R46)&lt;=MAX(T$21:T46),MAX(R$21:R46)&lt;TIME(20,0,0)),MAX(R$21:R46,F47),"")</f>
        <v/>
      </c>
      <c r="R47" s="21" t="str">
        <f t="shared" ca="1" si="10"/>
        <v/>
      </c>
      <c r="S47" s="21" t="str">
        <f ca="1">IF(AND(MAX(L$21:L46)&gt;MAX(T$21:T46),F47&lt;&gt;"",MAX(N$21:N46)&gt;MAX(T$21:T46),MAX(P$21:P46)&gt;MAX(T$21:T46),MAX(R$21:R46)&gt;MAX(T$21:T46),MAX(T$21:T46)&lt;TIME(20,0,0)),MAX(T$21:T46,F47),"")</f>
        <v/>
      </c>
      <c r="T47" s="21" t="str">
        <f t="shared" ca="1" si="11"/>
        <v/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0"/>
      <c r="AF47" s="20"/>
      <c r="AG47" s="20"/>
      <c r="AH47" s="20"/>
      <c r="AI47" s="20"/>
      <c r="AJ47" s="20"/>
      <c r="AK47" s="20"/>
    </row>
    <row r="48" spans="1:37" ht="13.8" x14ac:dyDescent="0.3">
      <c r="A48" s="3">
        <f t="shared" ca="1" si="0"/>
        <v>0</v>
      </c>
      <c r="B48" s="6">
        <f t="shared" ca="1" si="1"/>
        <v>2.8370833416860726</v>
      </c>
      <c r="C48" s="4">
        <f t="shared" ca="1" si="2"/>
        <v>0.39440309761379433</v>
      </c>
      <c r="D48" s="20">
        <v>2.8714585558445833</v>
      </c>
      <c r="E48" s="4">
        <f t="shared" si="3"/>
        <v>1.9940684415587382E-3</v>
      </c>
      <c r="F48" s="4">
        <f t="shared" ca="1" si="4"/>
        <v>0.39639716605535308</v>
      </c>
      <c r="G48" s="3">
        <f ca="1">IF(F48&lt;&gt;"",SUM(COUNTIF($K$22:$K48,"&gt;"&amp;F48),COUNTIF($M$22:$M48,"&gt;"&amp;F48),COUNTIF($O$22:$O48,"&gt;"&amp;F48),COUNTIF($Q$22:$Q48,"&gt;"&amp;F48),COUNTIF($S$22:$S48,"&gt;"&amp;F48)),"")</f>
        <v>3</v>
      </c>
      <c r="H48" s="20">
        <v>12.820205521747994</v>
      </c>
      <c r="I48" s="4">
        <f t="shared" si="5"/>
        <v>8.9029205012138846E-3</v>
      </c>
      <c r="J48" s="4">
        <f t="shared" ca="1" si="6"/>
        <v>7.1936340582686165E-3</v>
      </c>
      <c r="K48" s="4" t="str">
        <f ca="1">IF(AND(MAX(L$21:L47)&lt;=MAX(N$21:N47),F48&lt;&gt;"",MAX(L$21:L47)&lt;=MAX(P$21:P47),MAX(L$21:L47)&lt;=MAX(R$21:R47),MAX(L$21:L47)&lt;=MAX(T$21:T47),MAX(L$21:L47)&lt;=TIME(20,0,0)),MAX(L$21:L47,F48),"")</f>
        <v/>
      </c>
      <c r="L48" s="4" t="str">
        <f t="shared" ca="1" si="7"/>
        <v/>
      </c>
      <c r="M48" s="4" t="str">
        <f ca="1">IF(AND(MAX(L$21:L47)&gt;MAX(N$21:N47),F48&lt;&gt;"",MAX(N$21:N47)&lt;=MAX(P$21:P47),MAX(N$21:N47)&lt;=MAX(R$21:R47),MAX(N$21:N47)&lt;=MAX(T$21:T47),MAX(N$21:N47)&lt;TIME(20,0,0)),MAX(N$21:N47,F48),"")</f>
        <v/>
      </c>
      <c r="N48" s="4" t="str">
        <f t="shared" ca="1" si="8"/>
        <v/>
      </c>
      <c r="O48" s="21" t="str">
        <f ca="1">IF(AND(MAX(L$21:L47)&gt;MAX(P$21:P47),F48&lt;&gt;"",MAX(N$21:N47)&gt;MAX(P$21:P47),MAX(P$21:P47)&lt;=MAX(R$21:R47),MAX(P$21:P47)&lt;=MAX(T$21:T47),MAX(P$21:P47)&lt;TIME(20,0,0)),MAX(P$21:P47,F48),"")</f>
        <v/>
      </c>
      <c r="P48" s="21" t="str">
        <f t="shared" ca="1" si="9"/>
        <v/>
      </c>
      <c r="Q48" s="21">
        <f ca="1">IF(AND(MAX(L$21:L47)&gt;MAX(R$21:R47),F48&lt;&gt;"",MAX(N$21:N47)&gt;MAX(R$21:R47),MAX(P$21:P47)&gt;MAX(R$21:R47),MAX(R$21:R47)&lt;=MAX(T$21:T47),MAX(R$21:R47)&lt;TIME(20,0,0)),MAX(R$21:R47,F48),"")</f>
        <v>0.40359080011362169</v>
      </c>
      <c r="R48" s="21">
        <f t="shared" ca="1" si="10"/>
        <v>0.41249372061483558</v>
      </c>
      <c r="S48" s="21" t="str">
        <f ca="1">IF(AND(MAX(L$21:L47)&gt;MAX(T$21:T47),F48&lt;&gt;"",MAX(N$21:N47)&gt;MAX(T$21:T47),MAX(P$21:P47)&gt;MAX(T$21:T47),MAX(R$21:R47)&gt;MAX(T$21:T47),MAX(T$21:T47)&lt;TIME(20,0,0)),MAX(T$21:T47,F48),"")</f>
        <v/>
      </c>
      <c r="T48" s="21" t="str">
        <f t="shared" ca="1" si="11"/>
        <v/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0"/>
      <c r="AF48" s="20"/>
      <c r="AG48" s="20"/>
      <c r="AH48" s="20"/>
      <c r="AI48" s="20"/>
      <c r="AJ48" s="20"/>
      <c r="AK48" s="20"/>
    </row>
    <row r="49" spans="1:37" ht="13.8" x14ac:dyDescent="0.3">
      <c r="A49" s="3">
        <f t="shared" ca="1" si="0"/>
        <v>0</v>
      </c>
      <c r="B49" s="6">
        <f t="shared" ca="1" si="1"/>
        <v>1.4259275638629532</v>
      </c>
      <c r="C49" s="4">
        <f t="shared" ca="1" si="2"/>
        <v>0.39539332508869918</v>
      </c>
      <c r="D49" s="20">
        <v>2.2319368402604596</v>
      </c>
      <c r="E49" s="4">
        <f t="shared" si="3"/>
        <v>1.5499561390697636E-3</v>
      </c>
      <c r="F49" s="4">
        <f t="shared" ca="1" si="4"/>
        <v>0.39694328122776895</v>
      </c>
      <c r="G49" s="3">
        <f ca="1">IF(F49&lt;&gt;"",SUM(COUNTIF($K$22:$K49,"&gt;"&amp;F49),COUNTIF($M$22:$M49,"&gt;"&amp;F49),COUNTIF($O$22:$O49,"&gt;"&amp;F49),COUNTIF($Q$22:$Q49,"&gt;"&amp;F49),COUNTIF($S$22:$S49,"&gt;"&amp;F49)),"")</f>
        <v>4</v>
      </c>
      <c r="H49" s="20">
        <v>17.432835799481836</v>
      </c>
      <c r="I49" s="4">
        <f t="shared" si="5"/>
        <v>1.2106135971862386E-2</v>
      </c>
      <c r="J49" s="4">
        <f t="shared" ca="1" si="6"/>
        <v>7.8818409419548763E-3</v>
      </c>
      <c r="K49" s="4" t="str">
        <f ca="1">IF(AND(MAX(L$21:L48)&lt;=MAX(N$21:N48),F49&lt;&gt;"",MAX(L$21:L48)&lt;=MAX(P$21:P48),MAX(L$21:L48)&lt;=MAX(R$21:R48),MAX(L$21:L48)&lt;=MAX(T$21:T48),MAX(L$21:L48)&lt;=TIME(20,0,0)),MAX(L$21:L48,F49),"")</f>
        <v/>
      </c>
      <c r="L49" s="4" t="str">
        <f t="shared" ca="1" si="7"/>
        <v/>
      </c>
      <c r="M49" s="4" t="str">
        <f ca="1">IF(AND(MAX(L$21:L48)&gt;MAX(N$21:N48),F49&lt;&gt;"",MAX(N$21:N48)&lt;=MAX(P$21:P48),MAX(N$21:N48)&lt;=MAX(R$21:R48),MAX(N$21:N48)&lt;=MAX(T$21:T48),MAX(N$21:N48)&lt;TIME(20,0,0)),MAX(N$21:N48,F49),"")</f>
        <v/>
      </c>
      <c r="N49" s="4" t="str">
        <f t="shared" ca="1" si="8"/>
        <v/>
      </c>
      <c r="O49" s="21" t="str">
        <f ca="1">IF(AND(MAX(L$21:L48)&gt;MAX(P$21:P48),F49&lt;&gt;"",MAX(N$21:N48)&gt;MAX(P$21:P48),MAX(P$21:P48)&lt;=MAX(R$21:R48),MAX(P$21:P48)&lt;=MAX(T$21:T48),MAX(P$21:P48)&lt;TIME(20,0,0)),MAX(P$21:P48,F49),"")</f>
        <v/>
      </c>
      <c r="P49" s="21" t="str">
        <f t="shared" ca="1" si="9"/>
        <v/>
      </c>
      <c r="Q49" s="21" t="str">
        <f ca="1">IF(AND(MAX(L$21:L48)&gt;MAX(R$21:R48),F49&lt;&gt;"",MAX(N$21:N48)&gt;MAX(R$21:R48),MAX(P$21:P48)&gt;MAX(R$21:R48),MAX(R$21:R48)&lt;=MAX(T$21:T48),MAX(R$21:R48)&lt;TIME(20,0,0)),MAX(R$21:R48,F49),"")</f>
        <v/>
      </c>
      <c r="R49" s="21" t="str">
        <f t="shared" ca="1" si="10"/>
        <v/>
      </c>
      <c r="S49" s="21">
        <f ca="1">IF(AND(MAX(L$21:L48)&gt;MAX(T$21:T48),F49&lt;&gt;"",MAX(N$21:N48)&gt;MAX(T$21:T48),MAX(P$21:P48)&gt;MAX(T$21:T48),MAX(R$21:R48)&gt;MAX(T$21:T48),MAX(T$21:T48)&lt;TIME(20,0,0)),MAX(T$21:T48,F49),"")</f>
        <v>0.40482512216972383</v>
      </c>
      <c r="T49" s="21">
        <f t="shared" ca="1" si="11"/>
        <v>0.41693125814158621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0"/>
      <c r="AF49" s="20"/>
      <c r="AG49" s="20"/>
      <c r="AH49" s="20"/>
      <c r="AI49" s="20"/>
      <c r="AJ49" s="20"/>
      <c r="AK49" s="20"/>
    </row>
    <row r="50" spans="1:37" ht="13.8" x14ac:dyDescent="0.3">
      <c r="A50" s="3">
        <f t="shared" ca="1" si="0"/>
        <v>1</v>
      </c>
      <c r="B50" s="6">
        <f t="shared" ca="1" si="1"/>
        <v>3.9419359525799451</v>
      </c>
      <c r="C50" s="4">
        <f t="shared" ca="1" si="2"/>
        <v>0.39813078061132412</v>
      </c>
      <c r="D50" s="20">
        <v>3.2860542736016214</v>
      </c>
      <c r="E50" s="4">
        <f t="shared" si="3"/>
        <v>2.2819821344455702E-3</v>
      </c>
      <c r="F50" s="4">
        <f t="shared" ca="1" si="4"/>
        <v>0.39813078061132412</v>
      </c>
      <c r="G50" s="3">
        <f ca="1">IF(F50&lt;&gt;"",SUM(COUNTIF($K$22:$K50,"&gt;"&amp;F50),COUNTIF($M$22:$M50,"&gt;"&amp;F50),COUNTIF($O$22:$O50,"&gt;"&amp;F50),COUNTIF($Q$22:$Q50,"&gt;"&amp;F50),COUNTIF($S$22:$S50,"&gt;"&amp;F50)),"")</f>
        <v>4</v>
      </c>
      <c r="H50" s="20">
        <v>18.747470600501401</v>
      </c>
      <c r="I50" s="4">
        <f t="shared" si="5"/>
        <v>1.3019076805903751E-2</v>
      </c>
      <c r="J50" s="4">
        <f t="shared" ca="1" si="6"/>
        <v>6.7161647111035339E-3</v>
      </c>
      <c r="K50" s="4">
        <f ca="1">IF(AND(MAX(L$21:L49)&lt;=MAX(N$21:N49),F50&lt;&gt;"",MAX(L$21:L49)&lt;=MAX(P$21:P49),MAX(L$21:L49)&lt;=MAX(R$21:R49),MAX(L$21:L49)&lt;=MAX(T$21:T49),MAX(L$21:L49)&lt;=TIME(20,0,0)),MAX(L$21:L49,F50),"")</f>
        <v>0.40484694532242765</v>
      </c>
      <c r="L50" s="4">
        <f t="shared" ca="1" si="7"/>
        <v>0.4178660221283314</v>
      </c>
      <c r="M50" s="4" t="str">
        <f ca="1">IF(AND(MAX(L$21:L49)&gt;MAX(N$21:N49),F50&lt;&gt;"",MAX(N$21:N49)&lt;=MAX(P$21:P49),MAX(N$21:N49)&lt;=MAX(R$21:R49),MAX(N$21:N49)&lt;=MAX(T$21:T49),MAX(N$21:N49)&lt;TIME(20,0,0)),MAX(N$21:N49,F50),"")</f>
        <v/>
      </c>
      <c r="N50" s="4" t="str">
        <f t="shared" ca="1" si="8"/>
        <v/>
      </c>
      <c r="O50" s="21" t="str">
        <f ca="1">IF(AND(MAX(L$21:L49)&gt;MAX(P$21:P49),F50&lt;&gt;"",MAX(N$21:N49)&gt;MAX(P$21:P49),MAX(P$21:P49)&lt;=MAX(R$21:R49),MAX(P$21:P49)&lt;=MAX(T$21:T49),MAX(P$21:P49)&lt;TIME(20,0,0)),MAX(P$21:P49,F50),"")</f>
        <v/>
      </c>
      <c r="P50" s="21" t="str">
        <f t="shared" ca="1" si="9"/>
        <v/>
      </c>
      <c r="Q50" s="21" t="str">
        <f ca="1">IF(AND(MAX(L$21:L49)&gt;MAX(R$21:R49),F50&lt;&gt;"",MAX(N$21:N49)&gt;MAX(R$21:R49),MAX(P$21:P49)&gt;MAX(R$21:R49),MAX(R$21:R49)&lt;=MAX(T$21:T49),MAX(R$21:R49)&lt;TIME(20,0,0)),MAX(R$21:R49,F50),"")</f>
        <v/>
      </c>
      <c r="R50" s="21" t="str">
        <f t="shared" ca="1" si="10"/>
        <v/>
      </c>
      <c r="S50" s="21" t="str">
        <f ca="1">IF(AND(MAX(L$21:L49)&gt;MAX(T$21:T49),F50&lt;&gt;"",MAX(N$21:N49)&gt;MAX(T$21:T49),MAX(P$21:P49)&gt;MAX(T$21:T49),MAX(R$21:R49)&gt;MAX(T$21:T49),MAX(T$21:T49)&lt;TIME(20,0,0)),MAX(T$21:T49,F50),"")</f>
        <v/>
      </c>
      <c r="T50" s="21" t="str">
        <f t="shared" ca="1" si="11"/>
        <v/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0"/>
      <c r="AF50" s="20"/>
      <c r="AG50" s="20"/>
      <c r="AH50" s="20"/>
      <c r="AI50" s="20"/>
      <c r="AJ50" s="20"/>
      <c r="AK50" s="20"/>
    </row>
    <row r="51" spans="1:37" ht="13.8" x14ac:dyDescent="0.3">
      <c r="A51" s="3">
        <f t="shared" ca="1" si="0"/>
        <v>0</v>
      </c>
      <c r="B51" s="6">
        <f t="shared" ca="1" si="1"/>
        <v>4.2100103002173945</v>
      </c>
      <c r="C51" s="4">
        <f t="shared" ca="1" si="2"/>
        <v>0.40105439887536398</v>
      </c>
      <c r="D51" s="20">
        <v>2.2900194456524332</v>
      </c>
      <c r="E51" s="4">
        <f t="shared" si="3"/>
        <v>1.5902912817030786E-3</v>
      </c>
      <c r="F51" s="4">
        <f t="shared" ca="1" si="4"/>
        <v>0.40264469015706705</v>
      </c>
      <c r="G51" s="3">
        <f ca="1">IF(F51&lt;&gt;"",SUM(COUNTIF($K$22:$K51,"&gt;"&amp;F51),COUNTIF($M$22:$M51,"&gt;"&amp;F51),COUNTIF($O$22:$O51,"&gt;"&amp;F51),COUNTIF($Q$22:$Q51,"&gt;"&amp;F51),COUNTIF($S$22:$S51,"&gt;"&amp;F51)),"")</f>
        <v>4</v>
      </c>
      <c r="H51" s="20">
        <v>10.744664715857652</v>
      </c>
      <c r="I51" s="4">
        <f t="shared" si="5"/>
        <v>7.4615727193455923E-3</v>
      </c>
      <c r="J51" s="4">
        <f t="shared" ca="1" si="6"/>
        <v>2.9550935494273567E-3</v>
      </c>
      <c r="K51" s="4" t="str">
        <f ca="1">IF(AND(MAX(L$21:L50)&lt;=MAX(N$21:N50),F51&lt;&gt;"",MAX(L$21:L50)&lt;=MAX(P$21:P50),MAX(L$21:L50)&lt;=MAX(R$21:R50),MAX(L$21:L50)&lt;=MAX(T$21:T50),MAX(L$21:L50)&lt;=TIME(20,0,0)),MAX(L$21:L50,F51),"")</f>
        <v/>
      </c>
      <c r="L51" s="4" t="str">
        <f t="shared" ca="1" si="7"/>
        <v/>
      </c>
      <c r="M51" s="4" t="str">
        <f ca="1">IF(AND(MAX(L$21:L50)&gt;MAX(N$21:N50),F51&lt;&gt;"",MAX(N$21:N50)&lt;=MAX(P$21:P50),MAX(N$21:N50)&lt;=MAX(R$21:R50),MAX(N$21:N50)&lt;=MAX(T$21:T50),MAX(N$21:N50)&lt;TIME(20,0,0)),MAX(N$21:N50,F51),"")</f>
        <v/>
      </c>
      <c r="N51" s="4" t="str">
        <f t="shared" ca="1" si="8"/>
        <v/>
      </c>
      <c r="O51" s="21">
        <f ca="1">IF(AND(MAX(L$21:L50)&gt;MAX(P$21:P50),F51&lt;&gt;"",MAX(N$21:N50)&gt;MAX(P$21:P50),MAX(P$21:P50)&lt;=MAX(R$21:R50),MAX(P$21:P50)&lt;=MAX(T$21:T50),MAX(P$21:P50)&lt;TIME(20,0,0)),MAX(P$21:P50,F51),"")</f>
        <v>0.40559978370649441</v>
      </c>
      <c r="P51" s="21">
        <f t="shared" ca="1" si="9"/>
        <v>0.41306135642584002</v>
      </c>
      <c r="Q51" s="21" t="str">
        <f ca="1">IF(AND(MAX(L$21:L50)&gt;MAX(R$21:R50),F51&lt;&gt;"",MAX(N$21:N50)&gt;MAX(R$21:R50),MAX(P$21:P50)&gt;MAX(R$21:R50),MAX(R$21:R50)&lt;=MAX(T$21:T50),MAX(R$21:R50)&lt;TIME(20,0,0)),MAX(R$21:R50,F51),"")</f>
        <v/>
      </c>
      <c r="R51" s="21" t="str">
        <f t="shared" ca="1" si="10"/>
        <v/>
      </c>
      <c r="S51" s="21" t="str">
        <f ca="1">IF(AND(MAX(L$21:L50)&gt;MAX(T$21:T50),F51&lt;&gt;"",MAX(N$21:N50)&gt;MAX(T$21:T50),MAX(P$21:P50)&gt;MAX(T$21:T50),MAX(R$21:R50)&gt;MAX(T$21:T50),MAX(T$21:T50)&lt;TIME(20,0,0)),MAX(T$21:T50,F51),"")</f>
        <v/>
      </c>
      <c r="T51" s="21" t="str">
        <f t="shared" ca="1" si="11"/>
        <v/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0"/>
      <c r="AF51" s="20"/>
      <c r="AG51" s="20"/>
      <c r="AH51" s="20"/>
      <c r="AI51" s="20"/>
      <c r="AJ51" s="20"/>
      <c r="AK51" s="20"/>
    </row>
    <row r="52" spans="1:37" ht="13.8" x14ac:dyDescent="0.3">
      <c r="A52" s="3">
        <f t="shared" ca="1" si="0"/>
        <v>1</v>
      </c>
      <c r="B52" s="6">
        <f t="shared" ca="1" si="1"/>
        <v>5.2346247741881005</v>
      </c>
      <c r="C52" s="4">
        <f t="shared" ca="1" si="2"/>
        <v>0.40468955496855014</v>
      </c>
      <c r="D52" s="20">
        <v>2.0930672311151284</v>
      </c>
      <c r="E52" s="4">
        <f t="shared" si="3"/>
        <v>1.4535189104966169E-3</v>
      </c>
      <c r="F52" s="4">
        <f t="shared" ca="1" si="4"/>
        <v>0.40468955496855014</v>
      </c>
      <c r="G52" s="3">
        <f ca="1">IF(F52&lt;&gt;"",SUM(COUNTIF($K$22:$K52,"&gt;"&amp;F52),COUNTIF($M$22:$M52,"&gt;"&amp;F52),COUNTIF($O$22:$O52,"&gt;"&amp;F52),COUNTIF($Q$22:$Q52,"&gt;"&amp;F52),COUNTIF($S$22:$S52,"&gt;"&amp;F52)),"")</f>
        <v>4</v>
      </c>
      <c r="H52" s="20">
        <v>19.9589345962886</v>
      </c>
      <c r="I52" s="4">
        <f t="shared" si="5"/>
        <v>1.3860371247422639E-2</v>
      </c>
      <c r="J52" s="4">
        <f t="shared" ca="1" si="6"/>
        <v>4.2601295724746246E-3</v>
      </c>
      <c r="K52" s="4" t="str">
        <f ca="1">IF(AND(MAX(L$21:L51)&lt;=MAX(N$21:N51),F52&lt;&gt;"",MAX(L$21:L51)&lt;=MAX(P$21:P51),MAX(L$21:L51)&lt;=MAX(R$21:R51),MAX(L$21:L51)&lt;=MAX(T$21:T51),MAX(L$21:L51)&lt;=TIME(20,0,0)),MAX(L$21:L51,F52),"")</f>
        <v/>
      </c>
      <c r="L52" s="4" t="str">
        <f t="shared" ca="1" si="7"/>
        <v/>
      </c>
      <c r="M52" s="4">
        <f ca="1">IF(AND(MAX(L$21:L51)&gt;MAX(N$21:N51),F52&lt;&gt;"",MAX(N$21:N51)&lt;=MAX(P$21:P51),MAX(N$21:N51)&lt;=MAX(R$21:R51),MAX(N$21:N51)&lt;=MAX(T$21:T51),MAX(N$21:N51)&lt;TIME(20,0,0)),MAX(N$21:N51,F52),"")</f>
        <v>0.40894968454102476</v>
      </c>
      <c r="N52" s="4">
        <f t="shared" ca="1" si="8"/>
        <v>0.42281005578844738</v>
      </c>
      <c r="O52" s="21" t="str">
        <f ca="1">IF(AND(MAX(L$21:L51)&gt;MAX(P$21:P51),F52&lt;&gt;"",MAX(N$21:N51)&gt;MAX(P$21:P51),MAX(P$21:P51)&lt;=MAX(R$21:R51),MAX(P$21:P51)&lt;=MAX(T$21:T51),MAX(P$21:P51)&lt;TIME(20,0,0)),MAX(P$21:P51,F52),"")</f>
        <v/>
      </c>
      <c r="P52" s="21" t="str">
        <f t="shared" ca="1" si="9"/>
        <v/>
      </c>
      <c r="Q52" s="21" t="str">
        <f ca="1">IF(AND(MAX(L$21:L51)&gt;MAX(R$21:R51),F52&lt;&gt;"",MAX(N$21:N51)&gt;MAX(R$21:R51),MAX(P$21:P51)&gt;MAX(R$21:R51),MAX(R$21:R51)&lt;=MAX(T$21:T51),MAX(R$21:R51)&lt;TIME(20,0,0)),MAX(R$21:R51,F52),"")</f>
        <v/>
      </c>
      <c r="R52" s="21" t="str">
        <f t="shared" ca="1" si="10"/>
        <v/>
      </c>
      <c r="S52" s="21" t="str">
        <f ca="1">IF(AND(MAX(L$21:L51)&gt;MAX(T$21:T51),F52&lt;&gt;"",MAX(N$21:N51)&gt;MAX(T$21:T51),MAX(P$21:P51)&gt;MAX(T$21:T51),MAX(R$21:R51)&gt;MAX(T$21:T51),MAX(T$21:T51)&lt;TIME(20,0,0)),MAX(T$21:T51,F52),"")</f>
        <v/>
      </c>
      <c r="T52" s="21" t="str">
        <f t="shared" ca="1" si="11"/>
        <v/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0"/>
      <c r="AF52" s="20"/>
      <c r="AG52" s="20"/>
      <c r="AH52" s="20"/>
      <c r="AI52" s="20"/>
      <c r="AJ52" s="20"/>
      <c r="AK52" s="20"/>
    </row>
    <row r="53" spans="1:37" ht="13.8" x14ac:dyDescent="0.3">
      <c r="A53" s="3">
        <f t="shared" ca="1" si="0"/>
        <v>0</v>
      </c>
      <c r="B53" s="6">
        <f t="shared" ca="1" si="1"/>
        <v>2.6497259952405834</v>
      </c>
      <c r="C53" s="4">
        <f t="shared" ca="1" si="2"/>
        <v>0.40652964246524498</v>
      </c>
      <c r="D53" s="20">
        <v>3.2435487544971693</v>
      </c>
      <c r="E53" s="4">
        <f t="shared" si="3"/>
        <v>2.2524644128452563E-3</v>
      </c>
      <c r="F53" s="4">
        <f t="shared" ca="1" si="4"/>
        <v>0.40878210687809025</v>
      </c>
      <c r="G53" s="3">
        <f ca="1">IF(F53&lt;&gt;"",SUM(COUNTIF($K$22:$K53,"&gt;"&amp;F53),COUNTIF($M$22:$M53,"&gt;"&amp;F53),COUNTIF($O$22:$O53,"&gt;"&amp;F53),COUNTIF($Q$22:$Q53,"&gt;"&amp;F53),COUNTIF($S$22:$S53,"&gt;"&amp;F53)),"")</f>
        <v>2</v>
      </c>
      <c r="H53" s="20">
        <v>21.70033841743134</v>
      </c>
      <c r="I53" s="4">
        <f t="shared" si="5"/>
        <v>1.5069679456549542E-2</v>
      </c>
      <c r="J53" s="4">
        <f t="shared" ca="1" si="6"/>
        <v>3.7116137367453339E-3</v>
      </c>
      <c r="K53" s="4" t="str">
        <f ca="1">IF(AND(MAX(L$21:L52)&lt;=MAX(N$21:N52),F53&lt;&gt;"",MAX(L$21:L52)&lt;=MAX(P$21:P52),MAX(L$21:L52)&lt;=MAX(R$21:R52),MAX(L$21:L52)&lt;=MAX(T$21:T52),MAX(L$21:L52)&lt;=TIME(20,0,0)),MAX(L$21:L52,F53),"")</f>
        <v/>
      </c>
      <c r="L53" s="4" t="str">
        <f t="shared" ca="1" si="7"/>
        <v/>
      </c>
      <c r="M53" s="4" t="str">
        <f ca="1">IF(AND(MAX(L$21:L52)&gt;MAX(N$21:N52),F53&lt;&gt;"",MAX(N$21:N52)&lt;=MAX(P$21:P52),MAX(N$21:N52)&lt;=MAX(R$21:R52),MAX(N$21:N52)&lt;=MAX(T$21:T52),MAX(N$21:N52)&lt;TIME(20,0,0)),MAX(N$21:N52,F53),"")</f>
        <v/>
      </c>
      <c r="N53" s="4" t="str">
        <f t="shared" ca="1" si="8"/>
        <v/>
      </c>
      <c r="O53" s="21" t="str">
        <f ca="1">IF(AND(MAX(L$21:L52)&gt;MAX(P$21:P52),F53&lt;&gt;"",MAX(N$21:N52)&gt;MAX(P$21:P52),MAX(P$21:P52)&lt;=MAX(R$21:R52),MAX(P$21:P52)&lt;=MAX(T$21:T52),MAX(P$21:P52)&lt;TIME(20,0,0)),MAX(P$21:P52,F53),"")</f>
        <v/>
      </c>
      <c r="P53" s="21" t="str">
        <f t="shared" ca="1" si="9"/>
        <v/>
      </c>
      <c r="Q53" s="21">
        <f ca="1">IF(AND(MAX(L$21:L52)&gt;MAX(R$21:R52),F53&lt;&gt;"",MAX(N$21:N52)&gt;MAX(R$21:R52),MAX(P$21:P52)&gt;MAX(R$21:R52),MAX(R$21:R52)&lt;=MAX(T$21:T52),MAX(R$21:R52)&lt;TIME(20,0,0)),MAX(R$21:R52,F53),"")</f>
        <v>0.41249372061483558</v>
      </c>
      <c r="R53" s="21">
        <f t="shared" ca="1" si="10"/>
        <v>0.4275634000713851</v>
      </c>
      <c r="S53" s="21" t="str">
        <f ca="1">IF(AND(MAX(L$21:L52)&gt;MAX(T$21:T52),F53&lt;&gt;"",MAX(N$21:N52)&gt;MAX(T$21:T52),MAX(P$21:P52)&gt;MAX(T$21:T52),MAX(R$21:R52)&gt;MAX(T$21:T52),MAX(T$21:T52)&lt;TIME(20,0,0)),MAX(T$21:T52,F53),"")</f>
        <v/>
      </c>
      <c r="T53" s="21" t="str">
        <f t="shared" ca="1" si="11"/>
        <v/>
      </c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0"/>
      <c r="AF53" s="20"/>
      <c r="AG53" s="20"/>
      <c r="AH53" s="20"/>
      <c r="AI53" s="20"/>
      <c r="AJ53" s="20"/>
      <c r="AK53" s="20"/>
    </row>
    <row r="54" spans="1:37" ht="13.8" x14ac:dyDescent="0.3">
      <c r="A54" s="3">
        <f t="shared" ca="1" si="0"/>
        <v>0</v>
      </c>
      <c r="B54" s="6">
        <f t="shared" ca="1" si="1"/>
        <v>1.4690669363161892</v>
      </c>
      <c r="C54" s="4">
        <f t="shared" ca="1" si="2"/>
        <v>0.40754982783768678</v>
      </c>
      <c r="D54" s="20">
        <v>4.2581142527778866</v>
      </c>
      <c r="E54" s="4">
        <f t="shared" si="3"/>
        <v>2.9570237866513101E-3</v>
      </c>
      <c r="F54" s="4">
        <f t="shared" ca="1" si="4"/>
        <v>0.41050685162433809</v>
      </c>
      <c r="G54" s="3">
        <f ca="1">IF(F54&lt;&gt;"",SUM(COUNTIF($K$22:$K54,"&gt;"&amp;F54),COUNTIF($M$22:$M54,"&gt;"&amp;F54),COUNTIF($O$22:$O54,"&gt;"&amp;F54),COUNTIF($Q$22:$Q54,"&gt;"&amp;F54),COUNTIF($S$22:$S54,"&gt;"&amp;F54)),"")</f>
        <v>2</v>
      </c>
      <c r="H54" s="20">
        <v>11.599072460412572</v>
      </c>
      <c r="I54" s="4">
        <f t="shared" si="5"/>
        <v>8.0549114308420631E-3</v>
      </c>
      <c r="J54" s="4">
        <f t="shared" ca="1" si="6"/>
        <v>2.5545048015019334E-3</v>
      </c>
      <c r="K54" s="4" t="str">
        <f ca="1">IF(AND(MAX(L$21:L53)&lt;=MAX(N$21:N53),F54&lt;&gt;"",MAX(L$21:L53)&lt;=MAX(P$21:P53),MAX(L$21:L53)&lt;=MAX(R$21:R53),MAX(L$21:L53)&lt;=MAX(T$21:T53),MAX(L$21:L53)&lt;=TIME(20,0,0)),MAX(L$21:L53,F54),"")</f>
        <v/>
      </c>
      <c r="L54" s="4" t="str">
        <f t="shared" ca="1" si="7"/>
        <v/>
      </c>
      <c r="M54" s="4" t="str">
        <f ca="1">IF(AND(MAX(L$21:L53)&gt;MAX(N$21:N53),F54&lt;&gt;"",MAX(N$21:N53)&lt;=MAX(P$21:P53),MAX(N$21:N53)&lt;=MAX(R$21:R53),MAX(N$21:N53)&lt;=MAX(T$21:T53),MAX(N$21:N53)&lt;TIME(20,0,0)),MAX(N$21:N53,F54),"")</f>
        <v/>
      </c>
      <c r="N54" s="4" t="str">
        <f t="shared" ca="1" si="8"/>
        <v/>
      </c>
      <c r="O54" s="21">
        <f ca="1">IF(AND(MAX(L$21:L53)&gt;MAX(P$21:P53),F54&lt;&gt;"",MAX(N$21:N53)&gt;MAX(P$21:P53),MAX(P$21:P53)&lt;=MAX(R$21:R53),MAX(P$21:P53)&lt;=MAX(T$21:T53),MAX(P$21:P53)&lt;TIME(20,0,0)),MAX(P$21:P53,F54),"")</f>
        <v>0.41306135642584002</v>
      </c>
      <c r="P54" s="21">
        <f t="shared" ca="1" si="9"/>
        <v>0.4211162678566821</v>
      </c>
      <c r="Q54" s="21" t="str">
        <f ca="1">IF(AND(MAX(L$21:L53)&gt;MAX(R$21:R53),F54&lt;&gt;"",MAX(N$21:N53)&gt;MAX(R$21:R53),MAX(P$21:P53)&gt;MAX(R$21:R53),MAX(R$21:R53)&lt;=MAX(T$21:T53),MAX(R$21:R53)&lt;TIME(20,0,0)),MAX(R$21:R53,F54),"")</f>
        <v/>
      </c>
      <c r="R54" s="21" t="str">
        <f t="shared" ca="1" si="10"/>
        <v/>
      </c>
      <c r="S54" s="21" t="str">
        <f ca="1">IF(AND(MAX(L$21:L53)&gt;MAX(T$21:T53),F54&lt;&gt;"",MAX(N$21:N53)&gt;MAX(T$21:T53),MAX(P$21:P53)&gt;MAX(T$21:T53),MAX(R$21:R53)&gt;MAX(T$21:T53),MAX(T$21:T53)&lt;TIME(20,0,0)),MAX(T$21:T53,F54),"")</f>
        <v/>
      </c>
      <c r="T54" s="21" t="str">
        <f t="shared" ca="1" si="11"/>
        <v/>
      </c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0"/>
      <c r="AF54" s="20"/>
      <c r="AG54" s="20"/>
      <c r="AH54" s="20"/>
      <c r="AI54" s="20"/>
      <c r="AJ54" s="20"/>
      <c r="AK54" s="20"/>
    </row>
    <row r="55" spans="1:37" ht="13.8" x14ac:dyDescent="0.3">
      <c r="A55" s="3">
        <f t="shared" ca="1" si="0"/>
        <v>0</v>
      </c>
      <c r="B55" s="6">
        <f t="shared" ca="1" si="1"/>
        <v>7.0700783052785621</v>
      </c>
      <c r="C55" s="4">
        <f t="shared" ca="1" si="2"/>
        <v>0.41245960443857466</v>
      </c>
      <c r="D55" s="20">
        <v>2.432250206155004</v>
      </c>
      <c r="E55" s="4">
        <f t="shared" si="3"/>
        <v>1.6890626431631973E-3</v>
      </c>
      <c r="F55" s="4">
        <f t="shared" ca="1" si="4"/>
        <v>0.41414866708173786</v>
      </c>
      <c r="G55" s="3">
        <f ca="1">IF(F55&lt;&gt;"",SUM(COUNTIF($K$22:$K55,"&gt;"&amp;F55),COUNTIF($M$22:$M55,"&gt;"&amp;F55),COUNTIF($O$22:$O55,"&gt;"&amp;F55),COUNTIF($Q$22:$Q55,"&gt;"&amp;F55),COUNTIF($S$22:$S55,"&gt;"&amp;F55)),"")</f>
        <v>1</v>
      </c>
      <c r="H55" s="20">
        <v>11.432541138347005</v>
      </c>
      <c r="I55" s="4">
        <f t="shared" si="5"/>
        <v>7.9392646794076427E-3</v>
      </c>
      <c r="J55" s="4">
        <f t="shared" ca="1" si="6"/>
        <v>2.7825910598483494E-3</v>
      </c>
      <c r="K55" s="4" t="str">
        <f ca="1">IF(AND(MAX(L$21:L54)&lt;=MAX(N$21:N54),F55&lt;&gt;"",MAX(L$21:L54)&lt;=MAX(P$21:P54),MAX(L$21:L54)&lt;=MAX(R$21:R54),MAX(L$21:L54)&lt;=MAX(T$21:T54),MAX(L$21:L54)&lt;=TIME(20,0,0)),MAX(L$21:L54,F55),"")</f>
        <v/>
      </c>
      <c r="L55" s="4" t="str">
        <f t="shared" ca="1" si="7"/>
        <v/>
      </c>
      <c r="M55" s="4" t="str">
        <f ca="1">IF(AND(MAX(L$21:L54)&gt;MAX(N$21:N54),F55&lt;&gt;"",MAX(N$21:N54)&lt;=MAX(P$21:P54),MAX(N$21:N54)&lt;=MAX(R$21:R54),MAX(N$21:N54)&lt;=MAX(T$21:T54),MAX(N$21:N54)&lt;TIME(20,0,0)),MAX(N$21:N54,F55),"")</f>
        <v/>
      </c>
      <c r="N55" s="4" t="str">
        <f t="shared" ca="1" si="8"/>
        <v/>
      </c>
      <c r="O55" s="21" t="str">
        <f ca="1">IF(AND(MAX(L$21:L54)&gt;MAX(P$21:P54),F55&lt;&gt;"",MAX(N$21:N54)&gt;MAX(P$21:P54),MAX(P$21:P54)&lt;=MAX(R$21:R54),MAX(P$21:P54)&lt;=MAX(T$21:T54),MAX(P$21:P54)&lt;TIME(20,0,0)),MAX(P$21:P54,F55),"")</f>
        <v/>
      </c>
      <c r="P55" s="21" t="str">
        <f t="shared" ca="1" si="9"/>
        <v/>
      </c>
      <c r="Q55" s="21" t="str">
        <f ca="1">IF(AND(MAX(L$21:L54)&gt;MAX(R$21:R54),F55&lt;&gt;"",MAX(N$21:N54)&gt;MAX(R$21:R54),MAX(P$21:P54)&gt;MAX(R$21:R54),MAX(R$21:R54)&lt;=MAX(T$21:T54),MAX(R$21:R54)&lt;TIME(20,0,0)),MAX(R$21:R54,F55),"")</f>
        <v/>
      </c>
      <c r="R55" s="21" t="str">
        <f t="shared" ca="1" si="10"/>
        <v/>
      </c>
      <c r="S55" s="21">
        <f ca="1">IF(AND(MAX(L$21:L54)&gt;MAX(T$21:T54),F55&lt;&gt;"",MAX(N$21:N54)&gt;MAX(T$21:T54),MAX(P$21:P54)&gt;MAX(T$21:T54),MAX(R$21:R54)&gt;MAX(T$21:T54),MAX(T$21:T54)&lt;TIME(20,0,0)),MAX(T$21:T54,F55),"")</f>
        <v>0.41693125814158621</v>
      </c>
      <c r="T55" s="21">
        <f t="shared" ca="1" si="11"/>
        <v>0.42487052282099386</v>
      </c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0"/>
      <c r="AF55" s="20"/>
      <c r="AG55" s="20"/>
      <c r="AH55" s="20"/>
      <c r="AI55" s="20"/>
      <c r="AJ55" s="20"/>
      <c r="AK55" s="20"/>
    </row>
    <row r="56" spans="1:37" ht="13.8" x14ac:dyDescent="0.3">
      <c r="A56" s="3">
        <f t="shared" ca="1" si="0"/>
        <v>0</v>
      </c>
      <c r="B56" s="6">
        <f t="shared" ca="1" si="1"/>
        <v>8.541548558043857</v>
      </c>
      <c r="C56" s="4">
        <f t="shared" ca="1" si="2"/>
        <v>0.41839123538166068</v>
      </c>
      <c r="D56" s="20">
        <v>3.1981860009436787</v>
      </c>
      <c r="E56" s="4">
        <f t="shared" si="3"/>
        <v>2.2209625006553322E-3</v>
      </c>
      <c r="F56" s="4">
        <f t="shared" ca="1" si="4"/>
        <v>0.42061219788231602</v>
      </c>
      <c r="G56" s="3">
        <f ca="1">IF(F56&lt;&gt;"",SUM(COUNTIF($K$22:$K56,"&gt;"&amp;F56),COUNTIF($M$22:$M56,"&gt;"&amp;F56),COUNTIF($O$22:$O56,"&gt;"&amp;F56),COUNTIF($Q$22:$Q56,"&gt;"&amp;F56),COUNTIF($S$22:$S56,"&gt;"&amp;F56)),"")</f>
        <v>0</v>
      </c>
      <c r="H56" s="20">
        <v>13.477352392001194</v>
      </c>
      <c r="I56" s="4">
        <f t="shared" si="5"/>
        <v>9.359272494445273E-3</v>
      </c>
      <c r="J56" s="4">
        <f t="shared" ca="1" si="6"/>
        <v>0</v>
      </c>
      <c r="K56" s="4">
        <f ca="1">IF(AND(MAX(L$21:L55)&lt;=MAX(N$21:N55),F56&lt;&gt;"",MAX(L$21:L55)&lt;=MAX(P$21:P55),MAX(L$21:L55)&lt;=MAX(R$21:R55),MAX(L$21:L55)&lt;=MAX(T$21:T55),MAX(L$21:L55)&lt;=TIME(20,0,0)),MAX(L$21:L55,F56),"")</f>
        <v>0.42061219788231602</v>
      </c>
      <c r="L56" s="4">
        <f t="shared" ca="1" si="7"/>
        <v>0.42997147037676131</v>
      </c>
      <c r="M56" s="4" t="str">
        <f ca="1">IF(AND(MAX(L$21:L55)&gt;MAX(N$21:N55),F56&lt;&gt;"",MAX(N$21:N55)&lt;=MAX(P$21:P55),MAX(N$21:N55)&lt;=MAX(R$21:R55),MAX(N$21:N55)&lt;=MAX(T$21:T55),MAX(N$21:N55)&lt;TIME(20,0,0)),MAX(N$21:N55,F56),"")</f>
        <v/>
      </c>
      <c r="N56" s="4" t="str">
        <f t="shared" ca="1" si="8"/>
        <v/>
      </c>
      <c r="O56" s="21" t="str">
        <f ca="1">IF(AND(MAX(L$21:L55)&gt;MAX(P$21:P55),F56&lt;&gt;"",MAX(N$21:N55)&gt;MAX(P$21:P55),MAX(P$21:P55)&lt;=MAX(R$21:R55),MAX(P$21:P55)&lt;=MAX(T$21:T55),MAX(P$21:P55)&lt;TIME(20,0,0)),MAX(P$21:P55,F56),"")</f>
        <v/>
      </c>
      <c r="P56" s="21" t="str">
        <f t="shared" ca="1" si="9"/>
        <v/>
      </c>
      <c r="Q56" s="21" t="str">
        <f ca="1">IF(AND(MAX(L$21:L55)&gt;MAX(R$21:R55),F56&lt;&gt;"",MAX(N$21:N55)&gt;MAX(R$21:R55),MAX(P$21:P55)&gt;MAX(R$21:R55),MAX(R$21:R55)&lt;=MAX(T$21:T55),MAX(R$21:R55)&lt;TIME(20,0,0)),MAX(R$21:R55,F56),"")</f>
        <v/>
      </c>
      <c r="R56" s="21" t="str">
        <f t="shared" ca="1" si="10"/>
        <v/>
      </c>
      <c r="S56" s="21" t="str">
        <f ca="1">IF(AND(MAX(L$21:L55)&gt;MAX(T$21:T55),F56&lt;&gt;"",MAX(N$21:N55)&gt;MAX(T$21:T55),MAX(P$21:P55)&gt;MAX(T$21:T55),MAX(R$21:R55)&gt;MAX(T$21:T55),MAX(T$21:T55)&lt;TIME(20,0,0)),MAX(T$21:T55,F56),"")</f>
        <v/>
      </c>
      <c r="T56" s="21" t="str">
        <f t="shared" ca="1" si="11"/>
        <v/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0"/>
      <c r="AF56" s="20"/>
      <c r="AG56" s="20"/>
      <c r="AH56" s="20"/>
      <c r="AI56" s="20"/>
      <c r="AJ56" s="20"/>
      <c r="AK56" s="20"/>
    </row>
    <row r="57" spans="1:37" ht="13.8" x14ac:dyDescent="0.3">
      <c r="A57" s="3">
        <f t="shared" ca="1" si="0"/>
        <v>0</v>
      </c>
      <c r="B57" s="6">
        <f t="shared" ca="1" si="1"/>
        <v>4.5848794832952002</v>
      </c>
      <c r="C57" s="4">
        <f t="shared" ca="1" si="2"/>
        <v>0.42157517946728235</v>
      </c>
      <c r="D57" s="20">
        <v>3.1167381924460642</v>
      </c>
      <c r="E57" s="4">
        <f t="shared" si="3"/>
        <v>2.1644015225319889E-3</v>
      </c>
      <c r="F57" s="4">
        <f t="shared" ca="1" si="4"/>
        <v>0.42373958098981435</v>
      </c>
      <c r="G57" s="3">
        <f ca="1">IF(F57&lt;&gt;"",SUM(COUNTIF($K$22:$K57,"&gt;"&amp;F57),COUNTIF($M$22:$M57,"&gt;"&amp;F57),COUNTIF($O$22:$O57,"&gt;"&amp;F57),COUNTIF($Q$22:$Q57,"&gt;"&amp;F57),COUNTIF($S$22:$S57,"&gt;"&amp;F57)),"")</f>
        <v>0</v>
      </c>
      <c r="H57" s="20">
        <v>16.850287389970617</v>
      </c>
      <c r="I57" s="4">
        <f t="shared" si="5"/>
        <v>1.1701588465257373E-2</v>
      </c>
      <c r="J57" s="4">
        <f t="shared" ca="1" si="6"/>
        <v>0</v>
      </c>
      <c r="K57" s="4" t="str">
        <f ca="1">IF(AND(MAX(L$21:L56)&lt;=MAX(N$21:N56),F57&lt;&gt;"",MAX(L$21:L56)&lt;=MAX(P$21:P56),MAX(L$21:L56)&lt;=MAX(R$21:R56),MAX(L$21:L56)&lt;=MAX(T$21:T56),MAX(L$21:L56)&lt;=TIME(20,0,0)),MAX(L$21:L56,F57),"")</f>
        <v/>
      </c>
      <c r="L57" s="4" t="str">
        <f t="shared" ca="1" si="7"/>
        <v/>
      </c>
      <c r="M57" s="4" t="str">
        <f ca="1">IF(AND(MAX(L$21:L56)&gt;MAX(N$21:N56),F57&lt;&gt;"",MAX(N$21:N56)&lt;=MAX(P$21:P56),MAX(N$21:N56)&lt;=MAX(R$21:R56),MAX(N$21:N56)&lt;=MAX(T$21:T56),MAX(N$21:N56)&lt;TIME(20,0,0)),MAX(N$21:N56,F57),"")</f>
        <v/>
      </c>
      <c r="N57" s="4" t="str">
        <f t="shared" ca="1" si="8"/>
        <v/>
      </c>
      <c r="O57" s="21">
        <f ca="1">IF(AND(MAX(L$21:L56)&gt;MAX(P$21:P56),F57&lt;&gt;"",MAX(N$21:N56)&gt;MAX(P$21:P56),MAX(P$21:P56)&lt;=MAX(R$21:R56),MAX(P$21:P56)&lt;=MAX(T$21:T56),MAX(P$21:P56)&lt;TIME(20,0,0)),MAX(P$21:P56,F57),"")</f>
        <v>0.42373958098981435</v>
      </c>
      <c r="P57" s="21">
        <f t="shared" ca="1" si="9"/>
        <v>0.43544116945507172</v>
      </c>
      <c r="Q57" s="21" t="str">
        <f ca="1">IF(AND(MAX(L$21:L56)&gt;MAX(R$21:R56),F57&lt;&gt;"",MAX(N$21:N56)&gt;MAX(R$21:R56),MAX(P$21:P56)&gt;MAX(R$21:R56),MAX(R$21:R56)&lt;=MAX(T$21:T56),MAX(R$21:R56)&lt;TIME(20,0,0)),MAX(R$21:R56,F57),"")</f>
        <v/>
      </c>
      <c r="R57" s="21" t="str">
        <f t="shared" ca="1" si="10"/>
        <v/>
      </c>
      <c r="S57" s="21" t="str">
        <f ca="1">IF(AND(MAX(L$21:L56)&gt;MAX(T$21:T56),F57&lt;&gt;"",MAX(N$21:N56)&gt;MAX(T$21:T56),MAX(P$21:P56)&gt;MAX(T$21:T56),MAX(R$21:R56)&gt;MAX(T$21:T56),MAX(T$21:T56)&lt;TIME(20,0,0)),MAX(T$21:T56,F57),"")</f>
        <v/>
      </c>
      <c r="T57" s="21" t="str">
        <f t="shared" ca="1" si="11"/>
        <v/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0"/>
      <c r="AF57" s="20"/>
      <c r="AG57" s="20"/>
      <c r="AH57" s="20"/>
      <c r="AI57" s="20"/>
      <c r="AJ57" s="20"/>
      <c r="AK57" s="20"/>
    </row>
    <row r="58" spans="1:37" ht="13.8" x14ac:dyDescent="0.3">
      <c r="A58" s="3">
        <f t="shared" ca="1" si="0"/>
        <v>1</v>
      </c>
      <c r="B58" s="6">
        <f t="shared" ca="1" si="1"/>
        <v>4.5429111432259495</v>
      </c>
      <c r="C58" s="4">
        <f t="shared" ca="1" si="2"/>
        <v>0.42472997887230035</v>
      </c>
      <c r="D58" s="20">
        <v>3.8353083558176877</v>
      </c>
      <c r="E58" s="4">
        <f t="shared" si="3"/>
        <v>2.6634085804289496E-3</v>
      </c>
      <c r="F58" s="4">
        <f t="shared" ca="1" si="4"/>
        <v>0.42472997887230035</v>
      </c>
      <c r="G58" s="3">
        <f ca="1">IF(F58&lt;&gt;"",SUM(COUNTIF($K$22:$K58,"&gt;"&amp;F58),COUNTIF($M$22:$M58,"&gt;"&amp;F58),COUNTIF($O$22:$O58,"&gt;"&amp;F58),COUNTIF($Q$22:$Q58,"&gt;"&amp;F58),COUNTIF($S$22:$S58,"&gt;"&amp;F58)),"")</f>
        <v>0</v>
      </c>
      <c r="H58" s="20">
        <v>17.469064952492772</v>
      </c>
      <c r="I58" s="4">
        <f t="shared" si="5"/>
        <v>1.2131295105897758E-2</v>
      </c>
      <c r="J58" s="4">
        <f t="shared" ca="1" si="6"/>
        <v>0</v>
      </c>
      <c r="K58" s="4" t="str">
        <f ca="1">IF(AND(MAX(L$21:L57)&lt;=MAX(N$21:N57),F58&lt;&gt;"",MAX(L$21:L57)&lt;=MAX(P$21:P57),MAX(L$21:L57)&lt;=MAX(R$21:R57),MAX(L$21:L57)&lt;=MAX(T$21:T57),MAX(L$21:L57)&lt;=TIME(20,0,0)),MAX(L$21:L57,F58),"")</f>
        <v/>
      </c>
      <c r="L58" s="4" t="str">
        <f t="shared" ca="1" si="7"/>
        <v/>
      </c>
      <c r="M58" s="4">
        <f ca="1">IF(AND(MAX(L$21:L57)&gt;MAX(N$21:N57),F58&lt;&gt;"",MAX(N$21:N57)&lt;=MAX(P$21:P57),MAX(N$21:N57)&lt;=MAX(R$21:R57),MAX(N$21:N57)&lt;=MAX(T$21:T57),MAX(N$21:N57)&lt;TIME(20,0,0)),MAX(N$21:N57,F58),"")</f>
        <v>0.42472997887230035</v>
      </c>
      <c r="N58" s="4">
        <f t="shared" ca="1" si="8"/>
        <v>0.43686127397819813</v>
      </c>
      <c r="O58" s="21" t="str">
        <f ca="1">IF(AND(MAX(L$21:L57)&gt;MAX(P$21:P57),F58&lt;&gt;"",MAX(N$21:N57)&gt;MAX(P$21:P57),MAX(P$21:P57)&lt;=MAX(R$21:R57),MAX(P$21:P57)&lt;=MAX(T$21:T57),MAX(P$21:P57)&lt;TIME(20,0,0)),MAX(P$21:P57,F58),"")</f>
        <v/>
      </c>
      <c r="P58" s="21" t="str">
        <f t="shared" ca="1" si="9"/>
        <v/>
      </c>
      <c r="Q58" s="21" t="str">
        <f ca="1">IF(AND(MAX(L$21:L57)&gt;MAX(R$21:R57),F58&lt;&gt;"",MAX(N$21:N57)&gt;MAX(R$21:R57),MAX(P$21:P57)&gt;MAX(R$21:R57),MAX(R$21:R57)&lt;=MAX(T$21:T57),MAX(R$21:R57)&lt;TIME(20,0,0)),MAX(R$21:R57,F58),"")</f>
        <v/>
      </c>
      <c r="R58" s="21" t="str">
        <f t="shared" ca="1" si="10"/>
        <v/>
      </c>
      <c r="S58" s="21" t="str">
        <f ca="1">IF(AND(MAX(L$21:L57)&gt;MAX(T$21:T57),F58&lt;&gt;"",MAX(N$21:N57)&gt;MAX(T$21:T57),MAX(P$21:P57)&gt;MAX(T$21:T57),MAX(R$21:R57)&gt;MAX(T$21:T57),MAX(T$21:T57)&lt;TIME(20,0,0)),MAX(T$21:T57,F58),"")</f>
        <v/>
      </c>
      <c r="T58" s="21" t="str">
        <f t="shared" ca="1" si="11"/>
        <v/>
      </c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0"/>
      <c r="AF58" s="20"/>
      <c r="AG58" s="20"/>
      <c r="AH58" s="20"/>
      <c r="AI58" s="20"/>
      <c r="AJ58" s="20"/>
      <c r="AK58" s="20"/>
    </row>
    <row r="59" spans="1:37" ht="13.8" x14ac:dyDescent="0.3">
      <c r="A59" s="3">
        <f t="shared" ca="1" si="0"/>
        <v>0</v>
      </c>
      <c r="B59" s="6">
        <f t="shared" ca="1" si="1"/>
        <v>3.0665217249384216</v>
      </c>
      <c r="C59" s="4">
        <f t="shared" ca="1" si="2"/>
        <v>0.42685950784795201</v>
      </c>
      <c r="D59" s="20">
        <v>3.0207433004106861</v>
      </c>
      <c r="E59" s="4">
        <f t="shared" si="3"/>
        <v>2.0977384030629763E-3</v>
      </c>
      <c r="F59" s="4">
        <f t="shared" ca="1" si="4"/>
        <v>0.428957246251015</v>
      </c>
      <c r="G59" s="3">
        <f ca="1">IF(F59&lt;&gt;"",SUM(COUNTIF($K$22:$K59,"&gt;"&amp;F59),COUNTIF($M$22:$M59,"&gt;"&amp;F59),COUNTIF($O$22:$O59,"&gt;"&amp;F59),COUNTIF($Q$22:$Q59,"&gt;"&amp;F59),COUNTIF($S$22:$S59,"&gt;"&amp;F59)),"")</f>
        <v>0</v>
      </c>
      <c r="H59" s="20">
        <v>17.483338334968721</v>
      </c>
      <c r="I59" s="4">
        <f t="shared" si="5"/>
        <v>1.2141207177061611E-2</v>
      </c>
      <c r="J59" s="4">
        <f t="shared" ca="1" si="6"/>
        <v>0</v>
      </c>
      <c r="K59" s="4" t="str">
        <f ca="1">IF(AND(MAX(L$21:L58)&lt;=MAX(N$21:N58),F59&lt;&gt;"",MAX(L$21:L58)&lt;=MAX(P$21:P58),MAX(L$21:L58)&lt;=MAX(R$21:R58),MAX(L$21:L58)&lt;=MAX(T$21:T58),MAX(L$21:L58)&lt;=TIME(20,0,0)),MAX(L$21:L58,F59),"")</f>
        <v/>
      </c>
      <c r="L59" s="4" t="str">
        <f t="shared" ca="1" si="7"/>
        <v/>
      </c>
      <c r="M59" s="4" t="str">
        <f ca="1">IF(AND(MAX(L$21:L58)&gt;MAX(N$21:N58),F59&lt;&gt;"",MAX(N$21:N58)&lt;=MAX(P$21:P58),MAX(N$21:N58)&lt;=MAX(R$21:R58),MAX(N$21:N58)&lt;=MAX(T$21:T58),MAX(N$21:N58)&lt;TIME(20,0,0)),MAX(N$21:N58,F59),"")</f>
        <v/>
      </c>
      <c r="N59" s="4" t="str">
        <f t="shared" ca="1" si="8"/>
        <v/>
      </c>
      <c r="O59" s="21" t="str">
        <f ca="1">IF(AND(MAX(L$21:L58)&gt;MAX(P$21:P58),F59&lt;&gt;"",MAX(N$21:N58)&gt;MAX(P$21:P58),MAX(P$21:P58)&lt;=MAX(R$21:R58),MAX(P$21:P58)&lt;=MAX(T$21:T58),MAX(P$21:P58)&lt;TIME(20,0,0)),MAX(P$21:P58,F59),"")</f>
        <v/>
      </c>
      <c r="P59" s="21" t="str">
        <f t="shared" ca="1" si="9"/>
        <v/>
      </c>
      <c r="Q59" s="21" t="str">
        <f ca="1">IF(AND(MAX(L$21:L58)&gt;MAX(R$21:R58),F59&lt;&gt;"",MAX(N$21:N58)&gt;MAX(R$21:R58),MAX(P$21:P58)&gt;MAX(R$21:R58),MAX(R$21:R58)&lt;=MAX(T$21:T58),MAX(R$21:R58)&lt;TIME(20,0,0)),MAX(R$21:R58,F59),"")</f>
        <v/>
      </c>
      <c r="R59" s="21" t="str">
        <f t="shared" ca="1" si="10"/>
        <v/>
      </c>
      <c r="S59" s="21">
        <f ca="1">IF(AND(MAX(L$21:L58)&gt;MAX(T$21:T58),F59&lt;&gt;"",MAX(N$21:N58)&gt;MAX(T$21:T58),MAX(P$21:P58)&gt;MAX(T$21:T58),MAX(R$21:R58)&gt;MAX(T$21:T58),MAX(T$21:T58)&lt;TIME(20,0,0)),MAX(T$21:T58,F59),"")</f>
        <v>0.428957246251015</v>
      </c>
      <c r="T59" s="21">
        <f t="shared" ca="1" si="11"/>
        <v>0.44109845342807663</v>
      </c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0"/>
      <c r="AF59" s="20"/>
      <c r="AG59" s="20"/>
      <c r="AH59" s="20"/>
      <c r="AI59" s="20"/>
      <c r="AJ59" s="20"/>
      <c r="AK59" s="20"/>
    </row>
    <row r="60" spans="1:37" ht="13.8" x14ac:dyDescent="0.3">
      <c r="A60" s="3">
        <f t="shared" ca="1" si="0"/>
        <v>0</v>
      </c>
      <c r="B60" s="6">
        <f t="shared" ca="1" si="1"/>
        <v>3.6094211951781126</v>
      </c>
      <c r="C60" s="4">
        <f t="shared" ca="1" si="2"/>
        <v>0.42936605034460346</v>
      </c>
      <c r="D60" s="20">
        <v>2.0956848705536686</v>
      </c>
      <c r="E60" s="4">
        <f t="shared" si="3"/>
        <v>1.4553367156622699E-3</v>
      </c>
      <c r="F60" s="4">
        <f t="shared" ca="1" si="4"/>
        <v>0.43082138706026574</v>
      </c>
      <c r="G60" s="3">
        <f ca="1">IF(F60&lt;&gt;"",SUM(COUNTIF($K$22:$K60,"&gt;"&amp;F60),COUNTIF($M$22:$M60,"&gt;"&amp;F60),COUNTIF($O$22:$O60,"&gt;"&amp;F60),COUNTIF($Q$22:$Q60,"&gt;"&amp;F60),COUNTIF($S$22:$S60,"&gt;"&amp;F60)),"")</f>
        <v>0</v>
      </c>
      <c r="H60" s="20">
        <v>13.732550920976792</v>
      </c>
      <c r="I60" s="4">
        <f t="shared" si="5"/>
        <v>9.5364936951227719E-3</v>
      </c>
      <c r="J60" s="4">
        <f t="shared" ca="1" si="6"/>
        <v>0</v>
      </c>
      <c r="K60" s="4" t="str">
        <f ca="1">IF(AND(MAX(L$21:L59)&lt;=MAX(N$21:N59),F60&lt;&gt;"",MAX(L$21:L59)&lt;=MAX(P$21:P59),MAX(L$21:L59)&lt;=MAX(R$21:R59),MAX(L$21:L59)&lt;=MAX(T$21:T59),MAX(L$21:L59)&lt;=TIME(20,0,0)),MAX(L$21:L59,F60),"")</f>
        <v/>
      </c>
      <c r="L60" s="4" t="str">
        <f t="shared" ca="1" si="7"/>
        <v/>
      </c>
      <c r="M60" s="4" t="str">
        <f ca="1">IF(AND(MAX(L$21:L59)&gt;MAX(N$21:N59),F60&lt;&gt;"",MAX(N$21:N59)&lt;=MAX(P$21:P59),MAX(N$21:N59)&lt;=MAX(R$21:R59),MAX(N$21:N59)&lt;=MAX(T$21:T59),MAX(N$21:N59)&lt;TIME(20,0,0)),MAX(N$21:N59,F60),"")</f>
        <v/>
      </c>
      <c r="N60" s="4" t="str">
        <f t="shared" ca="1" si="8"/>
        <v/>
      </c>
      <c r="O60" s="21" t="str">
        <f ca="1">IF(AND(MAX(L$21:L59)&gt;MAX(P$21:P59),F60&lt;&gt;"",MAX(N$21:N59)&gt;MAX(P$21:P59),MAX(P$21:P59)&lt;=MAX(R$21:R59),MAX(P$21:P59)&lt;=MAX(T$21:T59),MAX(P$21:P59)&lt;TIME(20,0,0)),MAX(P$21:P59,F60),"")</f>
        <v/>
      </c>
      <c r="P60" s="21" t="str">
        <f t="shared" ca="1" si="9"/>
        <v/>
      </c>
      <c r="Q60" s="21">
        <f ca="1">IF(AND(MAX(L$21:L59)&gt;MAX(R$21:R59),F60&lt;&gt;"",MAX(N$21:N59)&gt;MAX(R$21:R59),MAX(P$21:P59)&gt;MAX(R$21:R59),MAX(R$21:R59)&lt;=MAX(T$21:T59),MAX(R$21:R59)&lt;TIME(20,0,0)),MAX(R$21:R59,F60),"")</f>
        <v>0.43082138706026574</v>
      </c>
      <c r="R60" s="21">
        <f t="shared" ca="1" si="10"/>
        <v>0.44035788075538851</v>
      </c>
      <c r="S60" s="21" t="str">
        <f ca="1">IF(AND(MAX(L$21:L59)&gt;MAX(T$21:T59),F60&lt;&gt;"",MAX(N$21:N59)&gt;MAX(T$21:T59),MAX(P$21:P59)&gt;MAX(T$21:T59),MAX(R$21:R59)&gt;MAX(T$21:T59),MAX(T$21:T59)&lt;TIME(20,0,0)),MAX(T$21:T59,F60),"")</f>
        <v/>
      </c>
      <c r="T60" s="21" t="str">
        <f t="shared" ca="1" si="11"/>
        <v/>
      </c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0"/>
      <c r="AF60" s="20"/>
      <c r="AG60" s="20"/>
      <c r="AH60" s="20"/>
      <c r="AI60" s="20"/>
      <c r="AJ60" s="20"/>
      <c r="AK60" s="20"/>
    </row>
    <row r="61" spans="1:37" ht="13.8" x14ac:dyDescent="0.3">
      <c r="A61" s="3">
        <f t="shared" ca="1" si="0"/>
        <v>0</v>
      </c>
      <c r="B61" s="6">
        <f t="shared" ca="1" si="1"/>
        <v>1.1143739441047216</v>
      </c>
      <c r="C61" s="4">
        <f t="shared" ca="1" si="2"/>
        <v>0.43013992113912064</v>
      </c>
      <c r="D61" s="20">
        <v>3.112500515569991</v>
      </c>
      <c r="E61" s="4">
        <f t="shared" si="3"/>
        <v>2.1614586913680494E-3</v>
      </c>
      <c r="F61" s="4">
        <f t="shared" ca="1" si="4"/>
        <v>0.43230137983048866</v>
      </c>
      <c r="G61" s="3">
        <f ca="1">IF(F61&lt;&gt;"",SUM(COUNTIF($K$22:$K61,"&gt;"&amp;F61),COUNTIF($M$22:$M61,"&gt;"&amp;F61),COUNTIF($O$22:$O61,"&gt;"&amp;F61),COUNTIF($Q$22:$Q61,"&gt;"&amp;F61),COUNTIF($S$22:$S61,"&gt;"&amp;F61)),"")</f>
        <v>0</v>
      </c>
      <c r="H61" s="20">
        <v>17.364201634463825</v>
      </c>
      <c r="I61" s="4">
        <f t="shared" si="5"/>
        <v>1.2058473357266545E-2</v>
      </c>
      <c r="J61" s="4">
        <f t="shared" ca="1" si="6"/>
        <v>0</v>
      </c>
      <c r="K61" s="4">
        <f ca="1">IF(AND(MAX(L$21:L60)&lt;=MAX(N$21:N60),F61&lt;&gt;"",MAX(L$21:L60)&lt;=MAX(P$21:P60),MAX(L$21:L60)&lt;=MAX(R$21:R60),MAX(L$21:L60)&lt;=MAX(T$21:T60),MAX(L$21:L60)&lt;=TIME(20,0,0)),MAX(L$21:L60,F61),"")</f>
        <v>0.43230137983048866</v>
      </c>
      <c r="L61" s="4">
        <f t="shared" ca="1" si="7"/>
        <v>0.44435985318775523</v>
      </c>
      <c r="M61" s="4" t="str">
        <f ca="1">IF(AND(MAX(L$21:L60)&gt;MAX(N$21:N60),F61&lt;&gt;"",MAX(N$21:N60)&lt;=MAX(P$21:P60),MAX(N$21:N60)&lt;=MAX(R$21:R60),MAX(N$21:N60)&lt;=MAX(T$21:T60),MAX(N$21:N60)&lt;TIME(20,0,0)),MAX(N$21:N60,F61),"")</f>
        <v/>
      </c>
      <c r="N61" s="4" t="str">
        <f t="shared" ca="1" si="8"/>
        <v/>
      </c>
      <c r="O61" s="21" t="str">
        <f ca="1">IF(AND(MAX(L$21:L60)&gt;MAX(P$21:P60),F61&lt;&gt;"",MAX(N$21:N60)&gt;MAX(P$21:P60),MAX(P$21:P60)&lt;=MAX(R$21:R60),MAX(P$21:P60)&lt;=MAX(T$21:T60),MAX(P$21:P60)&lt;TIME(20,0,0)),MAX(P$21:P60,F61),"")</f>
        <v/>
      </c>
      <c r="P61" s="21" t="str">
        <f t="shared" ca="1" si="9"/>
        <v/>
      </c>
      <c r="Q61" s="21" t="str">
        <f ca="1">IF(AND(MAX(L$21:L60)&gt;MAX(R$21:R60),F61&lt;&gt;"",MAX(N$21:N60)&gt;MAX(R$21:R60),MAX(P$21:P60)&gt;MAX(R$21:R60),MAX(R$21:R60)&lt;=MAX(T$21:T60),MAX(R$21:R60)&lt;TIME(20,0,0)),MAX(R$21:R60,F61),"")</f>
        <v/>
      </c>
      <c r="R61" s="21" t="str">
        <f t="shared" ca="1" si="10"/>
        <v/>
      </c>
      <c r="S61" s="21" t="str">
        <f ca="1">IF(AND(MAX(L$21:L60)&gt;MAX(T$21:T60),F61&lt;&gt;"",MAX(N$21:N60)&gt;MAX(T$21:T60),MAX(P$21:P60)&gt;MAX(T$21:T60),MAX(R$21:R60)&gt;MAX(T$21:T60),MAX(T$21:T60)&lt;TIME(20,0,0)),MAX(T$21:T60,F61),"")</f>
        <v/>
      </c>
      <c r="T61" s="21" t="str">
        <f t="shared" ca="1" si="11"/>
        <v/>
      </c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0"/>
      <c r="AF61" s="20"/>
      <c r="AG61" s="20"/>
      <c r="AH61" s="20"/>
      <c r="AI61" s="20"/>
      <c r="AJ61" s="20"/>
      <c r="AK61" s="20"/>
    </row>
    <row r="62" spans="1:37" ht="13.8" x14ac:dyDescent="0.3">
      <c r="A62" s="3">
        <f t="shared" ca="1" si="0"/>
        <v>0</v>
      </c>
      <c r="B62" s="6">
        <f t="shared" ca="1" si="1"/>
        <v>1.1930250096328361</v>
      </c>
      <c r="C62" s="4">
        <f t="shared" ca="1" si="2"/>
        <v>0.43096841072914344</v>
      </c>
      <c r="D62" s="20">
        <v>2.7876975044164283</v>
      </c>
      <c r="E62" s="4">
        <f t="shared" si="3"/>
        <v>1.9359010447336307E-3</v>
      </c>
      <c r="F62" s="4">
        <f t="shared" ca="1" si="4"/>
        <v>0.43290431177387706</v>
      </c>
      <c r="G62" s="3">
        <f ca="1">IF(F62&lt;&gt;"",SUM(COUNTIF($K$22:$K62,"&gt;"&amp;F62),COUNTIF($M$22:$M62,"&gt;"&amp;F62),COUNTIF($O$22:$O62,"&gt;"&amp;F62),COUNTIF($Q$22:$Q62,"&gt;"&amp;F62),COUNTIF($S$22:$S62,"&gt;"&amp;F62)),"")</f>
        <v>1</v>
      </c>
      <c r="H62" s="20">
        <v>10.321996948405285</v>
      </c>
      <c r="I62" s="4">
        <f t="shared" si="5"/>
        <v>7.168053436392559E-3</v>
      </c>
      <c r="J62" s="4">
        <f t="shared" ca="1" si="6"/>
        <v>2.5368576811946597E-3</v>
      </c>
      <c r="K62" s="4" t="str">
        <f ca="1">IF(AND(MAX(L$21:L61)&lt;=MAX(N$21:N61),F62&lt;&gt;"",MAX(L$21:L61)&lt;=MAX(P$21:P61),MAX(L$21:L61)&lt;=MAX(R$21:R61),MAX(L$21:L61)&lt;=MAX(T$21:T61),MAX(L$21:L61)&lt;=TIME(20,0,0)),MAX(L$21:L61,F62),"")</f>
        <v/>
      </c>
      <c r="L62" s="4" t="str">
        <f t="shared" ca="1" si="7"/>
        <v/>
      </c>
      <c r="M62" s="4" t="str">
        <f ca="1">IF(AND(MAX(L$21:L61)&gt;MAX(N$21:N61),F62&lt;&gt;"",MAX(N$21:N61)&lt;=MAX(P$21:P61),MAX(N$21:N61)&lt;=MAX(R$21:R61),MAX(N$21:N61)&lt;=MAX(T$21:T61),MAX(N$21:N61)&lt;TIME(20,0,0)),MAX(N$21:N61,F62),"")</f>
        <v/>
      </c>
      <c r="N62" s="4" t="str">
        <f t="shared" ca="1" si="8"/>
        <v/>
      </c>
      <c r="O62" s="21">
        <f ca="1">IF(AND(MAX(L$21:L61)&gt;MAX(P$21:P61),F62&lt;&gt;"",MAX(N$21:N61)&gt;MAX(P$21:P61),MAX(P$21:P61)&lt;=MAX(R$21:R61),MAX(P$21:P61)&lt;=MAX(T$21:T61),MAX(P$21:P61)&lt;TIME(20,0,0)),MAX(P$21:P61,F62),"")</f>
        <v>0.43544116945507172</v>
      </c>
      <c r="P62" s="21">
        <f t="shared" ca="1" si="9"/>
        <v>0.44260922289146426</v>
      </c>
      <c r="Q62" s="21" t="str">
        <f ca="1">IF(AND(MAX(L$21:L61)&gt;MAX(R$21:R61),F62&lt;&gt;"",MAX(N$21:N61)&gt;MAX(R$21:R61),MAX(P$21:P61)&gt;MAX(R$21:R61),MAX(R$21:R61)&lt;=MAX(T$21:T61),MAX(R$21:R61)&lt;TIME(20,0,0)),MAX(R$21:R61,F62),"")</f>
        <v/>
      </c>
      <c r="R62" s="21" t="str">
        <f t="shared" ca="1" si="10"/>
        <v/>
      </c>
      <c r="S62" s="21" t="str">
        <f ca="1">IF(AND(MAX(L$21:L61)&gt;MAX(T$21:T61),F62&lt;&gt;"",MAX(N$21:N61)&gt;MAX(T$21:T61),MAX(P$21:P61)&gt;MAX(T$21:T61),MAX(R$21:R61)&gt;MAX(T$21:T61),MAX(T$21:T61)&lt;TIME(20,0,0)),MAX(T$21:T61,F62),"")</f>
        <v/>
      </c>
      <c r="T62" s="21" t="str">
        <f t="shared" ca="1" si="11"/>
        <v/>
      </c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0"/>
      <c r="AF62" s="20"/>
      <c r="AG62" s="20"/>
      <c r="AH62" s="20"/>
      <c r="AI62" s="20"/>
      <c r="AJ62" s="20"/>
      <c r="AK62" s="20"/>
    </row>
    <row r="63" spans="1:37" ht="13.8" x14ac:dyDescent="0.3">
      <c r="A63" s="3">
        <f t="shared" ca="1" si="0"/>
        <v>1</v>
      </c>
      <c r="B63" s="6">
        <f t="shared" ca="1" si="1"/>
        <v>1.6918971257259741</v>
      </c>
      <c r="C63" s="4">
        <f t="shared" ca="1" si="2"/>
        <v>0.43214333928867538</v>
      </c>
      <c r="D63" s="20">
        <v>2.1047570802038535</v>
      </c>
      <c r="E63" s="4">
        <f t="shared" si="3"/>
        <v>1.461636861252676E-3</v>
      </c>
      <c r="F63" s="4">
        <f t="shared" ca="1" si="4"/>
        <v>0.43214333928867538</v>
      </c>
      <c r="G63" s="3">
        <f ca="1">IF(F63&lt;&gt;"",SUM(COUNTIF($K$22:$K63,"&gt;"&amp;F63),COUNTIF($M$22:$M63,"&gt;"&amp;F63),COUNTIF($O$22:$O63,"&gt;"&amp;F63),COUNTIF($Q$22:$Q63,"&gt;"&amp;F63),COUNTIF($S$22:$S63,"&gt;"&amp;F63)),"")</f>
        <v>3</v>
      </c>
      <c r="H63" s="20">
        <v>15.48226382887151</v>
      </c>
      <c r="I63" s="4">
        <f t="shared" si="5"/>
        <v>1.0751572103382992E-2</v>
      </c>
      <c r="J63" s="4">
        <f t="shared" ca="1" si="6"/>
        <v>4.7179346895227514E-3</v>
      </c>
      <c r="K63" s="4" t="str">
        <f ca="1">IF(AND(MAX(L$21:L62)&lt;=MAX(N$21:N62),F63&lt;&gt;"",MAX(L$21:L62)&lt;=MAX(P$21:P62),MAX(L$21:L62)&lt;=MAX(R$21:R62),MAX(L$21:L62)&lt;=MAX(T$21:T62),MAX(L$21:L62)&lt;=TIME(20,0,0)),MAX(L$21:L62,F63),"")</f>
        <v/>
      </c>
      <c r="L63" s="4" t="str">
        <f t="shared" ca="1" si="7"/>
        <v/>
      </c>
      <c r="M63" s="4">
        <f ca="1">IF(AND(MAX(L$21:L62)&gt;MAX(N$21:N62),F63&lt;&gt;"",MAX(N$21:N62)&lt;=MAX(P$21:P62),MAX(N$21:N62)&lt;=MAX(R$21:R62),MAX(N$21:N62)&lt;=MAX(T$21:T62),MAX(N$21:N62)&lt;TIME(20,0,0)),MAX(N$21:N62,F63),"")</f>
        <v>0.43686127397819813</v>
      </c>
      <c r="N63" s="4">
        <f t="shared" ca="1" si="8"/>
        <v>0.44761284608158114</v>
      </c>
      <c r="O63" s="21" t="str">
        <f ca="1">IF(AND(MAX(L$21:L62)&gt;MAX(P$21:P62),F63&lt;&gt;"",MAX(N$21:N62)&gt;MAX(P$21:P62),MAX(P$21:P62)&lt;=MAX(R$21:R62),MAX(P$21:P62)&lt;=MAX(T$21:T62),MAX(P$21:P62)&lt;TIME(20,0,0)),MAX(P$21:P62,F63),"")</f>
        <v/>
      </c>
      <c r="P63" s="21" t="str">
        <f t="shared" ca="1" si="9"/>
        <v/>
      </c>
      <c r="Q63" s="21" t="str">
        <f ca="1">IF(AND(MAX(L$21:L62)&gt;MAX(R$21:R62),F63&lt;&gt;"",MAX(N$21:N62)&gt;MAX(R$21:R62),MAX(P$21:P62)&gt;MAX(R$21:R62),MAX(R$21:R62)&lt;=MAX(T$21:T62),MAX(R$21:R62)&lt;TIME(20,0,0)),MAX(R$21:R62,F63),"")</f>
        <v/>
      </c>
      <c r="R63" s="21" t="str">
        <f t="shared" ca="1" si="10"/>
        <v/>
      </c>
      <c r="S63" s="21" t="str">
        <f ca="1">IF(AND(MAX(L$21:L62)&gt;MAX(T$21:T62),F63&lt;&gt;"",MAX(N$21:N62)&gt;MAX(T$21:T62),MAX(P$21:P62)&gt;MAX(T$21:T62),MAX(R$21:R62)&gt;MAX(T$21:T62),MAX(T$21:T62)&lt;TIME(20,0,0)),MAX(T$21:T62,F63),"")</f>
        <v/>
      </c>
      <c r="T63" s="21" t="str">
        <f t="shared" ca="1" si="11"/>
        <v/>
      </c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0"/>
      <c r="AF63" s="20"/>
      <c r="AG63" s="20"/>
      <c r="AH63" s="20"/>
      <c r="AI63" s="20"/>
      <c r="AJ63" s="20"/>
      <c r="AK63" s="20"/>
    </row>
    <row r="64" spans="1:37" ht="13.8" x14ac:dyDescent="0.3">
      <c r="A64" s="3">
        <f t="shared" ca="1" si="0"/>
        <v>0</v>
      </c>
      <c r="B64" s="6">
        <f t="shared" ca="1" si="1"/>
        <v>1.2804552145306323</v>
      </c>
      <c r="C64" s="4">
        <f t="shared" ca="1" si="2"/>
        <v>0.43303254429876609</v>
      </c>
      <c r="D64" s="20">
        <v>3.2931005838036072</v>
      </c>
      <c r="E64" s="4">
        <f t="shared" si="3"/>
        <v>2.2868754054191716E-3</v>
      </c>
      <c r="F64" s="4">
        <f t="shared" ca="1" si="4"/>
        <v>0.43531941970418525</v>
      </c>
      <c r="G64" s="3">
        <f ca="1">IF(F64&lt;&gt;"",SUM(COUNTIF($K$22:$K64,"&gt;"&amp;F64),COUNTIF($M$22:$M64,"&gt;"&amp;F64),COUNTIF($O$22:$O64,"&gt;"&amp;F64),COUNTIF($Q$22:$Q64,"&gt;"&amp;F64),COUNTIF($S$22:$S64,"&gt;"&amp;F64)),"")</f>
        <v>3</v>
      </c>
      <c r="H64" s="20">
        <v>10.356768067722442</v>
      </c>
      <c r="I64" s="4">
        <f t="shared" si="5"/>
        <v>7.1922000470294734E-3</v>
      </c>
      <c r="J64" s="4">
        <f t="shared" ca="1" si="6"/>
        <v>5.0384610512032579E-3</v>
      </c>
      <c r="K64" s="4" t="str">
        <f ca="1">IF(AND(MAX(L$21:L63)&lt;=MAX(N$21:N63),F64&lt;&gt;"",MAX(L$21:L63)&lt;=MAX(P$21:P63),MAX(L$21:L63)&lt;=MAX(R$21:R63),MAX(L$21:L63)&lt;=MAX(T$21:T63),MAX(L$21:L63)&lt;=TIME(20,0,0)),MAX(L$21:L63,F64),"")</f>
        <v/>
      </c>
      <c r="L64" s="4" t="str">
        <f t="shared" ca="1" si="7"/>
        <v/>
      </c>
      <c r="M64" s="4" t="str">
        <f ca="1">IF(AND(MAX(L$21:L63)&gt;MAX(N$21:N63),F64&lt;&gt;"",MAX(N$21:N63)&lt;=MAX(P$21:P63),MAX(N$21:N63)&lt;=MAX(R$21:R63),MAX(N$21:N63)&lt;=MAX(T$21:T63),MAX(N$21:N63)&lt;TIME(20,0,0)),MAX(N$21:N63,F64),"")</f>
        <v/>
      </c>
      <c r="N64" s="4" t="str">
        <f t="shared" ca="1" si="8"/>
        <v/>
      </c>
      <c r="O64" s="21" t="str">
        <f ca="1">IF(AND(MAX(L$21:L63)&gt;MAX(P$21:P63),F64&lt;&gt;"",MAX(N$21:N63)&gt;MAX(P$21:P63),MAX(P$21:P63)&lt;=MAX(R$21:R63),MAX(P$21:P63)&lt;=MAX(T$21:T63),MAX(P$21:P63)&lt;TIME(20,0,0)),MAX(P$21:P63,F64),"")</f>
        <v/>
      </c>
      <c r="P64" s="21" t="str">
        <f t="shared" ca="1" si="9"/>
        <v/>
      </c>
      <c r="Q64" s="21">
        <f ca="1">IF(AND(MAX(L$21:L63)&gt;MAX(R$21:R63),F64&lt;&gt;"",MAX(N$21:N63)&gt;MAX(R$21:R63),MAX(P$21:P63)&gt;MAX(R$21:R63),MAX(R$21:R63)&lt;=MAX(T$21:T63),MAX(R$21:R63)&lt;TIME(20,0,0)),MAX(R$21:R63,F64),"")</f>
        <v>0.44035788075538851</v>
      </c>
      <c r="R64" s="21">
        <f t="shared" ca="1" si="10"/>
        <v>0.44755008080241798</v>
      </c>
      <c r="S64" s="21" t="str">
        <f ca="1">IF(AND(MAX(L$21:L63)&gt;MAX(T$21:T63),F64&lt;&gt;"",MAX(N$21:N63)&gt;MAX(T$21:T63),MAX(P$21:P63)&gt;MAX(T$21:T63),MAX(R$21:R63)&gt;MAX(T$21:T63),MAX(T$21:T63)&lt;TIME(20,0,0)),MAX(T$21:T63,F64),"")</f>
        <v/>
      </c>
      <c r="T64" s="21" t="str">
        <f t="shared" ca="1" si="11"/>
        <v/>
      </c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0"/>
      <c r="AF64" s="20"/>
      <c r="AG64" s="20"/>
      <c r="AH64" s="20"/>
      <c r="AI64" s="20"/>
      <c r="AJ64" s="20"/>
      <c r="AK64" s="20"/>
    </row>
    <row r="65" spans="1:37" ht="13.8" x14ac:dyDescent="0.3">
      <c r="A65" s="3">
        <f t="shared" ca="1" si="0"/>
        <v>1</v>
      </c>
      <c r="B65" s="6">
        <f t="shared" ca="1" si="1"/>
        <v>9.1233126140816072</v>
      </c>
      <c r="C65" s="4">
        <f t="shared" ca="1" si="2"/>
        <v>0.439368178058545</v>
      </c>
      <c r="D65" s="20">
        <v>2.6062319951306563</v>
      </c>
      <c r="E65" s="4">
        <f t="shared" si="3"/>
        <v>1.8098833299518447E-3</v>
      </c>
      <c r="F65" s="4">
        <f t="shared" ca="1" si="4"/>
        <v>0.439368178058545</v>
      </c>
      <c r="G65" s="3">
        <f ca="1">IF(F65&lt;&gt;"",SUM(COUNTIF($K$22:$K65,"&gt;"&amp;F65),COUNTIF($M$22:$M65,"&gt;"&amp;F65),COUNTIF($O$22:$O65,"&gt;"&amp;F65),COUNTIF($Q$22:$Q65,"&gt;"&amp;F65),COUNTIF($S$22:$S65,"&gt;"&amp;F65)),"")</f>
        <v>2</v>
      </c>
      <c r="H65" s="20">
        <v>15.779992603838764</v>
      </c>
      <c r="I65" s="4">
        <f t="shared" si="5"/>
        <v>1.0958328197110253E-2</v>
      </c>
      <c r="J65" s="4">
        <f t="shared" ca="1" si="6"/>
        <v>1.7302753695316309E-3</v>
      </c>
      <c r="K65" s="4" t="str">
        <f ca="1">IF(AND(MAX(L$21:L64)&lt;=MAX(N$21:N64),F65&lt;&gt;"",MAX(L$21:L64)&lt;=MAX(P$21:P64),MAX(L$21:L64)&lt;=MAX(R$21:R64),MAX(L$21:L64)&lt;=MAX(T$21:T64),MAX(L$21:L64)&lt;=TIME(20,0,0)),MAX(L$21:L64,F65),"")</f>
        <v/>
      </c>
      <c r="L65" s="4" t="str">
        <f t="shared" ca="1" si="7"/>
        <v/>
      </c>
      <c r="M65" s="4" t="str">
        <f ca="1">IF(AND(MAX(L$21:L64)&gt;MAX(N$21:N64),F65&lt;&gt;"",MAX(N$21:N64)&lt;=MAX(P$21:P64),MAX(N$21:N64)&lt;=MAX(R$21:R64),MAX(N$21:N64)&lt;=MAX(T$21:T64),MAX(N$21:N64)&lt;TIME(20,0,0)),MAX(N$21:N64,F65),"")</f>
        <v/>
      </c>
      <c r="N65" s="4" t="str">
        <f t="shared" ca="1" si="8"/>
        <v/>
      </c>
      <c r="O65" s="21" t="str">
        <f ca="1">IF(AND(MAX(L$21:L64)&gt;MAX(P$21:P64),F65&lt;&gt;"",MAX(N$21:N64)&gt;MAX(P$21:P64),MAX(P$21:P64)&lt;=MAX(R$21:R64),MAX(P$21:P64)&lt;=MAX(T$21:T64),MAX(P$21:P64)&lt;TIME(20,0,0)),MAX(P$21:P64,F65),"")</f>
        <v/>
      </c>
      <c r="P65" s="21" t="str">
        <f t="shared" ca="1" si="9"/>
        <v/>
      </c>
      <c r="Q65" s="21" t="str">
        <f ca="1">IF(AND(MAX(L$21:L64)&gt;MAX(R$21:R64),F65&lt;&gt;"",MAX(N$21:N64)&gt;MAX(R$21:R64),MAX(P$21:P64)&gt;MAX(R$21:R64),MAX(R$21:R64)&lt;=MAX(T$21:T64),MAX(R$21:R64)&lt;TIME(20,0,0)),MAX(R$21:R64,F65),"")</f>
        <v/>
      </c>
      <c r="R65" s="21" t="str">
        <f t="shared" ca="1" si="10"/>
        <v/>
      </c>
      <c r="S65" s="21">
        <f ca="1">IF(AND(MAX(L$21:L64)&gt;MAX(T$21:T64),F65&lt;&gt;"",MAX(N$21:N64)&gt;MAX(T$21:T64),MAX(P$21:P64)&gt;MAX(T$21:T64),MAX(R$21:R64)&gt;MAX(T$21:T64),MAX(T$21:T64)&lt;TIME(20,0,0)),MAX(T$21:T64,F65),"")</f>
        <v>0.44109845342807663</v>
      </c>
      <c r="T65" s="21">
        <f t="shared" ca="1" si="11"/>
        <v>0.45205678162518687</v>
      </c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0"/>
      <c r="AF65" s="20"/>
      <c r="AG65" s="20"/>
      <c r="AH65" s="20"/>
      <c r="AI65" s="20"/>
      <c r="AJ65" s="20"/>
      <c r="AK65" s="20"/>
    </row>
    <row r="66" spans="1:37" ht="13.8" x14ac:dyDescent="0.3">
      <c r="A66" s="3">
        <f t="shared" ca="1" si="0"/>
        <v>0</v>
      </c>
      <c r="B66" s="6">
        <f t="shared" ca="1" si="1"/>
        <v>2.6210109204880729</v>
      </c>
      <c r="C66" s="4">
        <f t="shared" ca="1" si="2"/>
        <v>0.44118832453110618</v>
      </c>
      <c r="D66" s="20">
        <v>3.8001705964488792</v>
      </c>
      <c r="E66" s="4">
        <f t="shared" si="3"/>
        <v>2.6390073586450551E-3</v>
      </c>
      <c r="F66" s="4">
        <f t="shared" ca="1" si="4"/>
        <v>0.44382733188975121</v>
      </c>
      <c r="G66" s="3">
        <f ca="1">IF(F66&lt;&gt;"",SUM(COUNTIF($K$22:$K66,"&gt;"&amp;F66),COUNTIF($M$22:$M66,"&gt;"&amp;F66),COUNTIF($O$22:$O66,"&gt;"&amp;F66),COUNTIF($Q$22:$Q66,"&gt;"&amp;F66),COUNTIF($S$22:$S66,"&gt;"&amp;F66)),"")</f>
        <v>0</v>
      </c>
      <c r="H66" s="20">
        <v>17.718329028539301</v>
      </c>
      <c r="I66" s="4">
        <f t="shared" si="5"/>
        <v>1.2304395158707848E-2</v>
      </c>
      <c r="J66" s="4">
        <f t="shared" ca="1" si="6"/>
        <v>0</v>
      </c>
      <c r="K66" s="4" t="str">
        <f ca="1">IF(AND(MAX(L$21:L65)&lt;=MAX(N$21:N65),F66&lt;&gt;"",MAX(L$21:L65)&lt;=MAX(P$21:P65),MAX(L$21:L65)&lt;=MAX(R$21:R65),MAX(L$21:L65)&lt;=MAX(T$21:T65),MAX(L$21:L65)&lt;=TIME(20,0,0)),MAX(L$21:L65,F66),"")</f>
        <v/>
      </c>
      <c r="L66" s="4" t="str">
        <f t="shared" ca="1" si="7"/>
        <v/>
      </c>
      <c r="M66" s="4" t="str">
        <f ca="1">IF(AND(MAX(L$21:L65)&gt;MAX(N$21:N65),F66&lt;&gt;"",MAX(N$21:N65)&lt;=MAX(P$21:P65),MAX(N$21:N65)&lt;=MAX(R$21:R65),MAX(N$21:N65)&lt;=MAX(T$21:T65),MAX(N$21:N65)&lt;TIME(20,0,0)),MAX(N$21:N65,F66),"")</f>
        <v/>
      </c>
      <c r="N66" s="4" t="str">
        <f t="shared" ca="1" si="8"/>
        <v/>
      </c>
      <c r="O66" s="21">
        <f ca="1">IF(AND(MAX(L$21:L65)&gt;MAX(P$21:P65),F66&lt;&gt;"",MAX(N$21:N65)&gt;MAX(P$21:P65),MAX(P$21:P65)&lt;=MAX(R$21:R65),MAX(P$21:P65)&lt;=MAX(T$21:T65),MAX(P$21:P65)&lt;TIME(20,0,0)),MAX(P$21:P65,F66),"")</f>
        <v>0.44382733188975121</v>
      </c>
      <c r="P66" s="21">
        <f t="shared" ca="1" si="9"/>
        <v>0.45613172704845906</v>
      </c>
      <c r="Q66" s="21" t="str">
        <f ca="1">IF(AND(MAX(L$21:L65)&gt;MAX(R$21:R65),F66&lt;&gt;"",MAX(N$21:N65)&gt;MAX(R$21:R65),MAX(P$21:P65)&gt;MAX(R$21:R65),MAX(R$21:R65)&lt;=MAX(T$21:T65),MAX(R$21:R65)&lt;TIME(20,0,0)),MAX(R$21:R65,F66),"")</f>
        <v/>
      </c>
      <c r="R66" s="21" t="str">
        <f t="shared" ca="1" si="10"/>
        <v/>
      </c>
      <c r="S66" s="21" t="str">
        <f ca="1">IF(AND(MAX(L$21:L65)&gt;MAX(T$21:T65),F66&lt;&gt;"",MAX(N$21:N65)&gt;MAX(T$21:T65),MAX(P$21:P65)&gt;MAX(T$21:T65),MAX(R$21:R65)&gt;MAX(T$21:T65),MAX(T$21:T65)&lt;TIME(20,0,0)),MAX(T$21:T65,F66),"")</f>
        <v/>
      </c>
      <c r="T66" s="21" t="str">
        <f t="shared" ca="1" si="11"/>
        <v/>
      </c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0"/>
      <c r="AF66" s="20"/>
      <c r="AG66" s="20"/>
      <c r="AH66" s="20"/>
      <c r="AI66" s="20"/>
      <c r="AJ66" s="20"/>
      <c r="AK66" s="20"/>
    </row>
    <row r="67" spans="1:37" ht="13.8" x14ac:dyDescent="0.3">
      <c r="A67" s="3">
        <f t="shared" ca="1" si="0"/>
        <v>1</v>
      </c>
      <c r="B67" s="6">
        <f t="shared" ca="1" si="1"/>
        <v>1.8376753293335539</v>
      </c>
      <c r="C67" s="4">
        <f t="shared" ca="1" si="2"/>
        <v>0.44246448795425447</v>
      </c>
      <c r="D67" s="20">
        <v>2.7875184476470167</v>
      </c>
      <c r="E67" s="4">
        <f t="shared" si="3"/>
        <v>1.9357766997548727E-3</v>
      </c>
      <c r="F67" s="4">
        <f t="shared" ca="1" si="4"/>
        <v>0.44246448795425447</v>
      </c>
      <c r="G67" s="3">
        <f ca="1">IF(F67&lt;&gt;"",SUM(COUNTIF($K$22:$K67,"&gt;"&amp;F67),COUNTIF($M$22:$M67,"&gt;"&amp;F67),COUNTIF($O$22:$O67,"&gt;"&amp;F67),COUNTIF($Q$22:$Q67,"&gt;"&amp;F67),COUNTIF($S$22:$S67,"&gt;"&amp;F67)),"")</f>
        <v>2</v>
      </c>
      <c r="H67" s="20">
        <v>17.809801458170114</v>
      </c>
      <c r="I67" s="4">
        <f t="shared" si="5"/>
        <v>1.2367917679284801E-2</v>
      </c>
      <c r="J67" s="4">
        <f t="shared" ca="1" si="6"/>
        <v>1.8953652335007565E-3</v>
      </c>
      <c r="K67" s="4">
        <f ca="1">IF(AND(MAX(L$21:L66)&lt;=MAX(N$21:N66),F67&lt;&gt;"",MAX(L$21:L66)&lt;=MAX(P$21:P66),MAX(L$21:L66)&lt;=MAX(R$21:R66),MAX(L$21:L66)&lt;=MAX(T$21:T66),MAX(L$21:L66)&lt;=TIME(20,0,0)),MAX(L$21:L66,F67),"")</f>
        <v>0.44435985318775523</v>
      </c>
      <c r="L67" s="4">
        <f t="shared" ca="1" si="7"/>
        <v>0.45672777086704003</v>
      </c>
      <c r="M67" s="4" t="str">
        <f ca="1">IF(AND(MAX(L$21:L66)&gt;MAX(N$21:N66),F67&lt;&gt;"",MAX(N$21:N66)&lt;=MAX(P$21:P66),MAX(N$21:N66)&lt;=MAX(R$21:R66),MAX(N$21:N66)&lt;=MAX(T$21:T66),MAX(N$21:N66)&lt;TIME(20,0,0)),MAX(N$21:N66,F67),"")</f>
        <v/>
      </c>
      <c r="N67" s="4" t="str">
        <f t="shared" ca="1" si="8"/>
        <v/>
      </c>
      <c r="O67" s="21" t="str">
        <f ca="1">IF(AND(MAX(L$21:L66)&gt;MAX(P$21:P66),F67&lt;&gt;"",MAX(N$21:N66)&gt;MAX(P$21:P66),MAX(P$21:P66)&lt;=MAX(R$21:R66),MAX(P$21:P66)&lt;=MAX(T$21:T66),MAX(P$21:P66)&lt;TIME(20,0,0)),MAX(P$21:P66,F67),"")</f>
        <v/>
      </c>
      <c r="P67" s="21" t="str">
        <f t="shared" ca="1" si="9"/>
        <v/>
      </c>
      <c r="Q67" s="21" t="str">
        <f ca="1">IF(AND(MAX(L$21:L66)&gt;MAX(R$21:R66),F67&lt;&gt;"",MAX(N$21:N66)&gt;MAX(R$21:R66),MAX(P$21:P66)&gt;MAX(R$21:R66),MAX(R$21:R66)&lt;=MAX(T$21:T66),MAX(R$21:R66)&lt;TIME(20,0,0)),MAX(R$21:R66,F67),"")</f>
        <v/>
      </c>
      <c r="R67" s="21" t="str">
        <f t="shared" ca="1" si="10"/>
        <v/>
      </c>
      <c r="S67" s="21" t="str">
        <f ca="1">IF(AND(MAX(L$21:L66)&gt;MAX(T$21:T66),F67&lt;&gt;"",MAX(N$21:N66)&gt;MAX(T$21:T66),MAX(P$21:P66)&gt;MAX(T$21:T66),MAX(R$21:R66)&gt;MAX(T$21:T66),MAX(T$21:T66)&lt;TIME(20,0,0)),MAX(T$21:T66,F67),"")</f>
        <v/>
      </c>
      <c r="T67" s="21" t="str">
        <f t="shared" ca="1" si="11"/>
        <v/>
      </c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0"/>
      <c r="AF67" s="20"/>
      <c r="AG67" s="20"/>
      <c r="AH67" s="20"/>
      <c r="AI67" s="20"/>
      <c r="AJ67" s="20"/>
      <c r="AK67" s="20"/>
    </row>
    <row r="68" spans="1:37" ht="13.8" x14ac:dyDescent="0.3">
      <c r="A68" s="3">
        <f t="shared" ca="1" si="0"/>
        <v>0</v>
      </c>
      <c r="B68" s="6">
        <f t="shared" ca="1" si="1"/>
        <v>2.2039609495876764</v>
      </c>
      <c r="C68" s="4">
        <f t="shared" ca="1" si="2"/>
        <v>0.44399501639146816</v>
      </c>
      <c r="D68" s="20">
        <v>3.1343096300843172</v>
      </c>
      <c r="E68" s="4">
        <f t="shared" si="3"/>
        <v>2.1766039097807759E-3</v>
      </c>
      <c r="F68" s="4">
        <f t="shared" ca="1" si="4"/>
        <v>0.44617162030124891</v>
      </c>
      <c r="G68" s="3">
        <f ca="1">IF(F68&lt;&gt;"",SUM(COUNTIF($K$22:$K68,"&gt;"&amp;F68),COUNTIF($M$22:$M68,"&gt;"&amp;F68),COUNTIF($O$22:$O68,"&gt;"&amp;F68),COUNTIF($Q$22:$Q68,"&gt;"&amp;F68),COUNTIF($S$22:$S68,"&gt;"&amp;F68)),"")</f>
        <v>1</v>
      </c>
      <c r="H68" s="20">
        <v>14.464176880792365</v>
      </c>
      <c r="I68" s="4">
        <f t="shared" si="5"/>
        <v>1.0044567278328032E-2</v>
      </c>
      <c r="J68" s="4">
        <f t="shared" ca="1" si="6"/>
        <v>1.3784605011690765E-3</v>
      </c>
      <c r="K68" s="4" t="str">
        <f ca="1">IF(AND(MAX(L$21:L67)&lt;=MAX(N$21:N67),F68&lt;&gt;"",MAX(L$21:L67)&lt;=MAX(P$21:P67),MAX(L$21:L67)&lt;=MAX(R$21:R67),MAX(L$21:L67)&lt;=MAX(T$21:T67),MAX(L$21:L67)&lt;=TIME(20,0,0)),MAX(L$21:L67,F68),"")</f>
        <v/>
      </c>
      <c r="L68" s="4" t="str">
        <f t="shared" ca="1" si="7"/>
        <v/>
      </c>
      <c r="M68" s="4" t="str">
        <f ca="1">IF(AND(MAX(L$21:L67)&gt;MAX(N$21:N67),F68&lt;&gt;"",MAX(N$21:N67)&lt;=MAX(P$21:P67),MAX(N$21:N67)&lt;=MAX(R$21:R67),MAX(N$21:N67)&lt;=MAX(T$21:T67),MAX(N$21:N67)&lt;TIME(20,0,0)),MAX(N$21:N67,F68),"")</f>
        <v/>
      </c>
      <c r="N68" s="4" t="str">
        <f t="shared" ca="1" si="8"/>
        <v/>
      </c>
      <c r="O68" s="21" t="str">
        <f ca="1">IF(AND(MAX(L$21:L67)&gt;MAX(P$21:P67),F68&lt;&gt;"",MAX(N$21:N67)&gt;MAX(P$21:P67),MAX(P$21:P67)&lt;=MAX(R$21:R67),MAX(P$21:P67)&lt;=MAX(T$21:T67),MAX(P$21:P67)&lt;TIME(20,0,0)),MAX(P$21:P67,F68),"")</f>
        <v/>
      </c>
      <c r="P68" s="21" t="str">
        <f t="shared" ca="1" si="9"/>
        <v/>
      </c>
      <c r="Q68" s="21">
        <f ca="1">IF(AND(MAX(L$21:L67)&gt;MAX(R$21:R67),F68&lt;&gt;"",MAX(N$21:N67)&gt;MAX(R$21:R67),MAX(P$21:P67)&gt;MAX(R$21:R67),MAX(R$21:R67)&lt;=MAX(T$21:T67),MAX(R$21:R67)&lt;TIME(20,0,0)),MAX(R$21:R67,F68),"")</f>
        <v>0.44755008080241798</v>
      </c>
      <c r="R68" s="21">
        <f t="shared" ca="1" si="10"/>
        <v>0.45759464808074601</v>
      </c>
      <c r="S68" s="21" t="str">
        <f ca="1">IF(AND(MAX(L$21:L67)&gt;MAX(T$21:T67),F68&lt;&gt;"",MAX(N$21:N67)&gt;MAX(T$21:T67),MAX(P$21:P67)&gt;MAX(T$21:T67),MAX(R$21:R67)&gt;MAX(T$21:T67),MAX(T$21:T67)&lt;TIME(20,0,0)),MAX(T$21:T67,F68),"")</f>
        <v/>
      </c>
      <c r="T68" s="21" t="str">
        <f t="shared" ca="1" si="11"/>
        <v/>
      </c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0"/>
      <c r="AF68" s="20"/>
      <c r="AG68" s="20"/>
      <c r="AH68" s="20"/>
      <c r="AI68" s="20"/>
      <c r="AJ68" s="20"/>
      <c r="AK68" s="20"/>
    </row>
    <row r="69" spans="1:37" ht="13.8" x14ac:dyDescent="0.3">
      <c r="A69" s="3">
        <f t="shared" ca="1" si="0"/>
        <v>1</v>
      </c>
      <c r="B69" s="6">
        <f t="shared" ca="1" si="1"/>
        <v>6.2096495859712402</v>
      </c>
      <c r="C69" s="4">
        <f t="shared" ca="1" si="2"/>
        <v>0.44830727304839263</v>
      </c>
      <c r="D69" s="20">
        <v>1.6254169925814494</v>
      </c>
      <c r="E69" s="4">
        <f t="shared" si="3"/>
        <v>1.1287618004037843E-3</v>
      </c>
      <c r="F69" s="4">
        <f t="shared" ca="1" si="4"/>
        <v>0.44830727304839263</v>
      </c>
      <c r="G69" s="3">
        <f ca="1">IF(F69&lt;&gt;"",SUM(COUNTIF($K$22:$K69,"&gt;"&amp;F69),COUNTIF($M$22:$M69,"&gt;"&amp;F69),COUNTIF($O$22:$O69,"&gt;"&amp;F69),COUNTIF($Q$22:$Q69,"&gt;"&amp;F69),COUNTIF($S$22:$S69,"&gt;"&amp;F69)),"")</f>
        <v>0</v>
      </c>
      <c r="H69" s="20">
        <v>17.67264397280087</v>
      </c>
      <c r="I69" s="4">
        <f t="shared" si="5"/>
        <v>1.227266942555616E-2</v>
      </c>
      <c r="J69" s="4">
        <f t="shared" ca="1" si="6"/>
        <v>0</v>
      </c>
      <c r="K69" s="4" t="str">
        <f ca="1">IF(AND(MAX(L$21:L68)&lt;=MAX(N$21:N68),F69&lt;&gt;"",MAX(L$21:L68)&lt;=MAX(P$21:P68),MAX(L$21:L68)&lt;=MAX(R$21:R68),MAX(L$21:L68)&lt;=MAX(T$21:T68),MAX(L$21:L68)&lt;=TIME(20,0,0)),MAX(L$21:L68,F69),"")</f>
        <v/>
      </c>
      <c r="L69" s="4" t="str">
        <f t="shared" ca="1" si="7"/>
        <v/>
      </c>
      <c r="M69" s="4">
        <f ca="1">IF(AND(MAX(L$21:L68)&gt;MAX(N$21:N68),F69&lt;&gt;"",MAX(N$21:N68)&lt;=MAX(P$21:P68),MAX(N$21:N68)&lt;=MAX(R$21:R68),MAX(N$21:N68)&lt;=MAX(T$21:T68),MAX(N$21:N68)&lt;TIME(20,0,0)),MAX(N$21:N68,F69),"")</f>
        <v>0.44830727304839263</v>
      </c>
      <c r="N69" s="4">
        <f t="shared" ca="1" si="8"/>
        <v>0.46057994247394879</v>
      </c>
      <c r="O69" s="21" t="str">
        <f ca="1">IF(AND(MAX(L$21:L68)&gt;MAX(P$21:P68),F69&lt;&gt;"",MAX(N$21:N68)&gt;MAX(P$21:P68),MAX(P$21:P68)&lt;=MAX(R$21:R68),MAX(P$21:P68)&lt;=MAX(T$21:T68),MAX(P$21:P68)&lt;TIME(20,0,0)),MAX(P$21:P68,F69),"")</f>
        <v/>
      </c>
      <c r="P69" s="21" t="str">
        <f t="shared" ca="1" si="9"/>
        <v/>
      </c>
      <c r="Q69" s="21" t="str">
        <f ca="1">IF(AND(MAX(L$21:L68)&gt;MAX(R$21:R68),F69&lt;&gt;"",MAX(N$21:N68)&gt;MAX(R$21:R68),MAX(P$21:P68)&gt;MAX(R$21:R68),MAX(R$21:R68)&lt;=MAX(T$21:T68),MAX(R$21:R68)&lt;TIME(20,0,0)),MAX(R$21:R68,F69),"")</f>
        <v/>
      </c>
      <c r="R69" s="21" t="str">
        <f t="shared" ca="1" si="10"/>
        <v/>
      </c>
      <c r="S69" s="21" t="str">
        <f ca="1">IF(AND(MAX(L$21:L68)&gt;MAX(T$21:T68),F69&lt;&gt;"",MAX(N$21:N68)&gt;MAX(T$21:T68),MAX(P$21:P68)&gt;MAX(T$21:T68),MAX(R$21:R68)&gt;MAX(T$21:T68),MAX(T$21:T68)&lt;TIME(20,0,0)),MAX(T$21:T68,F69),"")</f>
        <v/>
      </c>
      <c r="T69" s="21" t="str">
        <f t="shared" ca="1" si="11"/>
        <v/>
      </c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0"/>
      <c r="AF69" s="20"/>
      <c r="AG69" s="20"/>
      <c r="AH69" s="20"/>
      <c r="AI69" s="20"/>
      <c r="AJ69" s="20"/>
      <c r="AK69" s="20"/>
    </row>
    <row r="70" spans="1:37" ht="13.8" x14ac:dyDescent="0.3">
      <c r="A70" s="3">
        <f t="shared" ca="1" si="0"/>
        <v>0</v>
      </c>
      <c r="B70" s="6">
        <f t="shared" ca="1" si="1"/>
        <v>1.2969218122744017</v>
      </c>
      <c r="C70" s="4">
        <f t="shared" ca="1" si="2"/>
        <v>0.44920791319580539</v>
      </c>
      <c r="D70" s="20">
        <v>2.0040726061124587</v>
      </c>
      <c r="E70" s="4">
        <f t="shared" si="3"/>
        <v>1.3917170875780962E-3</v>
      </c>
      <c r="F70" s="4">
        <f t="shared" ca="1" si="4"/>
        <v>0.45059963028338346</v>
      </c>
      <c r="G70" s="3">
        <f ca="1">IF(F70&lt;&gt;"",SUM(COUNTIF($K$22:$K70,"&gt;"&amp;F70),COUNTIF($M$22:$M70,"&gt;"&amp;F70),COUNTIF($O$22:$O70,"&gt;"&amp;F70),COUNTIF($Q$22:$Q70,"&gt;"&amp;F70),COUNTIF($S$22:$S70,"&gt;"&amp;F70)),"")</f>
        <v>1</v>
      </c>
      <c r="H70" s="20">
        <v>10.224862914255937</v>
      </c>
      <c r="I70" s="4">
        <f t="shared" si="5"/>
        <v>7.1005992460110674E-3</v>
      </c>
      <c r="J70" s="4">
        <f t="shared" ca="1" si="6"/>
        <v>1.4571513418034088E-3</v>
      </c>
      <c r="K70" s="4" t="str">
        <f ca="1">IF(AND(MAX(L$21:L69)&lt;=MAX(N$21:N69),F70&lt;&gt;"",MAX(L$21:L69)&lt;=MAX(P$21:P69),MAX(L$21:L69)&lt;=MAX(R$21:R69),MAX(L$21:L69)&lt;=MAX(T$21:T69),MAX(L$21:L69)&lt;=TIME(20,0,0)),MAX(L$21:L69,F70),"")</f>
        <v/>
      </c>
      <c r="L70" s="4" t="str">
        <f t="shared" ca="1" si="7"/>
        <v/>
      </c>
      <c r="M70" s="4" t="str">
        <f ca="1">IF(AND(MAX(L$21:L69)&gt;MAX(N$21:N69),F70&lt;&gt;"",MAX(N$21:N69)&lt;=MAX(P$21:P69),MAX(N$21:N69)&lt;=MAX(R$21:R69),MAX(N$21:N69)&lt;=MAX(T$21:T69),MAX(N$21:N69)&lt;TIME(20,0,0)),MAX(N$21:N69,F70),"")</f>
        <v/>
      </c>
      <c r="N70" s="4" t="str">
        <f t="shared" ca="1" si="8"/>
        <v/>
      </c>
      <c r="O70" s="21" t="str">
        <f ca="1">IF(AND(MAX(L$21:L69)&gt;MAX(P$21:P69),F70&lt;&gt;"",MAX(N$21:N69)&gt;MAX(P$21:P69),MAX(P$21:P69)&lt;=MAX(R$21:R69),MAX(P$21:P69)&lt;=MAX(T$21:T69),MAX(P$21:P69)&lt;TIME(20,0,0)),MAX(P$21:P69,F70),"")</f>
        <v/>
      </c>
      <c r="P70" s="21" t="str">
        <f t="shared" ca="1" si="9"/>
        <v/>
      </c>
      <c r="Q70" s="21" t="str">
        <f ca="1">IF(AND(MAX(L$21:L69)&gt;MAX(R$21:R69),F70&lt;&gt;"",MAX(N$21:N69)&gt;MAX(R$21:R69),MAX(P$21:P69)&gt;MAX(R$21:R69),MAX(R$21:R69)&lt;=MAX(T$21:T69),MAX(R$21:R69)&lt;TIME(20,0,0)),MAX(R$21:R69,F70),"")</f>
        <v/>
      </c>
      <c r="R70" s="21" t="str">
        <f t="shared" ca="1" si="10"/>
        <v/>
      </c>
      <c r="S70" s="21">
        <f ca="1">IF(AND(MAX(L$21:L69)&gt;MAX(T$21:T69),F70&lt;&gt;"",MAX(N$21:N69)&gt;MAX(T$21:T69),MAX(P$21:P69)&gt;MAX(T$21:T69),MAX(R$21:R69)&gt;MAX(T$21:T69),MAX(T$21:T69)&lt;TIME(20,0,0)),MAX(T$21:T69,F70),"")</f>
        <v>0.45205678162518687</v>
      </c>
      <c r="T70" s="21">
        <f t="shared" ca="1" si="11"/>
        <v>0.45915738087119795</v>
      </c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0"/>
      <c r="AF70" s="20"/>
      <c r="AG70" s="20"/>
      <c r="AH70" s="20"/>
      <c r="AI70" s="20"/>
      <c r="AJ70" s="20"/>
      <c r="AK70" s="20"/>
    </row>
    <row r="71" spans="1:37" ht="13.8" x14ac:dyDescent="0.3">
      <c r="A71" s="3">
        <f t="shared" ca="1" si="0"/>
        <v>1</v>
      </c>
      <c r="B71" s="6">
        <f t="shared" ca="1" si="1"/>
        <v>1.4510689203908564</v>
      </c>
      <c r="C71" s="4">
        <f t="shared" ca="1" si="2"/>
        <v>0.45021559994607679</v>
      </c>
      <c r="D71" s="20">
        <v>3.2896985051847878</v>
      </c>
      <c r="E71" s="4">
        <f t="shared" si="3"/>
        <v>2.2845128508227693E-3</v>
      </c>
      <c r="F71" s="4">
        <f t="shared" ca="1" si="4"/>
        <v>0.45021559994607679</v>
      </c>
      <c r="G71" s="3">
        <f ca="1">IF(F71&lt;&gt;"",SUM(COUNTIF($K$22:$K71,"&gt;"&amp;F71),COUNTIF($M$22:$M71,"&gt;"&amp;F71),COUNTIF($O$22:$O71,"&gt;"&amp;F71),COUNTIF($Q$22:$Q71,"&gt;"&amp;F71),COUNTIF($S$22:$S71,"&gt;"&amp;F71)),"")</f>
        <v>2</v>
      </c>
      <c r="H71" s="20">
        <v>18.845167384497472</v>
      </c>
      <c r="I71" s="4">
        <f t="shared" si="5"/>
        <v>1.3086921794789911E-2</v>
      </c>
      <c r="J71" s="4">
        <f t="shared" ca="1" si="6"/>
        <v>5.9161271023822626E-3</v>
      </c>
      <c r="K71" s="4" t="str">
        <f ca="1">IF(AND(MAX(L$21:L70)&lt;=MAX(N$21:N70),F71&lt;&gt;"",MAX(L$21:L70)&lt;=MAX(P$21:P70),MAX(L$21:L70)&lt;=MAX(R$21:R70),MAX(L$21:L70)&lt;=MAX(T$21:T70),MAX(L$21:L70)&lt;=TIME(20,0,0)),MAX(L$21:L70,F71),"")</f>
        <v/>
      </c>
      <c r="L71" s="4" t="str">
        <f t="shared" ca="1" si="7"/>
        <v/>
      </c>
      <c r="M71" s="4" t="str">
        <f ca="1">IF(AND(MAX(L$21:L70)&gt;MAX(N$21:N70),F71&lt;&gt;"",MAX(N$21:N70)&lt;=MAX(P$21:P70),MAX(N$21:N70)&lt;=MAX(R$21:R70),MAX(N$21:N70)&lt;=MAX(T$21:T70),MAX(N$21:N70)&lt;TIME(20,0,0)),MAX(N$21:N70,F71),"")</f>
        <v/>
      </c>
      <c r="N71" s="4" t="str">
        <f t="shared" ca="1" si="8"/>
        <v/>
      </c>
      <c r="O71" s="21">
        <f ca="1">IF(AND(MAX(L$21:L70)&gt;MAX(P$21:P70),F71&lt;&gt;"",MAX(N$21:N70)&gt;MAX(P$21:P70),MAX(P$21:P70)&lt;=MAX(R$21:R70),MAX(P$21:P70)&lt;=MAX(T$21:T70),MAX(P$21:P70)&lt;TIME(20,0,0)),MAX(P$21:P70,F71),"")</f>
        <v>0.45613172704845906</v>
      </c>
      <c r="P71" s="21">
        <f t="shared" ca="1" si="9"/>
        <v>0.46921864884324899</v>
      </c>
      <c r="Q71" s="21" t="str">
        <f ca="1">IF(AND(MAX(L$21:L70)&gt;MAX(R$21:R70),F71&lt;&gt;"",MAX(N$21:N70)&gt;MAX(R$21:R70),MAX(P$21:P70)&gt;MAX(R$21:R70),MAX(R$21:R70)&lt;=MAX(T$21:T70),MAX(R$21:R70)&lt;TIME(20,0,0)),MAX(R$21:R70,F71),"")</f>
        <v/>
      </c>
      <c r="R71" s="21" t="str">
        <f t="shared" ca="1" si="10"/>
        <v/>
      </c>
      <c r="S71" s="21" t="str">
        <f ca="1">IF(AND(MAX(L$21:L70)&gt;MAX(T$21:T70),F71&lt;&gt;"",MAX(N$21:N70)&gt;MAX(T$21:T70),MAX(P$21:P70)&gt;MAX(T$21:T70),MAX(R$21:R70)&gt;MAX(T$21:T70),MAX(T$21:T70)&lt;TIME(20,0,0)),MAX(T$21:T70,F71),"")</f>
        <v/>
      </c>
      <c r="T71" s="21" t="str">
        <f t="shared" ca="1" si="11"/>
        <v/>
      </c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0"/>
      <c r="AF71" s="20"/>
      <c r="AG71" s="20"/>
      <c r="AH71" s="20"/>
      <c r="AI71" s="20"/>
      <c r="AJ71" s="20"/>
      <c r="AK71" s="20"/>
    </row>
    <row r="72" spans="1:37" ht="13.8" x14ac:dyDescent="0.3">
      <c r="A72" s="3">
        <f t="shared" ca="1" si="0"/>
        <v>0</v>
      </c>
      <c r="B72" s="6">
        <f t="shared" ca="1" si="1"/>
        <v>1.7431095930314944</v>
      </c>
      <c r="C72" s="4">
        <f t="shared" ca="1" si="2"/>
        <v>0.45142609271901535</v>
      </c>
      <c r="D72" s="20">
        <v>1.8167007813899545</v>
      </c>
      <c r="E72" s="4">
        <f t="shared" si="3"/>
        <v>1.261597764854135E-3</v>
      </c>
      <c r="F72" s="4">
        <f t="shared" ca="1" si="4"/>
        <v>0.45268769048386948</v>
      </c>
      <c r="G72" s="3">
        <f ca="1">IF(F72&lt;&gt;"",SUM(COUNTIF($K$22:$K72,"&gt;"&amp;F72),COUNTIF($M$22:$M72,"&gt;"&amp;F72),COUNTIF($O$22:$O72,"&gt;"&amp;F72),COUNTIF($Q$22:$Q72,"&gt;"&amp;F72),COUNTIF($S$22:$S72,"&gt;"&amp;F72)),"")</f>
        <v>2</v>
      </c>
      <c r="H72" s="20">
        <v>19.067368308824371</v>
      </c>
      <c r="I72" s="4">
        <f t="shared" si="5"/>
        <v>1.3241227992239146E-2</v>
      </c>
      <c r="J72" s="4">
        <f t="shared" ca="1" si="6"/>
        <v>4.0400803831705523E-3</v>
      </c>
      <c r="K72" s="4">
        <f ca="1">IF(AND(MAX(L$21:L71)&lt;=MAX(N$21:N71),F72&lt;&gt;"",MAX(L$21:L71)&lt;=MAX(P$21:P71),MAX(L$21:L71)&lt;=MAX(R$21:R71),MAX(L$21:L71)&lt;=MAX(T$21:T71),MAX(L$21:L71)&lt;=TIME(20,0,0)),MAX(L$21:L71,F72),"")</f>
        <v>0.45672777086704003</v>
      </c>
      <c r="L72" s="4">
        <f t="shared" ca="1" si="7"/>
        <v>0.46996899885927917</v>
      </c>
      <c r="M72" s="4" t="str">
        <f ca="1">IF(AND(MAX(L$21:L71)&gt;MAX(N$21:N71),F72&lt;&gt;"",MAX(N$21:N71)&lt;=MAX(P$21:P71),MAX(N$21:N71)&lt;=MAX(R$21:R71),MAX(N$21:N71)&lt;=MAX(T$21:T71),MAX(N$21:N71)&lt;TIME(20,0,0)),MAX(N$21:N71,F72),"")</f>
        <v/>
      </c>
      <c r="N72" s="4" t="str">
        <f t="shared" ca="1" si="8"/>
        <v/>
      </c>
      <c r="O72" s="21" t="str">
        <f ca="1">IF(AND(MAX(L$21:L71)&gt;MAX(P$21:P71),F72&lt;&gt;"",MAX(N$21:N71)&gt;MAX(P$21:P71),MAX(P$21:P71)&lt;=MAX(R$21:R71),MAX(P$21:P71)&lt;=MAX(T$21:T71),MAX(P$21:P71)&lt;TIME(20,0,0)),MAX(P$21:P71,F72),"")</f>
        <v/>
      </c>
      <c r="P72" s="21" t="str">
        <f t="shared" ca="1" si="9"/>
        <v/>
      </c>
      <c r="Q72" s="21" t="str">
        <f ca="1">IF(AND(MAX(L$21:L71)&gt;MAX(R$21:R71),F72&lt;&gt;"",MAX(N$21:N71)&gt;MAX(R$21:R71),MAX(P$21:P71)&gt;MAX(R$21:R71),MAX(R$21:R71)&lt;=MAX(T$21:T71),MAX(R$21:R71)&lt;TIME(20,0,0)),MAX(R$21:R71,F72),"")</f>
        <v/>
      </c>
      <c r="R72" s="21" t="str">
        <f t="shared" ca="1" si="10"/>
        <v/>
      </c>
      <c r="S72" s="21" t="str">
        <f ca="1">IF(AND(MAX(L$21:L71)&gt;MAX(T$21:T71),F72&lt;&gt;"",MAX(N$21:N71)&gt;MAX(T$21:T71),MAX(P$21:P71)&gt;MAX(T$21:T71),MAX(R$21:R71)&gt;MAX(T$21:T71),MAX(T$21:T71)&lt;TIME(20,0,0)),MAX(T$21:T71,F72),"")</f>
        <v/>
      </c>
      <c r="T72" s="21" t="str">
        <f t="shared" ca="1" si="11"/>
        <v/>
      </c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0"/>
      <c r="AF72" s="20"/>
      <c r="AG72" s="20"/>
      <c r="AH72" s="20"/>
      <c r="AI72" s="20"/>
      <c r="AJ72" s="20"/>
      <c r="AK72" s="20"/>
    </row>
    <row r="73" spans="1:37" ht="13.8" x14ac:dyDescent="0.3">
      <c r="A73" s="3">
        <f t="shared" ca="1" si="0"/>
        <v>0</v>
      </c>
      <c r="B73" s="6">
        <f t="shared" ca="1" si="1"/>
        <v>7.8128251817560814</v>
      </c>
      <c r="C73" s="4">
        <f t="shared" ca="1" si="2"/>
        <v>0.4568516657619015</v>
      </c>
      <c r="D73" s="20">
        <v>2.4637676081765676</v>
      </c>
      <c r="E73" s="4">
        <f t="shared" si="3"/>
        <v>1.7109497279003941E-3</v>
      </c>
      <c r="F73" s="4">
        <f t="shared" ca="1" si="4"/>
        <v>0.45856261548980187</v>
      </c>
      <c r="G73" s="3">
        <f ca="1">IF(F73&lt;&gt;"",SUM(COUNTIF($K$22:$K73,"&gt;"&amp;F73),COUNTIF($M$22:$M73,"&gt;"&amp;F73),COUNTIF($O$22:$O73,"&gt;"&amp;F73),COUNTIF($Q$22:$Q73,"&gt;"&amp;F73),COUNTIF($S$22:$S73,"&gt;"&amp;F73)),"")</f>
        <v>0</v>
      </c>
      <c r="H73" s="20">
        <v>20.612730546999956</v>
      </c>
      <c r="I73" s="4">
        <f t="shared" si="5"/>
        <v>1.4314396213194414E-2</v>
      </c>
      <c r="J73" s="4">
        <f t="shared" ca="1" si="6"/>
        <v>0</v>
      </c>
      <c r="K73" s="4" t="str">
        <f ca="1">IF(AND(MAX(L$21:L72)&lt;=MAX(N$21:N72),F73&lt;&gt;"",MAX(L$21:L72)&lt;=MAX(P$21:P72),MAX(L$21:L72)&lt;=MAX(R$21:R72),MAX(L$21:L72)&lt;=MAX(T$21:T72),MAX(L$21:L72)&lt;=TIME(20,0,0)),MAX(L$21:L72,F73),"")</f>
        <v/>
      </c>
      <c r="L73" s="4" t="str">
        <f t="shared" ca="1" si="7"/>
        <v/>
      </c>
      <c r="M73" s="4" t="str">
        <f ca="1">IF(AND(MAX(L$21:L72)&gt;MAX(N$21:N72),F73&lt;&gt;"",MAX(N$21:N72)&lt;=MAX(P$21:P72),MAX(N$21:N72)&lt;=MAX(R$21:R72),MAX(N$21:N72)&lt;=MAX(T$21:T72),MAX(N$21:N72)&lt;TIME(20,0,0)),MAX(N$21:N72,F73),"")</f>
        <v/>
      </c>
      <c r="N73" s="4" t="str">
        <f t="shared" ca="1" si="8"/>
        <v/>
      </c>
      <c r="O73" s="21" t="str">
        <f ca="1">IF(AND(MAX(L$21:L72)&gt;MAX(P$21:P72),F73&lt;&gt;"",MAX(N$21:N72)&gt;MAX(P$21:P72),MAX(P$21:P72)&lt;=MAX(R$21:R72),MAX(P$21:P72)&lt;=MAX(T$21:T72),MAX(P$21:P72)&lt;TIME(20,0,0)),MAX(P$21:P72,F73),"")</f>
        <v/>
      </c>
      <c r="P73" s="21" t="str">
        <f t="shared" ca="1" si="9"/>
        <v/>
      </c>
      <c r="Q73" s="21">
        <f ca="1">IF(AND(MAX(L$21:L72)&gt;MAX(R$21:R72),F73&lt;&gt;"",MAX(N$21:N72)&gt;MAX(R$21:R72),MAX(P$21:P72)&gt;MAX(R$21:R72),MAX(R$21:R72)&lt;=MAX(T$21:T72),MAX(R$21:R72)&lt;TIME(20,0,0)),MAX(R$21:R72,F73),"")</f>
        <v>0.45856261548980187</v>
      </c>
      <c r="R73" s="21">
        <f t="shared" ca="1" si="10"/>
        <v>0.47287701170299629</v>
      </c>
      <c r="S73" s="21" t="str">
        <f ca="1">IF(AND(MAX(L$21:L72)&gt;MAX(T$21:T72),F73&lt;&gt;"",MAX(N$21:N72)&gt;MAX(T$21:T72),MAX(P$21:P72)&gt;MAX(T$21:T72),MAX(R$21:R72)&gt;MAX(T$21:T72),MAX(T$21:T72)&lt;TIME(20,0,0)),MAX(T$21:T72,F73),"")</f>
        <v/>
      </c>
      <c r="T73" s="21" t="str">
        <f t="shared" ca="1" si="11"/>
        <v/>
      </c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0"/>
      <c r="AF73" s="20"/>
      <c r="AG73" s="20"/>
      <c r="AH73" s="20"/>
      <c r="AI73" s="20"/>
      <c r="AJ73" s="20"/>
      <c r="AK73" s="20"/>
    </row>
    <row r="74" spans="1:37" ht="13.8" x14ac:dyDescent="0.3">
      <c r="A74" s="3">
        <f t="shared" ca="1" si="0"/>
        <v>1</v>
      </c>
      <c r="B74" s="6">
        <f t="shared" ca="1" si="1"/>
        <v>4.2078660807996515</v>
      </c>
      <c r="C74" s="4">
        <f t="shared" ca="1" si="2"/>
        <v>0.45977379498467902</v>
      </c>
      <c r="D74" s="20">
        <v>1.8120998750673607</v>
      </c>
      <c r="E74" s="4">
        <f t="shared" si="3"/>
        <v>1.2584026910190005E-3</v>
      </c>
      <c r="F74" s="4">
        <f t="shared" ca="1" si="4"/>
        <v>0.45977379498467902</v>
      </c>
      <c r="G74" s="3">
        <f ca="1">IF(F74&lt;&gt;"",SUM(COUNTIF($K$22:$K74,"&gt;"&amp;F74),COUNTIF($M$22:$M74,"&gt;"&amp;F74),COUNTIF($O$22:$O74,"&gt;"&amp;F74),COUNTIF($Q$22:$Q74,"&gt;"&amp;F74),COUNTIF($S$22:$S74,"&gt;"&amp;F74)),"")</f>
        <v>0</v>
      </c>
      <c r="H74" s="20">
        <v>12.81442454604985</v>
      </c>
      <c r="I74" s="4">
        <f t="shared" si="5"/>
        <v>8.89890593475684E-3</v>
      </c>
      <c r="J74" s="4">
        <f t="shared" ca="1" si="6"/>
        <v>0</v>
      </c>
      <c r="K74" s="4" t="str">
        <f ca="1">IF(AND(MAX(L$21:L73)&lt;=MAX(N$21:N73),F74&lt;&gt;"",MAX(L$21:L73)&lt;=MAX(P$21:P73),MAX(L$21:L73)&lt;=MAX(R$21:R73),MAX(L$21:L73)&lt;=MAX(T$21:T73),MAX(L$21:L73)&lt;=TIME(20,0,0)),MAX(L$21:L73,F74),"")</f>
        <v/>
      </c>
      <c r="L74" s="4" t="str">
        <f t="shared" ca="1" si="7"/>
        <v/>
      </c>
      <c r="M74" s="4" t="str">
        <f ca="1">IF(AND(MAX(L$21:L73)&gt;MAX(N$21:N73),F74&lt;&gt;"",MAX(N$21:N73)&lt;=MAX(P$21:P73),MAX(N$21:N73)&lt;=MAX(R$21:R73),MAX(N$21:N73)&lt;=MAX(T$21:T73),MAX(N$21:N73)&lt;TIME(20,0,0)),MAX(N$21:N73,F74),"")</f>
        <v/>
      </c>
      <c r="N74" s="4" t="str">
        <f t="shared" ca="1" si="8"/>
        <v/>
      </c>
      <c r="O74" s="21" t="str">
        <f ca="1">IF(AND(MAX(L$21:L73)&gt;MAX(P$21:P73),F74&lt;&gt;"",MAX(N$21:N73)&gt;MAX(P$21:P73),MAX(P$21:P73)&lt;=MAX(R$21:R73),MAX(P$21:P73)&lt;=MAX(T$21:T73),MAX(P$21:P73)&lt;TIME(20,0,0)),MAX(P$21:P73,F74),"")</f>
        <v/>
      </c>
      <c r="P74" s="21" t="str">
        <f t="shared" ca="1" si="9"/>
        <v/>
      </c>
      <c r="Q74" s="21" t="str">
        <f ca="1">IF(AND(MAX(L$21:L73)&gt;MAX(R$21:R73),F74&lt;&gt;"",MAX(N$21:N73)&gt;MAX(R$21:R73),MAX(P$21:P73)&gt;MAX(R$21:R73),MAX(R$21:R73)&lt;=MAX(T$21:T73),MAX(R$21:R73)&lt;TIME(20,0,0)),MAX(R$21:R73,F74),"")</f>
        <v/>
      </c>
      <c r="R74" s="21" t="str">
        <f t="shared" ca="1" si="10"/>
        <v/>
      </c>
      <c r="S74" s="21">
        <f ca="1">IF(AND(MAX(L$21:L73)&gt;MAX(T$21:T73),F74&lt;&gt;"",MAX(N$21:N73)&gt;MAX(T$21:T73),MAX(P$21:P73)&gt;MAX(T$21:T73),MAX(R$21:R73)&gt;MAX(T$21:T73),MAX(T$21:T73)&lt;TIME(20,0,0)),MAX(T$21:T73,F74),"")</f>
        <v>0.45977379498467902</v>
      </c>
      <c r="T74" s="21">
        <f t="shared" ca="1" si="11"/>
        <v>0.46867270091943586</v>
      </c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0"/>
      <c r="AF74" s="20"/>
      <c r="AG74" s="20"/>
      <c r="AH74" s="20"/>
      <c r="AI74" s="20"/>
      <c r="AJ74" s="20"/>
      <c r="AK74" s="20"/>
    </row>
    <row r="75" spans="1:37" ht="13.8" x14ac:dyDescent="0.3">
      <c r="A75" s="3">
        <f t="shared" ca="1" si="0"/>
        <v>0</v>
      </c>
      <c r="B75" s="6">
        <f t="shared" ca="1" si="1"/>
        <v>1.3569002012664075</v>
      </c>
      <c r="C75" s="4">
        <f t="shared" ca="1" si="2"/>
        <v>0.46071608679111403</v>
      </c>
      <c r="D75" s="20">
        <v>2.6802037571796973</v>
      </c>
      <c r="E75" s="4">
        <f t="shared" si="3"/>
        <v>1.8612526091525675E-3</v>
      </c>
      <c r="F75" s="4">
        <f t="shared" ca="1" si="4"/>
        <v>0.46257733940026657</v>
      </c>
      <c r="G75" s="3">
        <f ca="1">IF(F75&lt;&gt;"",SUM(COUNTIF($K$22:$K75,"&gt;"&amp;F75),COUNTIF($M$22:$M75,"&gt;"&amp;F75),COUNTIF($O$22:$O75,"&gt;"&amp;F75),COUNTIF($Q$22:$Q75,"&gt;"&amp;F75),COUNTIF($S$22:$S75,"&gt;"&amp;F75)),"")</f>
        <v>0</v>
      </c>
      <c r="H75" s="20">
        <v>13.558925540237396</v>
      </c>
      <c r="I75" s="4">
        <f t="shared" si="5"/>
        <v>9.415920514053747E-3</v>
      </c>
      <c r="J75" s="4">
        <f t="shared" ca="1" si="6"/>
        <v>0</v>
      </c>
      <c r="K75" s="4" t="str">
        <f ca="1">IF(AND(MAX(L$21:L74)&lt;=MAX(N$21:N74),F75&lt;&gt;"",MAX(L$21:L74)&lt;=MAX(P$21:P74),MAX(L$21:L74)&lt;=MAX(R$21:R74),MAX(L$21:L74)&lt;=MAX(T$21:T74),MAX(L$21:L74)&lt;=TIME(20,0,0)),MAX(L$21:L74,F75),"")</f>
        <v/>
      </c>
      <c r="L75" s="4" t="str">
        <f t="shared" ca="1" si="7"/>
        <v/>
      </c>
      <c r="M75" s="4">
        <f ca="1">IF(AND(MAX(L$21:L74)&gt;MAX(N$21:N74),F75&lt;&gt;"",MAX(N$21:N74)&lt;=MAX(P$21:P74),MAX(N$21:N74)&lt;=MAX(R$21:R74),MAX(N$21:N74)&lt;=MAX(T$21:T74),MAX(N$21:N74)&lt;TIME(20,0,0)),MAX(N$21:N74,F75),"")</f>
        <v>0.46257733940026657</v>
      </c>
      <c r="N75" s="4">
        <f t="shared" ca="1" si="8"/>
        <v>0.47199325991432034</v>
      </c>
      <c r="O75" s="21" t="str">
        <f ca="1">IF(AND(MAX(L$21:L74)&gt;MAX(P$21:P74),F75&lt;&gt;"",MAX(N$21:N74)&gt;MAX(P$21:P74),MAX(P$21:P74)&lt;=MAX(R$21:R74),MAX(P$21:P74)&lt;=MAX(T$21:T74),MAX(P$21:P74)&lt;TIME(20,0,0)),MAX(P$21:P74,F75),"")</f>
        <v/>
      </c>
      <c r="P75" s="21" t="str">
        <f t="shared" ca="1" si="9"/>
        <v/>
      </c>
      <c r="Q75" s="21" t="str">
        <f ca="1">IF(AND(MAX(L$21:L74)&gt;MAX(R$21:R74),F75&lt;&gt;"",MAX(N$21:N74)&gt;MAX(R$21:R74),MAX(P$21:P74)&gt;MAX(R$21:R74),MAX(R$21:R74)&lt;=MAX(T$21:T74),MAX(R$21:R74)&lt;TIME(20,0,0)),MAX(R$21:R74,F75),"")</f>
        <v/>
      </c>
      <c r="R75" s="21" t="str">
        <f t="shared" ca="1" si="10"/>
        <v/>
      </c>
      <c r="S75" s="21" t="str">
        <f ca="1">IF(AND(MAX(L$21:L74)&gt;MAX(T$21:T74),F75&lt;&gt;"",MAX(N$21:N74)&gt;MAX(T$21:T74),MAX(P$21:P74)&gt;MAX(T$21:T74),MAX(R$21:R74)&gt;MAX(T$21:T74),MAX(T$21:T74)&lt;TIME(20,0,0)),MAX(T$21:T74,F75),"")</f>
        <v/>
      </c>
      <c r="T75" s="21" t="str">
        <f t="shared" ca="1" si="11"/>
        <v/>
      </c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0"/>
      <c r="AF75" s="20"/>
      <c r="AG75" s="20"/>
      <c r="AH75" s="20"/>
      <c r="AI75" s="20"/>
      <c r="AJ75" s="20"/>
      <c r="AK75" s="20"/>
    </row>
    <row r="76" spans="1:37" ht="13.8" x14ac:dyDescent="0.3">
      <c r="A76" s="3">
        <f t="shared" ca="1" si="0"/>
        <v>0</v>
      </c>
      <c r="B76" s="6">
        <f t="shared" ca="1" si="1"/>
        <v>2.1105877320138542</v>
      </c>
      <c r="C76" s="4">
        <f t="shared" ca="1" si="2"/>
        <v>0.46218177271612365</v>
      </c>
      <c r="D76" s="20">
        <v>2.7102401039228425</v>
      </c>
      <c r="E76" s="4">
        <f t="shared" si="3"/>
        <v>1.8821111832797517E-3</v>
      </c>
      <c r="F76" s="4">
        <f t="shared" ca="1" si="4"/>
        <v>0.4640638838994034</v>
      </c>
      <c r="G76" s="3">
        <f ca="1">IF(F76&lt;&gt;"",SUM(COUNTIF($K$22:$K76,"&gt;"&amp;F76),COUNTIF($M$22:$M76,"&gt;"&amp;F76),COUNTIF($O$22:$O76,"&gt;"&amp;F76),COUNTIF($Q$22:$Q76,"&gt;"&amp;F76),COUNTIF($S$22:$S76,"&gt;"&amp;F76)),"")</f>
        <v>1</v>
      </c>
      <c r="H76" s="20">
        <v>19.846998535867897</v>
      </c>
      <c r="I76" s="4">
        <f t="shared" si="5"/>
        <v>1.3782637872130485E-2</v>
      </c>
      <c r="J76" s="4">
        <f t="shared" ca="1" si="6"/>
        <v>4.608817020032463E-3</v>
      </c>
      <c r="K76" s="4" t="str">
        <f ca="1">IF(AND(MAX(L$21:L75)&lt;=MAX(N$21:N75),F76&lt;&gt;"",MAX(L$21:L75)&lt;=MAX(P$21:P75),MAX(L$21:L75)&lt;=MAX(R$21:R75),MAX(L$21:L75)&lt;=MAX(T$21:T75),MAX(L$21:L75)&lt;=TIME(20,0,0)),MAX(L$21:L75,F76),"")</f>
        <v/>
      </c>
      <c r="L76" s="4" t="str">
        <f t="shared" ca="1" si="7"/>
        <v/>
      </c>
      <c r="M76" s="4" t="str">
        <f ca="1">IF(AND(MAX(L$21:L75)&gt;MAX(N$21:N75),F76&lt;&gt;"",MAX(N$21:N75)&lt;=MAX(P$21:P75),MAX(N$21:N75)&lt;=MAX(R$21:R75),MAX(N$21:N75)&lt;=MAX(T$21:T75),MAX(N$21:N75)&lt;TIME(20,0,0)),MAX(N$21:N75,F76),"")</f>
        <v/>
      </c>
      <c r="N76" s="4" t="str">
        <f t="shared" ca="1" si="8"/>
        <v/>
      </c>
      <c r="O76" s="21" t="str">
        <f ca="1">IF(AND(MAX(L$21:L75)&gt;MAX(P$21:P75),F76&lt;&gt;"",MAX(N$21:N75)&gt;MAX(P$21:P75),MAX(P$21:P75)&lt;=MAX(R$21:R75),MAX(P$21:P75)&lt;=MAX(T$21:T75),MAX(P$21:P75)&lt;TIME(20,0,0)),MAX(P$21:P75,F76),"")</f>
        <v/>
      </c>
      <c r="P76" s="21" t="str">
        <f t="shared" ca="1" si="9"/>
        <v/>
      </c>
      <c r="Q76" s="21" t="str">
        <f ca="1">IF(AND(MAX(L$21:L75)&gt;MAX(R$21:R75),F76&lt;&gt;"",MAX(N$21:N75)&gt;MAX(R$21:R75),MAX(P$21:P75)&gt;MAX(R$21:R75),MAX(R$21:R75)&lt;=MAX(T$21:T75),MAX(R$21:R75)&lt;TIME(20,0,0)),MAX(R$21:R75,F76),"")</f>
        <v/>
      </c>
      <c r="R76" s="21" t="str">
        <f t="shared" ca="1" si="10"/>
        <v/>
      </c>
      <c r="S76" s="21">
        <f ca="1">IF(AND(MAX(L$21:L75)&gt;MAX(T$21:T75),F76&lt;&gt;"",MAX(N$21:N75)&gt;MAX(T$21:T75),MAX(P$21:P75)&gt;MAX(T$21:T75),MAX(R$21:R75)&gt;MAX(T$21:T75),MAX(T$21:T75)&lt;TIME(20,0,0)),MAX(T$21:T75,F76),"")</f>
        <v>0.46867270091943586</v>
      </c>
      <c r="T76" s="21">
        <f t="shared" ca="1" si="11"/>
        <v>0.48245533879156632</v>
      </c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0"/>
      <c r="AF76" s="20"/>
      <c r="AG76" s="20"/>
      <c r="AH76" s="20"/>
      <c r="AI76" s="20"/>
      <c r="AJ76" s="20"/>
      <c r="AK76" s="20"/>
    </row>
    <row r="77" spans="1:37" ht="13.8" x14ac:dyDescent="0.3">
      <c r="A77" s="3">
        <f t="shared" ca="1" si="0"/>
        <v>0</v>
      </c>
      <c r="B77" s="6">
        <f t="shared" ca="1" si="1"/>
        <v>1.7656577419920509</v>
      </c>
      <c r="C77" s="4">
        <f t="shared" ca="1" si="2"/>
        <v>0.46340792392584035</v>
      </c>
      <c r="D77" s="20">
        <v>1.9584694048971869</v>
      </c>
      <c r="E77" s="4">
        <f t="shared" si="3"/>
        <v>1.3600481978452686E-3</v>
      </c>
      <c r="F77" s="4">
        <f t="shared" ca="1" si="4"/>
        <v>0.46476797212368559</v>
      </c>
      <c r="G77" s="3">
        <f ca="1">IF(F77&lt;&gt;"",SUM(COUNTIF($K$22:$K77,"&gt;"&amp;F77),COUNTIF($M$22:$M77,"&gt;"&amp;F77),COUNTIF($O$22:$O77,"&gt;"&amp;F77),COUNTIF($Q$22:$Q77,"&gt;"&amp;F77),COUNTIF($S$22:$S77,"&gt;"&amp;F77)),"")</f>
        <v>2</v>
      </c>
      <c r="H77" s="20">
        <v>11.303228044780553</v>
      </c>
      <c r="I77" s="4">
        <f t="shared" si="5"/>
        <v>7.8494639199864959E-3</v>
      </c>
      <c r="J77" s="4">
        <f t="shared" ca="1" si="6"/>
        <v>4.4506767195633956E-3</v>
      </c>
      <c r="K77" s="4" t="str">
        <f ca="1">IF(AND(MAX(L$21:L76)&lt;=MAX(N$21:N76),F77&lt;&gt;"",MAX(L$21:L76)&lt;=MAX(P$21:P76),MAX(L$21:L76)&lt;=MAX(R$21:R76),MAX(L$21:L76)&lt;=MAX(T$21:T76),MAX(L$21:L76)&lt;=TIME(20,0,0)),MAX(L$21:L76,F77),"")</f>
        <v/>
      </c>
      <c r="L77" s="4" t="str">
        <f t="shared" ca="1" si="7"/>
        <v/>
      </c>
      <c r="M77" s="4" t="str">
        <f ca="1">IF(AND(MAX(L$21:L76)&gt;MAX(N$21:N76),F77&lt;&gt;"",MAX(N$21:N76)&lt;=MAX(P$21:P76),MAX(N$21:N76)&lt;=MAX(R$21:R76),MAX(N$21:N76)&lt;=MAX(T$21:T76),MAX(N$21:N76)&lt;TIME(20,0,0)),MAX(N$21:N76,F77),"")</f>
        <v/>
      </c>
      <c r="N77" s="4" t="str">
        <f t="shared" ca="1" si="8"/>
        <v/>
      </c>
      <c r="O77" s="21">
        <f ca="1">IF(AND(MAX(L$21:L76)&gt;MAX(P$21:P76),F77&lt;&gt;"",MAX(N$21:N76)&gt;MAX(P$21:P76),MAX(P$21:P76)&lt;=MAX(R$21:R76),MAX(P$21:P76)&lt;=MAX(T$21:T76),MAX(P$21:P76)&lt;TIME(20,0,0)),MAX(P$21:P76,F77),"")</f>
        <v>0.46921864884324899</v>
      </c>
      <c r="P77" s="21">
        <f t="shared" ca="1" si="9"/>
        <v>0.47706811276323546</v>
      </c>
      <c r="Q77" s="21" t="str">
        <f ca="1">IF(AND(MAX(L$21:L76)&gt;MAX(R$21:R76),F77&lt;&gt;"",MAX(N$21:N76)&gt;MAX(R$21:R76),MAX(P$21:P76)&gt;MAX(R$21:R76),MAX(R$21:R76)&lt;=MAX(T$21:T76),MAX(R$21:R76)&lt;TIME(20,0,0)),MAX(R$21:R76,F77),"")</f>
        <v/>
      </c>
      <c r="R77" s="21" t="str">
        <f t="shared" ca="1" si="10"/>
        <v/>
      </c>
      <c r="S77" s="21" t="str">
        <f ca="1">IF(AND(MAX(L$21:L76)&gt;MAX(T$21:T76),F77&lt;&gt;"",MAX(N$21:N76)&gt;MAX(T$21:T76),MAX(P$21:P76)&gt;MAX(T$21:T76),MAX(R$21:R76)&gt;MAX(T$21:T76),MAX(T$21:T76)&lt;TIME(20,0,0)),MAX(T$21:T76,F77),"")</f>
        <v/>
      </c>
      <c r="T77" s="21" t="str">
        <f t="shared" ca="1" si="11"/>
        <v/>
      </c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0"/>
      <c r="AF77" s="20"/>
      <c r="AG77" s="20"/>
      <c r="AH77" s="20"/>
      <c r="AI77" s="20"/>
      <c r="AJ77" s="20"/>
      <c r="AK77" s="20"/>
    </row>
    <row r="78" spans="1:37" ht="13.8" x14ac:dyDescent="0.3">
      <c r="A78" s="3">
        <f t="shared" ca="1" si="0"/>
        <v>0</v>
      </c>
      <c r="B78" s="6">
        <f t="shared" ca="1" si="1"/>
        <v>2.2442697247865961</v>
      </c>
      <c r="C78" s="4">
        <f t="shared" ca="1" si="2"/>
        <v>0.46496644456805325</v>
      </c>
      <c r="D78" s="20">
        <v>1.9250966336840065</v>
      </c>
      <c r="E78" s="4">
        <f t="shared" si="3"/>
        <v>1.3368726622805601E-3</v>
      </c>
      <c r="F78" s="4">
        <f t="shared" ca="1" si="4"/>
        <v>0.4663033172303338</v>
      </c>
      <c r="G78" s="3">
        <f ca="1">IF(F78&lt;&gt;"",SUM(COUNTIF($K$22:$K78,"&gt;"&amp;F78),COUNTIF($M$22:$M78,"&gt;"&amp;F78),COUNTIF($O$22:$O78,"&gt;"&amp;F78),COUNTIF($Q$22:$Q78,"&gt;"&amp;F78),COUNTIF($S$22:$S78,"&gt;"&amp;F78)),"")</f>
        <v>3</v>
      </c>
      <c r="H78" s="20">
        <v>15.275210254585545</v>
      </c>
      <c r="I78" s="4">
        <f t="shared" si="5"/>
        <v>1.0607784899017739E-2</v>
      </c>
      <c r="J78" s="4">
        <f t="shared" ca="1" si="6"/>
        <v>3.665681628945372E-3</v>
      </c>
      <c r="K78" s="4">
        <f ca="1">IF(AND(MAX(L$21:L77)&lt;=MAX(N$21:N77),F78&lt;&gt;"",MAX(L$21:L77)&lt;=MAX(P$21:P77),MAX(L$21:L77)&lt;=MAX(R$21:R77),MAX(L$21:L77)&lt;=MAX(T$21:T77),MAX(L$21:L77)&lt;=TIME(20,0,0)),MAX(L$21:L77,F78),"")</f>
        <v>0.46996899885927917</v>
      </c>
      <c r="L78" s="4">
        <f t="shared" ca="1" si="7"/>
        <v>0.48057678375829693</v>
      </c>
      <c r="M78" s="4" t="str">
        <f ca="1">IF(AND(MAX(L$21:L77)&gt;MAX(N$21:N77),F78&lt;&gt;"",MAX(N$21:N77)&lt;=MAX(P$21:P77),MAX(N$21:N77)&lt;=MAX(R$21:R77),MAX(N$21:N77)&lt;=MAX(T$21:T77),MAX(N$21:N77)&lt;TIME(20,0,0)),MAX(N$21:N77,F78),"")</f>
        <v/>
      </c>
      <c r="N78" s="4" t="str">
        <f t="shared" ca="1" si="8"/>
        <v/>
      </c>
      <c r="O78" s="21" t="str">
        <f ca="1">IF(AND(MAX(L$21:L77)&gt;MAX(P$21:P77),F78&lt;&gt;"",MAX(N$21:N77)&gt;MAX(P$21:P77),MAX(P$21:P77)&lt;=MAX(R$21:R77),MAX(P$21:P77)&lt;=MAX(T$21:T77),MAX(P$21:P77)&lt;TIME(20,0,0)),MAX(P$21:P77,F78),"")</f>
        <v/>
      </c>
      <c r="P78" s="21" t="str">
        <f t="shared" ca="1" si="9"/>
        <v/>
      </c>
      <c r="Q78" s="21" t="str">
        <f ca="1">IF(AND(MAX(L$21:L77)&gt;MAX(R$21:R77),F78&lt;&gt;"",MAX(N$21:N77)&gt;MAX(R$21:R77),MAX(P$21:P77)&gt;MAX(R$21:R77),MAX(R$21:R77)&lt;=MAX(T$21:T77),MAX(R$21:R77)&lt;TIME(20,0,0)),MAX(R$21:R77,F78),"")</f>
        <v/>
      </c>
      <c r="R78" s="21" t="str">
        <f t="shared" ca="1" si="10"/>
        <v/>
      </c>
      <c r="S78" s="21" t="str">
        <f ca="1">IF(AND(MAX(L$21:L77)&gt;MAX(T$21:T77),F78&lt;&gt;"",MAX(N$21:N77)&gt;MAX(T$21:T77),MAX(P$21:P77)&gt;MAX(T$21:T77),MAX(R$21:R77)&gt;MAX(T$21:T77),MAX(T$21:T77)&lt;TIME(20,0,0)),MAX(T$21:T77,F78),"")</f>
        <v/>
      </c>
      <c r="T78" s="21" t="str">
        <f t="shared" ca="1" si="11"/>
        <v/>
      </c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0"/>
      <c r="AF78" s="20"/>
      <c r="AG78" s="20"/>
      <c r="AH78" s="20"/>
      <c r="AI78" s="20"/>
      <c r="AJ78" s="20"/>
      <c r="AK78" s="20"/>
    </row>
    <row r="79" spans="1:37" ht="13.8" x14ac:dyDescent="0.3">
      <c r="A79" s="3">
        <f t="shared" ca="1" si="0"/>
        <v>0</v>
      </c>
      <c r="B79" s="6">
        <f t="shared" ca="1" si="1"/>
        <v>1.5042265569838413</v>
      </c>
      <c r="C79" s="4">
        <f t="shared" ca="1" si="2"/>
        <v>0.46601104634373647</v>
      </c>
      <c r="D79" s="20">
        <v>2.9069595446599124</v>
      </c>
      <c r="E79" s="4">
        <f t="shared" si="3"/>
        <v>2.018721906013828E-3</v>
      </c>
      <c r="F79" s="4">
        <f t="shared" ca="1" si="4"/>
        <v>0.46802976824975029</v>
      </c>
      <c r="G79" s="3">
        <f ca="1">IF(F79&lt;&gt;"",SUM(COUNTIF($K$22:$K79,"&gt;"&amp;F79),COUNTIF($M$22:$M79,"&gt;"&amp;F79),COUNTIF($O$22:$O79,"&gt;"&amp;F79),COUNTIF($Q$22:$Q79,"&gt;"&amp;F79),COUNTIF($S$22:$S79,"&gt;"&amp;F79)),"")</f>
        <v>4</v>
      </c>
      <c r="H79" s="20">
        <v>18.266771386734035</v>
      </c>
      <c r="I79" s="4">
        <f t="shared" si="5"/>
        <v>1.2685257907454192E-2</v>
      </c>
      <c r="J79" s="4">
        <f t="shared" ca="1" si="6"/>
        <v>3.9634916645700513E-3</v>
      </c>
      <c r="K79" s="4" t="str">
        <f ca="1">IF(AND(MAX(L$21:L78)&lt;=MAX(N$21:N78),F79&lt;&gt;"",MAX(L$21:L78)&lt;=MAX(P$21:P78),MAX(L$21:L78)&lt;=MAX(R$21:R78),MAX(L$21:L78)&lt;=MAX(T$21:T78),MAX(L$21:L78)&lt;=TIME(20,0,0)),MAX(L$21:L78,F79),"")</f>
        <v/>
      </c>
      <c r="L79" s="4" t="str">
        <f t="shared" ca="1" si="7"/>
        <v/>
      </c>
      <c r="M79" s="4">
        <f ca="1">IF(AND(MAX(L$21:L78)&gt;MAX(N$21:N78),F79&lt;&gt;"",MAX(N$21:N78)&lt;=MAX(P$21:P78),MAX(N$21:N78)&lt;=MAX(R$21:R78),MAX(N$21:N78)&lt;=MAX(T$21:T78),MAX(N$21:N78)&lt;TIME(20,0,0)),MAX(N$21:N78,F79),"")</f>
        <v>0.47199325991432034</v>
      </c>
      <c r="N79" s="4">
        <f t="shared" ca="1" si="8"/>
        <v>0.48467851782177451</v>
      </c>
      <c r="O79" s="21" t="str">
        <f ca="1">IF(AND(MAX(L$21:L78)&gt;MAX(P$21:P78),F79&lt;&gt;"",MAX(N$21:N78)&gt;MAX(P$21:P78),MAX(P$21:P78)&lt;=MAX(R$21:R78),MAX(P$21:P78)&lt;=MAX(T$21:T78),MAX(P$21:P78)&lt;TIME(20,0,0)),MAX(P$21:P78,F79),"")</f>
        <v/>
      </c>
      <c r="P79" s="21" t="str">
        <f t="shared" ca="1" si="9"/>
        <v/>
      </c>
      <c r="Q79" s="21" t="str">
        <f ca="1">IF(AND(MAX(L$21:L78)&gt;MAX(R$21:R78),F79&lt;&gt;"",MAX(N$21:N78)&gt;MAX(R$21:R78),MAX(P$21:P78)&gt;MAX(R$21:R78),MAX(R$21:R78)&lt;=MAX(T$21:T78),MAX(R$21:R78)&lt;TIME(20,0,0)),MAX(R$21:R78,F79),"")</f>
        <v/>
      </c>
      <c r="R79" s="21" t="str">
        <f t="shared" ca="1" si="10"/>
        <v/>
      </c>
      <c r="S79" s="21" t="str">
        <f ca="1">IF(AND(MAX(L$21:L78)&gt;MAX(T$21:T78),F79&lt;&gt;"",MAX(N$21:N78)&gt;MAX(T$21:T78),MAX(P$21:P78)&gt;MAX(T$21:T78),MAX(R$21:R78)&gt;MAX(T$21:T78),MAX(T$21:T78)&lt;TIME(20,0,0)),MAX(T$21:T78,F79),"")</f>
        <v/>
      </c>
      <c r="T79" s="21" t="str">
        <f t="shared" ca="1" si="11"/>
        <v/>
      </c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0"/>
      <c r="AF79" s="20"/>
      <c r="AG79" s="20"/>
      <c r="AH79" s="20"/>
      <c r="AI79" s="20"/>
      <c r="AJ79" s="20"/>
      <c r="AK79" s="20"/>
    </row>
    <row r="80" spans="1:37" ht="13.8" x14ac:dyDescent="0.3">
      <c r="A80" s="3">
        <f t="shared" ca="1" si="0"/>
        <v>0</v>
      </c>
      <c r="B80" s="6">
        <f t="shared" ca="1" si="1"/>
        <v>1.4260745903146854</v>
      </c>
      <c r="C80" s="4">
        <f t="shared" ca="1" si="2"/>
        <v>0.46700137592034391</v>
      </c>
      <c r="D80" s="20">
        <v>4.386445092066424</v>
      </c>
      <c r="E80" s="4">
        <f t="shared" si="3"/>
        <v>3.0461424250461276E-3</v>
      </c>
      <c r="F80" s="4">
        <f t="shared" ca="1" si="4"/>
        <v>0.47004751834539005</v>
      </c>
      <c r="G80" s="3">
        <f ca="1">IF(F80&lt;&gt;"",SUM(COUNTIF($K$22:$K80,"&gt;"&amp;F80),COUNTIF($M$22:$M80,"&gt;"&amp;F80),COUNTIF($O$22:$O80,"&gt;"&amp;F80),COUNTIF($Q$22:$Q80,"&gt;"&amp;F80),COUNTIF($S$22:$S80,"&gt;"&amp;F80)),"")</f>
        <v>2</v>
      </c>
      <c r="H80" s="20">
        <v>19.041635293106083</v>
      </c>
      <c r="I80" s="4">
        <f t="shared" si="5"/>
        <v>1.322335784243478E-2</v>
      </c>
      <c r="J80" s="4">
        <f t="shared" ca="1" si="6"/>
        <v>2.8294933576062387E-3</v>
      </c>
      <c r="K80" s="4" t="str">
        <f ca="1">IF(AND(MAX(L$21:L79)&lt;=MAX(N$21:N79),F80&lt;&gt;"",MAX(L$21:L79)&lt;=MAX(P$21:P79),MAX(L$21:L79)&lt;=MAX(R$21:R79),MAX(L$21:L79)&lt;=MAX(T$21:T79),MAX(L$21:L79)&lt;=TIME(20,0,0)),MAX(L$21:L79,F80),"")</f>
        <v/>
      </c>
      <c r="L80" s="4" t="str">
        <f t="shared" ca="1" si="7"/>
        <v/>
      </c>
      <c r="M80" s="4" t="str">
        <f ca="1">IF(AND(MAX(L$21:L79)&gt;MAX(N$21:N79),F80&lt;&gt;"",MAX(N$21:N79)&lt;=MAX(P$21:P79),MAX(N$21:N79)&lt;=MAX(R$21:R79),MAX(N$21:N79)&lt;=MAX(T$21:T79),MAX(N$21:N79)&lt;TIME(20,0,0)),MAX(N$21:N79,F80),"")</f>
        <v/>
      </c>
      <c r="N80" s="4" t="str">
        <f t="shared" ca="1" si="8"/>
        <v/>
      </c>
      <c r="O80" s="21" t="str">
        <f ca="1">IF(AND(MAX(L$21:L79)&gt;MAX(P$21:P79),F80&lt;&gt;"",MAX(N$21:N79)&gt;MAX(P$21:P79),MAX(P$21:P79)&lt;=MAX(R$21:R79),MAX(P$21:P79)&lt;=MAX(T$21:T79),MAX(P$21:P79)&lt;TIME(20,0,0)),MAX(P$21:P79,F80),"")</f>
        <v/>
      </c>
      <c r="P80" s="21" t="str">
        <f t="shared" ca="1" si="9"/>
        <v/>
      </c>
      <c r="Q80" s="21">
        <f ca="1">IF(AND(MAX(L$21:L79)&gt;MAX(R$21:R79),F80&lt;&gt;"",MAX(N$21:N79)&gt;MAX(R$21:R79),MAX(P$21:P79)&gt;MAX(R$21:R79),MAX(R$21:R79)&lt;=MAX(T$21:T79),MAX(R$21:R79)&lt;TIME(20,0,0)),MAX(R$21:R79,F80),"")</f>
        <v>0.47287701170299629</v>
      </c>
      <c r="R80" s="21">
        <f t="shared" ca="1" si="10"/>
        <v>0.48610036954543107</v>
      </c>
      <c r="S80" s="21" t="str">
        <f ca="1">IF(AND(MAX(L$21:L79)&gt;MAX(T$21:T79),F80&lt;&gt;"",MAX(N$21:N79)&gt;MAX(T$21:T79),MAX(P$21:P79)&gt;MAX(T$21:T79),MAX(R$21:R79)&gt;MAX(T$21:T79),MAX(T$21:T79)&lt;TIME(20,0,0)),MAX(T$21:T79,F80),"")</f>
        <v/>
      </c>
      <c r="T80" s="21" t="str">
        <f t="shared" ca="1" si="11"/>
        <v/>
      </c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0"/>
      <c r="AF80" s="20"/>
      <c r="AG80" s="20"/>
      <c r="AH80" s="20"/>
      <c r="AI80" s="20"/>
      <c r="AJ80" s="20"/>
      <c r="AK80" s="20"/>
    </row>
    <row r="81" spans="1:37" ht="13.8" x14ac:dyDescent="0.3">
      <c r="A81" s="3">
        <f t="shared" ca="1" si="0"/>
        <v>0</v>
      </c>
      <c r="B81" s="6">
        <f t="shared" ca="1" si="1"/>
        <v>5.5084381946295125</v>
      </c>
      <c r="C81" s="4">
        <f t="shared" ca="1" si="2"/>
        <v>0.47082668022216995</v>
      </c>
      <c r="D81" s="20">
        <v>3.8558913577871863</v>
      </c>
      <c r="E81" s="4">
        <f t="shared" si="3"/>
        <v>2.6777023317966571E-3</v>
      </c>
      <c r="F81" s="4">
        <f t="shared" ca="1" si="4"/>
        <v>0.4735043825539666</v>
      </c>
      <c r="G81" s="3">
        <f ca="1">IF(F81&lt;&gt;"",SUM(COUNTIF($K$22:$K81,"&gt;"&amp;F81),COUNTIF($M$22:$M81,"&gt;"&amp;F81),COUNTIF($O$22:$O81,"&gt;"&amp;F81),COUNTIF($Q$22:$Q81,"&gt;"&amp;F81),COUNTIF($S$22:$S81,"&gt;"&amp;F81)),"")</f>
        <v>1</v>
      </c>
      <c r="H81" s="20">
        <v>14.579574705421692</v>
      </c>
      <c r="I81" s="4">
        <f t="shared" si="5"/>
        <v>1.0124704656542841E-2</v>
      </c>
      <c r="J81" s="4">
        <f t="shared" ca="1" si="6"/>
        <v>3.5637302092688672E-3</v>
      </c>
      <c r="K81" s="4" t="str">
        <f ca="1">IF(AND(MAX(L$21:L80)&lt;=MAX(N$21:N80),F81&lt;&gt;"",MAX(L$21:L80)&lt;=MAX(P$21:P80),MAX(L$21:L80)&lt;=MAX(R$21:R80),MAX(L$21:L80)&lt;=MAX(T$21:T80),MAX(L$21:L80)&lt;=TIME(20,0,0)),MAX(L$21:L80,F81),"")</f>
        <v/>
      </c>
      <c r="L81" s="4" t="str">
        <f t="shared" ca="1" si="7"/>
        <v/>
      </c>
      <c r="M81" s="4" t="str">
        <f ca="1">IF(AND(MAX(L$21:L80)&gt;MAX(N$21:N80),F81&lt;&gt;"",MAX(N$21:N80)&lt;=MAX(P$21:P80),MAX(N$21:N80)&lt;=MAX(R$21:R80),MAX(N$21:N80)&lt;=MAX(T$21:T80),MAX(N$21:N80)&lt;TIME(20,0,0)),MAX(N$21:N80,F81),"")</f>
        <v/>
      </c>
      <c r="N81" s="4" t="str">
        <f t="shared" ca="1" si="8"/>
        <v/>
      </c>
      <c r="O81" s="21">
        <f ca="1">IF(AND(MAX(L$21:L80)&gt;MAX(P$21:P80),F81&lt;&gt;"",MAX(N$21:N80)&gt;MAX(P$21:P80),MAX(P$21:P80)&lt;=MAX(R$21:R80),MAX(P$21:P80)&lt;=MAX(T$21:T80),MAX(P$21:P80)&lt;TIME(20,0,0)),MAX(P$21:P80,F81),"")</f>
        <v>0.47706811276323546</v>
      </c>
      <c r="P81" s="21">
        <f t="shared" ca="1" si="9"/>
        <v>0.48719281741977832</v>
      </c>
      <c r="Q81" s="21" t="str">
        <f ca="1">IF(AND(MAX(L$21:L80)&gt;MAX(R$21:R80),F81&lt;&gt;"",MAX(N$21:N80)&gt;MAX(R$21:R80),MAX(P$21:P80)&gt;MAX(R$21:R80),MAX(R$21:R80)&lt;=MAX(T$21:T80),MAX(R$21:R80)&lt;TIME(20,0,0)),MAX(R$21:R80,F81),"")</f>
        <v/>
      </c>
      <c r="R81" s="21" t="str">
        <f t="shared" ca="1" si="10"/>
        <v/>
      </c>
      <c r="S81" s="21" t="str">
        <f ca="1">IF(AND(MAX(L$21:L80)&gt;MAX(T$21:T80),F81&lt;&gt;"",MAX(N$21:N80)&gt;MAX(T$21:T80),MAX(P$21:P80)&gt;MAX(T$21:T80),MAX(R$21:R80)&gt;MAX(T$21:T80),MAX(T$21:T80)&lt;TIME(20,0,0)),MAX(T$21:T80,F81),"")</f>
        <v/>
      </c>
      <c r="T81" s="21" t="str">
        <f t="shared" ca="1" si="11"/>
        <v/>
      </c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0"/>
      <c r="AF81" s="20"/>
      <c r="AG81" s="20"/>
      <c r="AH81" s="20"/>
      <c r="AI81" s="20"/>
      <c r="AJ81" s="20"/>
      <c r="AK81" s="20"/>
    </row>
    <row r="82" spans="1:37" ht="13.8" x14ac:dyDescent="0.3">
      <c r="A82" s="3">
        <f t="shared" ca="1" si="0"/>
        <v>0</v>
      </c>
      <c r="B82" s="6">
        <f t="shared" ca="1" si="1"/>
        <v>5.3209501802688459</v>
      </c>
      <c r="C82" s="4">
        <f t="shared" ca="1" si="2"/>
        <v>0.47452178451402333</v>
      </c>
      <c r="D82" s="20">
        <v>2.2098940992946154</v>
      </c>
      <c r="E82" s="4">
        <f t="shared" si="3"/>
        <v>1.5346486800657051E-3</v>
      </c>
      <c r="F82" s="4">
        <f t="shared" ca="1" si="4"/>
        <v>0.47605643319408902</v>
      </c>
      <c r="G82" s="3">
        <f ca="1">IF(F82&lt;&gt;"",SUM(COUNTIF($K$22:$K82,"&gt;"&amp;F82),COUNTIF($M$22:$M82,"&gt;"&amp;F82),COUNTIF($O$22:$O82,"&gt;"&amp;F82),COUNTIF($Q$22:$Q82,"&gt;"&amp;F82),COUNTIF($S$22:$S82,"&gt;"&amp;F82)),"")</f>
        <v>2</v>
      </c>
      <c r="H82" s="20">
        <v>16.729407017592166</v>
      </c>
      <c r="I82" s="4">
        <f t="shared" si="5"/>
        <v>1.1617643762216781E-2</v>
      </c>
      <c r="J82" s="4">
        <f t="shared" ca="1" si="6"/>
        <v>4.5203505642079089E-3</v>
      </c>
      <c r="K82" s="4">
        <f ca="1">IF(AND(MAX(L$21:L81)&lt;=MAX(N$21:N81),F82&lt;&gt;"",MAX(L$21:L81)&lt;=MAX(P$21:P81),MAX(L$21:L81)&lt;=MAX(R$21:R81),MAX(L$21:L81)&lt;=MAX(T$21:T81),MAX(L$21:L81)&lt;=TIME(20,0,0)),MAX(L$21:L81,F82),"")</f>
        <v>0.48057678375829693</v>
      </c>
      <c r="L82" s="4">
        <f t="shared" ca="1" si="7"/>
        <v>0.49219442752051373</v>
      </c>
      <c r="M82" s="4" t="str">
        <f ca="1">IF(AND(MAX(L$21:L81)&gt;MAX(N$21:N81),F82&lt;&gt;"",MAX(N$21:N81)&lt;=MAX(P$21:P81),MAX(N$21:N81)&lt;=MAX(R$21:R81),MAX(N$21:N81)&lt;=MAX(T$21:T81),MAX(N$21:N81)&lt;TIME(20,0,0)),MAX(N$21:N81,F82),"")</f>
        <v/>
      </c>
      <c r="N82" s="4" t="str">
        <f t="shared" ca="1" si="8"/>
        <v/>
      </c>
      <c r="O82" s="21" t="str">
        <f ca="1">IF(AND(MAX(L$21:L81)&gt;MAX(P$21:P81),F82&lt;&gt;"",MAX(N$21:N81)&gt;MAX(P$21:P81),MAX(P$21:P81)&lt;=MAX(R$21:R81),MAX(P$21:P81)&lt;=MAX(T$21:T81),MAX(P$21:P81)&lt;TIME(20,0,0)),MAX(P$21:P81,F82),"")</f>
        <v/>
      </c>
      <c r="P82" s="21" t="str">
        <f t="shared" ca="1" si="9"/>
        <v/>
      </c>
      <c r="Q82" s="21" t="str">
        <f ca="1">IF(AND(MAX(L$21:L81)&gt;MAX(R$21:R81),F82&lt;&gt;"",MAX(N$21:N81)&gt;MAX(R$21:R81),MAX(P$21:P81)&gt;MAX(R$21:R81),MAX(R$21:R81)&lt;=MAX(T$21:T81),MAX(R$21:R81)&lt;TIME(20,0,0)),MAX(R$21:R81,F82),"")</f>
        <v/>
      </c>
      <c r="R82" s="21" t="str">
        <f t="shared" ca="1" si="10"/>
        <v/>
      </c>
      <c r="S82" s="21" t="str">
        <f ca="1">IF(AND(MAX(L$21:L81)&gt;MAX(T$21:T81),F82&lt;&gt;"",MAX(N$21:N81)&gt;MAX(T$21:T81),MAX(P$21:P81)&gt;MAX(T$21:T81),MAX(R$21:R81)&gt;MAX(T$21:T81),MAX(T$21:T81)&lt;TIME(20,0,0)),MAX(T$21:T81,F82),"")</f>
        <v/>
      </c>
      <c r="T82" s="21" t="str">
        <f t="shared" ca="1" si="11"/>
        <v/>
      </c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0"/>
      <c r="AF82" s="20"/>
      <c r="AG82" s="20"/>
      <c r="AH82" s="20"/>
      <c r="AI82" s="20"/>
      <c r="AJ82" s="20"/>
      <c r="AK82" s="20"/>
    </row>
    <row r="83" spans="1:37" ht="13.8" x14ac:dyDescent="0.3">
      <c r="A83" s="3">
        <f t="shared" ca="1" si="0"/>
        <v>1</v>
      </c>
      <c r="B83" s="6">
        <f t="shared" ca="1" si="1"/>
        <v>2.8401191861277271</v>
      </c>
      <c r="C83" s="4">
        <f t="shared" ca="1" si="2"/>
        <v>0.47649408950438982</v>
      </c>
      <c r="D83" s="20">
        <v>3.5878996489627752</v>
      </c>
      <c r="E83" s="4">
        <f t="shared" si="3"/>
        <v>2.4915969784463717E-3</v>
      </c>
      <c r="F83" s="4">
        <f t="shared" ca="1" si="4"/>
        <v>0.47649408950438982</v>
      </c>
      <c r="G83" s="3">
        <f ca="1">IF(F83&lt;&gt;"",SUM(COUNTIF($K$22:$K83,"&gt;"&amp;F83),COUNTIF($M$22:$M83,"&gt;"&amp;F83),COUNTIF($O$22:$O83,"&gt;"&amp;F83),COUNTIF($Q$22:$Q83,"&gt;"&amp;F83),COUNTIF($S$22:$S83,"&gt;"&amp;F83)),"")</f>
        <v>3</v>
      </c>
      <c r="H83" s="20">
        <v>16.993247167320078</v>
      </c>
      <c r="I83" s="4">
        <f t="shared" si="5"/>
        <v>1.180086608841672E-2</v>
      </c>
      <c r="J83" s="4">
        <f t="shared" ca="1" si="6"/>
        <v>5.9612492871765066E-3</v>
      </c>
      <c r="K83" s="4" t="str">
        <f ca="1">IF(AND(MAX(L$21:L82)&lt;=MAX(N$21:N82),F83&lt;&gt;"",MAX(L$21:L82)&lt;=MAX(P$21:P82),MAX(L$21:L82)&lt;=MAX(R$21:R82),MAX(L$21:L82)&lt;=MAX(T$21:T82),MAX(L$21:L82)&lt;=TIME(20,0,0)),MAX(L$21:L82,F83),"")</f>
        <v/>
      </c>
      <c r="L83" s="4" t="str">
        <f t="shared" ca="1" si="7"/>
        <v/>
      </c>
      <c r="M83" s="4" t="str">
        <f ca="1">IF(AND(MAX(L$21:L82)&gt;MAX(N$21:N82),F83&lt;&gt;"",MAX(N$21:N82)&lt;=MAX(P$21:P82),MAX(N$21:N82)&lt;=MAX(R$21:R82),MAX(N$21:N82)&lt;=MAX(T$21:T82),MAX(N$21:N82)&lt;TIME(20,0,0)),MAX(N$21:N82,F83),"")</f>
        <v/>
      </c>
      <c r="N83" s="4" t="str">
        <f t="shared" ca="1" si="8"/>
        <v/>
      </c>
      <c r="O83" s="21" t="str">
        <f ca="1">IF(AND(MAX(L$21:L82)&gt;MAX(P$21:P82),F83&lt;&gt;"",MAX(N$21:N82)&gt;MAX(P$21:P82),MAX(P$21:P82)&lt;=MAX(R$21:R82),MAX(P$21:P82)&lt;=MAX(T$21:T82),MAX(P$21:P82)&lt;TIME(20,0,0)),MAX(P$21:P82,F83),"")</f>
        <v/>
      </c>
      <c r="P83" s="21" t="str">
        <f t="shared" ca="1" si="9"/>
        <v/>
      </c>
      <c r="Q83" s="21" t="str">
        <f ca="1">IF(AND(MAX(L$21:L82)&gt;MAX(R$21:R82),F83&lt;&gt;"",MAX(N$21:N82)&gt;MAX(R$21:R82),MAX(P$21:P82)&gt;MAX(R$21:R82),MAX(R$21:R82)&lt;=MAX(T$21:T82),MAX(R$21:R82)&lt;TIME(20,0,0)),MAX(R$21:R82,F83),"")</f>
        <v/>
      </c>
      <c r="R83" s="21" t="str">
        <f t="shared" ca="1" si="10"/>
        <v/>
      </c>
      <c r="S83" s="21">
        <f ca="1">IF(AND(MAX(L$21:L82)&gt;MAX(T$21:T82),F83&lt;&gt;"",MAX(N$21:N82)&gt;MAX(T$21:T82),MAX(P$21:P82)&gt;MAX(T$21:T82),MAX(R$21:R82)&gt;MAX(T$21:T82),MAX(T$21:T82)&lt;TIME(20,0,0)),MAX(T$21:T82,F83),"")</f>
        <v>0.48245533879156632</v>
      </c>
      <c r="T83" s="21">
        <f t="shared" ca="1" si="11"/>
        <v>0.49425620487998306</v>
      </c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0"/>
      <c r="AF83" s="20"/>
      <c r="AG83" s="20"/>
      <c r="AH83" s="20"/>
      <c r="AI83" s="20"/>
      <c r="AJ83" s="20"/>
      <c r="AK83" s="20"/>
    </row>
    <row r="84" spans="1:37" ht="13.8" x14ac:dyDescent="0.3">
      <c r="A84" s="3">
        <f t="shared" ca="1" si="0"/>
        <v>0</v>
      </c>
      <c r="B84" s="6">
        <f t="shared" ca="1" si="1"/>
        <v>8.2491448890808261</v>
      </c>
      <c r="C84" s="4">
        <f t="shared" ca="1" si="2"/>
        <v>0.48222266234402927</v>
      </c>
      <c r="D84" s="20">
        <v>3.4648885010283266</v>
      </c>
      <c r="E84" s="4">
        <f t="shared" si="3"/>
        <v>2.4061725701585599E-3</v>
      </c>
      <c r="F84" s="4">
        <f t="shared" ca="1" si="4"/>
        <v>0.48462883491418784</v>
      </c>
      <c r="G84" s="3">
        <f ca="1">IF(F84&lt;&gt;"",SUM(COUNTIF($K$22:$K84,"&gt;"&amp;F84),COUNTIF($M$22:$M84,"&gt;"&amp;F84),COUNTIF($O$22:$O84,"&gt;"&amp;F84),COUNTIF($Q$22:$Q84,"&gt;"&amp;F84),COUNTIF($S$22:$S84,"&gt;"&amp;F84)),"")</f>
        <v>1</v>
      </c>
      <c r="H84" s="20">
        <v>19.528115482571593</v>
      </c>
      <c r="I84" s="4">
        <f t="shared" si="5"/>
        <v>1.3561191307341383E-2</v>
      </c>
      <c r="J84" s="4">
        <f t="shared" ca="1" si="6"/>
        <v>4.9682907586667824E-5</v>
      </c>
      <c r="K84" s="4" t="str">
        <f ca="1">IF(AND(MAX(L$21:L83)&lt;=MAX(N$21:N83),F84&lt;&gt;"",MAX(L$21:L83)&lt;=MAX(P$21:P83),MAX(L$21:L83)&lt;=MAX(R$21:R83),MAX(L$21:L83)&lt;=MAX(T$21:T83),MAX(L$21:L83)&lt;=TIME(20,0,0)),MAX(L$21:L83,F84),"")</f>
        <v/>
      </c>
      <c r="L84" s="4" t="str">
        <f t="shared" ca="1" si="7"/>
        <v/>
      </c>
      <c r="M84" s="4">
        <f ca="1">IF(AND(MAX(L$21:L83)&gt;MAX(N$21:N83),F84&lt;&gt;"",MAX(N$21:N83)&lt;=MAX(P$21:P83),MAX(N$21:N83)&lt;=MAX(R$21:R83),MAX(N$21:N83)&lt;=MAX(T$21:T83),MAX(N$21:N83)&lt;TIME(20,0,0)),MAX(N$21:N83,F84),"")</f>
        <v>0.48467851782177451</v>
      </c>
      <c r="N84" s="4">
        <f t="shared" ca="1" si="8"/>
        <v>0.49823970912911592</v>
      </c>
      <c r="O84" s="21" t="str">
        <f ca="1">IF(AND(MAX(L$21:L83)&gt;MAX(P$21:P83),F84&lt;&gt;"",MAX(N$21:N83)&gt;MAX(P$21:P83),MAX(P$21:P83)&lt;=MAX(R$21:R83),MAX(P$21:P83)&lt;=MAX(T$21:T83),MAX(P$21:P83)&lt;TIME(20,0,0)),MAX(P$21:P83,F84),"")</f>
        <v/>
      </c>
      <c r="P84" s="21" t="str">
        <f t="shared" ca="1" si="9"/>
        <v/>
      </c>
      <c r="Q84" s="21" t="str">
        <f ca="1">IF(AND(MAX(L$21:L83)&gt;MAX(R$21:R83),F84&lt;&gt;"",MAX(N$21:N83)&gt;MAX(R$21:R83),MAX(P$21:P83)&gt;MAX(R$21:R83),MAX(R$21:R83)&lt;=MAX(T$21:T83),MAX(R$21:R83)&lt;TIME(20,0,0)),MAX(R$21:R83,F84),"")</f>
        <v/>
      </c>
      <c r="R84" s="21" t="str">
        <f t="shared" ca="1" si="10"/>
        <v/>
      </c>
      <c r="S84" s="21" t="str">
        <f ca="1">IF(AND(MAX(L$21:L83)&gt;MAX(T$21:T83),F84&lt;&gt;"",MAX(N$21:N83)&gt;MAX(T$21:T83),MAX(P$21:P83)&gt;MAX(T$21:T83),MAX(R$21:R83)&gt;MAX(T$21:T83),MAX(T$21:T83)&lt;TIME(20,0,0)),MAX(T$21:T83,F84),"")</f>
        <v/>
      </c>
      <c r="T84" s="21" t="str">
        <f t="shared" ca="1" si="11"/>
        <v/>
      </c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0"/>
      <c r="AF84" s="20"/>
      <c r="AG84" s="20"/>
      <c r="AH84" s="20"/>
      <c r="AI84" s="20"/>
      <c r="AJ84" s="20"/>
      <c r="AK84" s="20"/>
    </row>
    <row r="85" spans="1:37" ht="13.8" x14ac:dyDescent="0.3">
      <c r="A85" s="3">
        <f t="shared" ca="1" si="0"/>
        <v>0</v>
      </c>
      <c r="B85" s="6">
        <f t="shared" ca="1" si="1"/>
        <v>1.935453427714076</v>
      </c>
      <c r="C85" s="4">
        <f t="shared" ca="1" si="2"/>
        <v>0.48356672722438626</v>
      </c>
      <c r="D85" s="20">
        <v>2.0906781022204086</v>
      </c>
      <c r="E85" s="4">
        <f t="shared" si="3"/>
        <v>1.4518597932086171E-3</v>
      </c>
      <c r="F85" s="4">
        <f t="shared" ca="1" si="4"/>
        <v>0.48501858701759487</v>
      </c>
      <c r="G85" s="3">
        <f ca="1">IF(F85&lt;&gt;"",SUM(COUNTIF($K$22:$K85,"&gt;"&amp;F85),COUNTIF($M$22:$M85,"&gt;"&amp;F85),COUNTIF($O$22:$O85,"&gt;"&amp;F85),COUNTIF($Q$22:$Q85,"&gt;"&amp;F85),COUNTIF($S$22:$S85,"&gt;"&amp;F85)),"")</f>
        <v>1</v>
      </c>
      <c r="H85" s="20">
        <v>9.1464125186030287</v>
      </c>
      <c r="I85" s="4">
        <f t="shared" si="5"/>
        <v>6.3516753601409919E-3</v>
      </c>
      <c r="J85" s="4">
        <f t="shared" ca="1" si="6"/>
        <v>1.0817825278361948E-3</v>
      </c>
      <c r="K85" s="4" t="str">
        <f ca="1">IF(AND(MAX(L$21:L84)&lt;=MAX(N$21:N84),F85&lt;&gt;"",MAX(L$21:L84)&lt;=MAX(P$21:P84),MAX(L$21:L84)&lt;=MAX(R$21:R84),MAX(L$21:L84)&lt;=MAX(T$21:T84),MAX(L$21:L84)&lt;=TIME(20,0,0)),MAX(L$21:L84,F85),"")</f>
        <v/>
      </c>
      <c r="L85" s="4" t="str">
        <f t="shared" ca="1" si="7"/>
        <v/>
      </c>
      <c r="M85" s="4" t="str">
        <f ca="1">IF(AND(MAX(L$21:L84)&gt;MAX(N$21:N84),F85&lt;&gt;"",MAX(N$21:N84)&lt;=MAX(P$21:P84),MAX(N$21:N84)&lt;=MAX(R$21:R84),MAX(N$21:N84)&lt;=MAX(T$21:T84),MAX(N$21:N84)&lt;TIME(20,0,0)),MAX(N$21:N84,F85),"")</f>
        <v/>
      </c>
      <c r="N85" s="4" t="str">
        <f t="shared" ca="1" si="8"/>
        <v/>
      </c>
      <c r="O85" s="21" t="str">
        <f ca="1">IF(AND(MAX(L$21:L84)&gt;MAX(P$21:P84),F85&lt;&gt;"",MAX(N$21:N84)&gt;MAX(P$21:P84),MAX(P$21:P84)&lt;=MAX(R$21:R84),MAX(P$21:P84)&lt;=MAX(T$21:T84),MAX(P$21:P84)&lt;TIME(20,0,0)),MAX(P$21:P84,F85),"")</f>
        <v/>
      </c>
      <c r="P85" s="21" t="str">
        <f t="shared" ca="1" si="9"/>
        <v/>
      </c>
      <c r="Q85" s="21">
        <f ca="1">IF(AND(MAX(L$21:L84)&gt;MAX(R$21:R84),F85&lt;&gt;"",MAX(N$21:N84)&gt;MAX(R$21:R84),MAX(P$21:P84)&gt;MAX(R$21:R84),MAX(R$21:R84)&lt;=MAX(T$21:T84),MAX(R$21:R84)&lt;TIME(20,0,0)),MAX(R$21:R84,F85),"")</f>
        <v>0.48610036954543107</v>
      </c>
      <c r="R85" s="21">
        <f t="shared" ca="1" si="10"/>
        <v>0.49245204490557204</v>
      </c>
      <c r="S85" s="21" t="str">
        <f ca="1">IF(AND(MAX(L$21:L84)&gt;MAX(T$21:T84),F85&lt;&gt;"",MAX(N$21:N84)&gt;MAX(T$21:T84),MAX(P$21:P84)&gt;MAX(T$21:T84),MAX(R$21:R84)&gt;MAX(T$21:T84),MAX(T$21:T84)&lt;TIME(20,0,0)),MAX(T$21:T84,F85),"")</f>
        <v/>
      </c>
      <c r="T85" s="21" t="str">
        <f t="shared" ca="1" si="11"/>
        <v/>
      </c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0"/>
      <c r="AF85" s="20"/>
      <c r="AG85" s="20"/>
      <c r="AH85" s="20"/>
      <c r="AI85" s="20"/>
      <c r="AJ85" s="20"/>
      <c r="AK85" s="20"/>
    </row>
    <row r="86" spans="1:37" ht="13.8" x14ac:dyDescent="0.3">
      <c r="A86" s="3">
        <f t="shared" ca="1" si="0"/>
        <v>1</v>
      </c>
      <c r="B86" s="6">
        <f t="shared" ca="1" si="1"/>
        <v>2.4938082186121404</v>
      </c>
      <c r="C86" s="4">
        <f t="shared" ca="1" si="2"/>
        <v>0.48529853848731136</v>
      </c>
      <c r="D86" s="20">
        <v>2.7321276623551967</v>
      </c>
      <c r="E86" s="4">
        <f t="shared" si="3"/>
        <v>1.8973108766355531E-3</v>
      </c>
      <c r="F86" s="4">
        <f t="shared" ca="1" si="4"/>
        <v>0.48529853848731136</v>
      </c>
      <c r="G86" s="3">
        <f ca="1">IF(F86&lt;&gt;"",SUM(COUNTIF($K$22:$K86,"&gt;"&amp;F86),COUNTIF($M$22:$M86,"&gt;"&amp;F86),COUNTIF($O$22:$O86,"&gt;"&amp;F86),COUNTIF($Q$22:$Q86,"&gt;"&amp;F86),COUNTIF($S$22:$S86,"&gt;"&amp;F86)),"")</f>
        <v>2</v>
      </c>
      <c r="H86" s="20">
        <v>13.735590622800373</v>
      </c>
      <c r="I86" s="4">
        <f t="shared" si="5"/>
        <v>9.5386045991669253E-3</v>
      </c>
      <c r="J86" s="4">
        <f t="shared" ca="1" si="6"/>
        <v>1.894278932466964E-3</v>
      </c>
      <c r="K86" s="4" t="str">
        <f ca="1">IF(AND(MAX(L$21:L85)&lt;=MAX(N$21:N85),F86&lt;&gt;"",MAX(L$21:L85)&lt;=MAX(P$21:P85),MAX(L$21:L85)&lt;=MAX(R$21:R85),MAX(L$21:L85)&lt;=MAX(T$21:T85),MAX(L$21:L85)&lt;=TIME(20,0,0)),MAX(L$21:L85,F86),"")</f>
        <v/>
      </c>
      <c r="L86" s="4" t="str">
        <f t="shared" ca="1" si="7"/>
        <v/>
      </c>
      <c r="M86" s="4" t="str">
        <f ca="1">IF(AND(MAX(L$21:L85)&gt;MAX(N$21:N85),F86&lt;&gt;"",MAX(N$21:N85)&lt;=MAX(P$21:P85),MAX(N$21:N85)&lt;=MAX(R$21:R85),MAX(N$21:N85)&lt;=MAX(T$21:T85),MAX(N$21:N85)&lt;TIME(20,0,0)),MAX(N$21:N85,F86),"")</f>
        <v/>
      </c>
      <c r="N86" s="4" t="str">
        <f t="shared" ca="1" si="8"/>
        <v/>
      </c>
      <c r="O86" s="21">
        <f ca="1">IF(AND(MAX(L$21:L85)&gt;MAX(P$21:P85),F86&lt;&gt;"",MAX(N$21:N85)&gt;MAX(P$21:P85),MAX(P$21:P85)&lt;=MAX(R$21:R85),MAX(P$21:P85)&lt;=MAX(T$21:T85),MAX(P$21:P85)&lt;TIME(20,0,0)),MAX(P$21:P85,F86),"")</f>
        <v>0.48719281741977832</v>
      </c>
      <c r="P86" s="21">
        <f t="shared" ca="1" si="9"/>
        <v>0.49673142201894527</v>
      </c>
      <c r="Q86" s="21" t="str">
        <f ca="1">IF(AND(MAX(L$21:L85)&gt;MAX(R$21:R85),F86&lt;&gt;"",MAX(N$21:N85)&gt;MAX(R$21:R85),MAX(P$21:P85)&gt;MAX(R$21:R85),MAX(R$21:R85)&lt;=MAX(T$21:T85),MAX(R$21:R85)&lt;TIME(20,0,0)),MAX(R$21:R85,F86),"")</f>
        <v/>
      </c>
      <c r="R86" s="21" t="str">
        <f t="shared" ca="1" si="10"/>
        <v/>
      </c>
      <c r="S86" s="21" t="str">
        <f ca="1">IF(AND(MAX(L$21:L85)&gt;MAX(T$21:T85),F86&lt;&gt;"",MAX(N$21:N85)&gt;MAX(T$21:T85),MAX(P$21:P85)&gt;MAX(T$21:T85),MAX(R$21:R85)&gt;MAX(T$21:T85),MAX(T$21:T85)&lt;TIME(20,0,0)),MAX(T$21:T85,F86),"")</f>
        <v/>
      </c>
      <c r="T86" s="21" t="str">
        <f t="shared" ca="1" si="11"/>
        <v/>
      </c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0"/>
      <c r="AF86" s="20"/>
      <c r="AG86" s="20"/>
      <c r="AH86" s="20"/>
      <c r="AI86" s="20"/>
      <c r="AJ86" s="20"/>
      <c r="AK86" s="20"/>
    </row>
    <row r="87" spans="1:37" ht="13.8" x14ac:dyDescent="0.3">
      <c r="A87" s="3">
        <f t="shared" ref="A87:A150" ca="1" si="12">IF(IF(RAND()&lt;=0.3, RAND()*(1-0.5)+0.5, RAND()*0.5) &gt; 0.5,1,0)</f>
        <v>0</v>
      </c>
      <c r="B87" s="6">
        <f t="shared" ref="B87:B150" ca="1" si="13" xml:space="preserve"> -(60/10)*LOG(1-RAND())+1</f>
        <v>2.4630036398486967</v>
      </c>
      <c r="C87" s="4">
        <f t="shared" ref="C87:C150" ca="1" si="14">IF(C86="","",IF(C86+(B87)/1440&lt;=$C$21+12/24,C86+(B87)/1440,""))</f>
        <v>0.48700895768165076</v>
      </c>
      <c r="D87" s="20">
        <v>3.4845873036174453</v>
      </c>
      <c r="E87" s="4">
        <f t="shared" ref="E87:E150" si="15">D87/1440</f>
        <v>2.4198522941787813E-3</v>
      </c>
      <c r="F87" s="4">
        <f t="shared" ref="F87:F150" ca="1" si="16">IF(C87&lt;&gt;"",IF(A87,C87,IF(C87+E87&gt;TIME(20,0,0),"",C87+E87)),"")</f>
        <v>0.48942880997582955</v>
      </c>
      <c r="G87" s="3">
        <f ca="1">IF(F87&lt;&gt;"",SUM(COUNTIF($K$22:$K87,"&gt;"&amp;F87),COUNTIF($M$22:$M87,"&gt;"&amp;F87),COUNTIF($O$22:$O87,"&gt;"&amp;F87),COUNTIF($Q$22:$Q87,"&gt;"&amp;F87),COUNTIF($S$22:$S87,"&gt;"&amp;F87)),"")</f>
        <v>1</v>
      </c>
      <c r="H87" s="20">
        <v>14.57813372475357</v>
      </c>
      <c r="I87" s="4">
        <f t="shared" ref="I87:I150" si="17">H87/1440</f>
        <v>1.0123703975523313E-2</v>
      </c>
      <c r="J87" s="4">
        <f t="shared" ref="J87:J150" ca="1" si="18">IF(AND(F87&lt;&gt;"",OR(K87&lt;&gt;"",M87&lt;&gt;"",O87&lt;&gt;"",Q87&lt;&gt;"",S87&lt;&gt;"")),MAX(K87,M87,O87,Q87,S87)-F87,"")</f>
        <v>2.7656175446841846E-3</v>
      </c>
      <c r="K87" s="4">
        <f ca="1">IF(AND(MAX(L$21:L86)&lt;=MAX(N$21:N86),F87&lt;&gt;"",MAX(L$21:L86)&lt;=MAX(P$21:P86),MAX(L$21:L86)&lt;=MAX(R$21:R86),MAX(L$21:L86)&lt;=MAX(T$21:T86),MAX(L$21:L86)&lt;=TIME(20,0,0)),MAX(L$21:L86,F87),"")</f>
        <v>0.49219442752051373</v>
      </c>
      <c r="L87" s="4">
        <f t="shared" ref="L87:L150" ca="1" si="19">IF(ISTEXT(K87),"",K87+H87/1440)</f>
        <v>0.50231813149603699</v>
      </c>
      <c r="M87" s="4" t="str">
        <f ca="1">IF(AND(MAX(L$21:L86)&gt;MAX(N$21:N86),F87&lt;&gt;"",MAX(N$21:N86)&lt;=MAX(P$21:P86),MAX(N$21:N86)&lt;=MAX(R$21:R86),MAX(N$21:N86)&lt;=MAX(T$21:T86),MAX(N$21:N86)&lt;TIME(20,0,0)),MAX(N$21:N86,F87),"")</f>
        <v/>
      </c>
      <c r="N87" s="4" t="str">
        <f t="shared" ref="N87:N150" ca="1" si="20">IF(ISTEXT(M87),"",M87+H87/1440)</f>
        <v/>
      </c>
      <c r="O87" s="21" t="str">
        <f ca="1">IF(AND(MAX(L$21:L86)&gt;MAX(P$21:P86),F87&lt;&gt;"",MAX(N$21:N86)&gt;MAX(P$21:P86),MAX(P$21:P86)&lt;=MAX(R$21:R86),MAX(P$21:P86)&lt;=MAX(T$21:T86),MAX(P$21:P86)&lt;TIME(20,0,0)),MAX(P$21:P86,F87),"")</f>
        <v/>
      </c>
      <c r="P87" s="21" t="str">
        <f t="shared" ref="P87:P150" ca="1" si="21">IF(ISTEXT(O87),"",O87+H87/1440)</f>
        <v/>
      </c>
      <c r="Q87" s="21" t="str">
        <f ca="1">IF(AND(MAX(L$21:L86)&gt;MAX(R$21:R86),F87&lt;&gt;"",MAX(N$21:N86)&gt;MAX(R$21:R86),MAX(P$21:P86)&gt;MAX(R$21:R86),MAX(R$21:R86)&lt;=MAX(T$21:T86),MAX(R$21:R86)&lt;TIME(20,0,0)),MAX(R$21:R86,F87),"")</f>
        <v/>
      </c>
      <c r="R87" s="21" t="str">
        <f t="shared" ref="R87:R150" ca="1" si="22">IF(ISTEXT(Q87),"",Q87+H87/1440)</f>
        <v/>
      </c>
      <c r="S87" s="21" t="str">
        <f ca="1">IF(AND(MAX(L$21:L86)&gt;MAX(T$21:T86),F87&lt;&gt;"",MAX(N$21:N86)&gt;MAX(T$21:T86),MAX(P$21:P86)&gt;MAX(T$21:T86),MAX(R$21:R86)&gt;MAX(T$21:T86),MAX(T$21:T86)&lt;TIME(20,0,0)),MAX(T$21:T86,F87),"")</f>
        <v/>
      </c>
      <c r="T87" s="21" t="str">
        <f t="shared" ref="T87:T150" ca="1" si="23">IF(ISTEXT(S87),"",S87+H87/1440)</f>
        <v/>
      </c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0"/>
      <c r="AF87" s="20"/>
      <c r="AG87" s="20"/>
      <c r="AH87" s="20"/>
      <c r="AI87" s="20"/>
      <c r="AJ87" s="20"/>
      <c r="AK87" s="20"/>
    </row>
    <row r="88" spans="1:37" ht="13.8" x14ac:dyDescent="0.3">
      <c r="A88" s="3">
        <f t="shared" ca="1" si="12"/>
        <v>0</v>
      </c>
      <c r="B88" s="6">
        <f t="shared" ca="1" si="13"/>
        <v>5.4998323438560179</v>
      </c>
      <c r="C88" s="4">
        <f t="shared" ca="1" si="14"/>
        <v>0.49082828569821746</v>
      </c>
      <c r="D88" s="20">
        <v>3.7989547157194465</v>
      </c>
      <c r="E88" s="4">
        <f t="shared" si="15"/>
        <v>2.6381629970273933E-3</v>
      </c>
      <c r="F88" s="4">
        <f t="shared" ca="1" si="16"/>
        <v>0.49346644869524486</v>
      </c>
      <c r="G88" s="3">
        <f ca="1">IF(F88&lt;&gt;"",SUM(COUNTIF($K$22:$K88,"&gt;"&amp;F88),COUNTIF($M$22:$M88,"&gt;"&amp;F88),COUNTIF($O$22:$O88,"&gt;"&amp;F88),COUNTIF($Q$22:$Q88,"&gt;"&amp;F88),COUNTIF($S$22:$S88,"&gt;"&amp;F88)),"")</f>
        <v>0</v>
      </c>
      <c r="H88" s="20">
        <v>11.373921362646797</v>
      </c>
      <c r="I88" s="4">
        <f t="shared" si="17"/>
        <v>7.898556501838053E-3</v>
      </c>
      <c r="J88" s="4">
        <f t="shared" ca="1" si="18"/>
        <v>0</v>
      </c>
      <c r="K88" s="4" t="str">
        <f ca="1">IF(AND(MAX(L$21:L87)&lt;=MAX(N$21:N87),F88&lt;&gt;"",MAX(L$21:L87)&lt;=MAX(P$21:P87),MAX(L$21:L87)&lt;=MAX(R$21:R87),MAX(L$21:L87)&lt;=MAX(T$21:T87),MAX(L$21:L87)&lt;=TIME(20,0,0)),MAX(L$21:L87,F88),"")</f>
        <v/>
      </c>
      <c r="L88" s="4" t="str">
        <f t="shared" ca="1" si="19"/>
        <v/>
      </c>
      <c r="M88" s="4" t="str">
        <f ca="1">IF(AND(MAX(L$21:L87)&gt;MAX(N$21:N87),F88&lt;&gt;"",MAX(N$21:N87)&lt;=MAX(P$21:P87),MAX(N$21:N87)&lt;=MAX(R$21:R87),MAX(N$21:N87)&lt;=MAX(T$21:T87),MAX(N$21:N87)&lt;TIME(20,0,0)),MAX(N$21:N87,F88),"")</f>
        <v/>
      </c>
      <c r="N88" s="4" t="str">
        <f t="shared" ca="1" si="20"/>
        <v/>
      </c>
      <c r="O88" s="21" t="str">
        <f ca="1">IF(AND(MAX(L$21:L87)&gt;MAX(P$21:P87),F88&lt;&gt;"",MAX(N$21:N87)&gt;MAX(P$21:P87),MAX(P$21:P87)&lt;=MAX(R$21:R87),MAX(P$21:P87)&lt;=MAX(T$21:T87),MAX(P$21:P87)&lt;TIME(20,0,0)),MAX(P$21:P87,F88),"")</f>
        <v/>
      </c>
      <c r="P88" s="21" t="str">
        <f t="shared" ca="1" si="21"/>
        <v/>
      </c>
      <c r="Q88" s="21">
        <f ca="1">IF(AND(MAX(L$21:L87)&gt;MAX(R$21:R87),F88&lt;&gt;"",MAX(N$21:N87)&gt;MAX(R$21:R87),MAX(P$21:P87)&gt;MAX(R$21:R87),MAX(R$21:R87)&lt;=MAX(T$21:T87),MAX(R$21:R87)&lt;TIME(20,0,0)),MAX(R$21:R87,F88),"")</f>
        <v>0.49346644869524486</v>
      </c>
      <c r="R88" s="21">
        <f t="shared" ca="1" si="22"/>
        <v>0.50136500519708294</v>
      </c>
      <c r="S88" s="21" t="str">
        <f ca="1">IF(AND(MAX(L$21:L87)&gt;MAX(T$21:T87),F88&lt;&gt;"",MAX(N$21:N87)&gt;MAX(T$21:T87),MAX(P$21:P87)&gt;MAX(T$21:T87),MAX(R$21:R87)&gt;MAX(T$21:T87),MAX(T$21:T87)&lt;TIME(20,0,0)),MAX(T$21:T87,F88),"")</f>
        <v/>
      </c>
      <c r="T88" s="21" t="str">
        <f t="shared" ca="1" si="23"/>
        <v/>
      </c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0"/>
      <c r="AF88" s="20"/>
      <c r="AG88" s="20"/>
      <c r="AH88" s="20"/>
      <c r="AI88" s="20"/>
      <c r="AJ88" s="20"/>
      <c r="AK88" s="20"/>
    </row>
    <row r="89" spans="1:37" ht="13.8" x14ac:dyDescent="0.3">
      <c r="A89" s="3">
        <f t="shared" ca="1" si="12"/>
        <v>1</v>
      </c>
      <c r="B89" s="6">
        <f t="shared" ca="1" si="13"/>
        <v>3.1824160876560397</v>
      </c>
      <c r="C89" s="4">
        <f t="shared" ca="1" si="14"/>
        <v>0.49303829687020084</v>
      </c>
      <c r="D89" s="20">
        <v>2.7177059185560211</v>
      </c>
      <c r="E89" s="4">
        <f t="shared" si="15"/>
        <v>1.8872957767750145E-3</v>
      </c>
      <c r="F89" s="4">
        <f t="shared" ca="1" si="16"/>
        <v>0.49303829687020084</v>
      </c>
      <c r="G89" s="3">
        <f ca="1">IF(F89&lt;&gt;"",SUM(COUNTIF($K$22:$K89,"&gt;"&amp;F89),COUNTIF($M$22:$M89,"&gt;"&amp;F89),COUNTIF($O$22:$O89,"&gt;"&amp;F89),COUNTIF($Q$22:$Q89,"&gt;"&amp;F89),COUNTIF($S$22:$S89,"&gt;"&amp;F89)),"")</f>
        <v>2</v>
      </c>
      <c r="H89" s="20">
        <v>15.688754653310752</v>
      </c>
      <c r="I89" s="4">
        <f t="shared" si="17"/>
        <v>1.0894968509243578E-2</v>
      </c>
      <c r="J89" s="4">
        <f t="shared" ca="1" si="18"/>
        <v>1.2179080097822204E-3</v>
      </c>
      <c r="K89" s="4" t="str">
        <f ca="1">IF(AND(MAX(L$21:L88)&lt;=MAX(N$21:N88),F89&lt;&gt;"",MAX(L$21:L88)&lt;=MAX(P$21:P88),MAX(L$21:L88)&lt;=MAX(R$21:R88),MAX(L$21:L88)&lt;=MAX(T$21:T88),MAX(L$21:L88)&lt;=TIME(20,0,0)),MAX(L$21:L88,F89),"")</f>
        <v/>
      </c>
      <c r="L89" s="4" t="str">
        <f t="shared" ca="1" si="19"/>
        <v/>
      </c>
      <c r="M89" s="4" t="str">
        <f ca="1">IF(AND(MAX(L$21:L88)&gt;MAX(N$21:N88),F89&lt;&gt;"",MAX(N$21:N88)&lt;=MAX(P$21:P88),MAX(N$21:N88)&lt;=MAX(R$21:R88),MAX(N$21:N88)&lt;=MAX(T$21:T88),MAX(N$21:N88)&lt;TIME(20,0,0)),MAX(N$21:N88,F89),"")</f>
        <v/>
      </c>
      <c r="N89" s="4" t="str">
        <f t="shared" ca="1" si="20"/>
        <v/>
      </c>
      <c r="O89" s="21" t="str">
        <f ca="1">IF(AND(MAX(L$21:L88)&gt;MAX(P$21:P88),F89&lt;&gt;"",MAX(N$21:N88)&gt;MAX(P$21:P88),MAX(P$21:P88)&lt;=MAX(R$21:R88),MAX(P$21:P88)&lt;=MAX(T$21:T88),MAX(P$21:P88)&lt;TIME(20,0,0)),MAX(P$21:P88,F89),"")</f>
        <v/>
      </c>
      <c r="P89" s="21" t="str">
        <f t="shared" ca="1" si="21"/>
        <v/>
      </c>
      <c r="Q89" s="21" t="str">
        <f ca="1">IF(AND(MAX(L$21:L88)&gt;MAX(R$21:R88),F89&lt;&gt;"",MAX(N$21:N88)&gt;MAX(R$21:R88),MAX(P$21:P88)&gt;MAX(R$21:R88),MAX(R$21:R88)&lt;=MAX(T$21:T88),MAX(R$21:R88)&lt;TIME(20,0,0)),MAX(R$21:R88,F89),"")</f>
        <v/>
      </c>
      <c r="R89" s="21" t="str">
        <f t="shared" ca="1" si="22"/>
        <v/>
      </c>
      <c r="S89" s="21">
        <f ca="1">IF(AND(MAX(L$21:L88)&gt;MAX(T$21:T88),F89&lt;&gt;"",MAX(N$21:N88)&gt;MAX(T$21:T88),MAX(P$21:P88)&gt;MAX(T$21:T88),MAX(R$21:R88)&gt;MAX(T$21:T88),MAX(T$21:T88)&lt;TIME(20,0,0)),MAX(T$21:T88,F89),"")</f>
        <v>0.49425620487998306</v>
      </c>
      <c r="T89" s="21">
        <f t="shared" ca="1" si="23"/>
        <v>0.50515117338922666</v>
      </c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0"/>
      <c r="AF89" s="20"/>
      <c r="AG89" s="20"/>
      <c r="AH89" s="20"/>
      <c r="AI89" s="20"/>
      <c r="AJ89" s="20"/>
      <c r="AK89" s="20"/>
    </row>
    <row r="90" spans="1:37" ht="13.8" x14ac:dyDescent="0.3">
      <c r="A90" s="3">
        <f t="shared" ca="1" si="12"/>
        <v>1</v>
      </c>
      <c r="B90" s="6">
        <f t="shared" ca="1" si="13"/>
        <v>1.4674403637418443</v>
      </c>
      <c r="C90" s="4">
        <f t="shared" ca="1" si="14"/>
        <v>0.49405735267835488</v>
      </c>
      <c r="D90" s="20">
        <v>4.6786452761152759</v>
      </c>
      <c r="E90" s="4">
        <f t="shared" si="15"/>
        <v>3.249059219524497E-3</v>
      </c>
      <c r="F90" s="4">
        <f t="shared" ca="1" si="16"/>
        <v>0.49405735267835488</v>
      </c>
      <c r="G90" s="3">
        <f ca="1">IF(F90&lt;&gt;"",SUM(COUNTIF($K$22:$K90,"&gt;"&amp;F90),COUNTIF($M$22:$M90,"&gt;"&amp;F90),COUNTIF($O$22:$O90,"&gt;"&amp;F90),COUNTIF($Q$22:$Q90,"&gt;"&amp;F90),COUNTIF($S$22:$S90,"&gt;"&amp;F90)),"")</f>
        <v>2</v>
      </c>
      <c r="H90" s="20">
        <v>18.89894410091074</v>
      </c>
      <c r="I90" s="4">
        <f t="shared" si="17"/>
        <v>1.312426673674357E-2</v>
      </c>
      <c r="J90" s="4">
        <f t="shared" ca="1" si="18"/>
        <v>2.6740693405903904E-3</v>
      </c>
      <c r="K90" s="4" t="str">
        <f ca="1">IF(AND(MAX(L$21:L89)&lt;=MAX(N$21:N89),F90&lt;&gt;"",MAX(L$21:L89)&lt;=MAX(P$21:P89),MAX(L$21:L89)&lt;=MAX(R$21:R89),MAX(L$21:L89)&lt;=MAX(T$21:T89),MAX(L$21:L89)&lt;=TIME(20,0,0)),MAX(L$21:L89,F90),"")</f>
        <v/>
      </c>
      <c r="L90" s="4" t="str">
        <f t="shared" ca="1" si="19"/>
        <v/>
      </c>
      <c r="M90" s="4" t="str">
        <f ca="1">IF(AND(MAX(L$21:L89)&gt;MAX(N$21:N89),F90&lt;&gt;"",MAX(N$21:N89)&lt;=MAX(P$21:P89),MAX(N$21:N89)&lt;=MAX(R$21:R89),MAX(N$21:N89)&lt;=MAX(T$21:T89),MAX(N$21:N89)&lt;TIME(20,0,0)),MAX(N$21:N89,F90),"")</f>
        <v/>
      </c>
      <c r="N90" s="4" t="str">
        <f t="shared" ca="1" si="20"/>
        <v/>
      </c>
      <c r="O90" s="21">
        <f ca="1">IF(AND(MAX(L$21:L89)&gt;MAX(P$21:P89),F90&lt;&gt;"",MAX(N$21:N89)&gt;MAX(P$21:P89),MAX(P$21:P89)&lt;=MAX(R$21:R89),MAX(P$21:P89)&lt;=MAX(T$21:T89),MAX(P$21:P89)&lt;TIME(20,0,0)),MAX(P$21:P89,F90),"")</f>
        <v>0.49673142201894527</v>
      </c>
      <c r="P90" s="21">
        <f t="shared" ca="1" si="21"/>
        <v>0.50985568875568887</v>
      </c>
      <c r="Q90" s="21" t="str">
        <f ca="1">IF(AND(MAX(L$21:L89)&gt;MAX(R$21:R89),F90&lt;&gt;"",MAX(N$21:N89)&gt;MAX(R$21:R89),MAX(P$21:P89)&gt;MAX(R$21:R89),MAX(R$21:R89)&lt;=MAX(T$21:T89),MAX(R$21:R89)&lt;TIME(20,0,0)),MAX(R$21:R89,F90),"")</f>
        <v/>
      </c>
      <c r="R90" s="21" t="str">
        <f t="shared" ca="1" si="22"/>
        <v/>
      </c>
      <c r="S90" s="21" t="str">
        <f ca="1">IF(AND(MAX(L$21:L89)&gt;MAX(T$21:T89),F90&lt;&gt;"",MAX(N$21:N89)&gt;MAX(T$21:T89),MAX(P$21:P89)&gt;MAX(T$21:T89),MAX(R$21:R89)&gt;MAX(T$21:T89),MAX(T$21:T89)&lt;TIME(20,0,0)),MAX(T$21:T89,F90),"")</f>
        <v/>
      </c>
      <c r="T90" s="21" t="str">
        <f t="shared" ca="1" si="23"/>
        <v/>
      </c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0"/>
      <c r="AF90" s="20"/>
      <c r="AG90" s="20"/>
      <c r="AH90" s="20"/>
      <c r="AI90" s="20"/>
      <c r="AJ90" s="20"/>
      <c r="AK90" s="20"/>
    </row>
    <row r="91" spans="1:37" ht="13.8" x14ac:dyDescent="0.3">
      <c r="A91" s="3">
        <f t="shared" ca="1" si="12"/>
        <v>0</v>
      </c>
      <c r="B91" s="6">
        <f t="shared" ca="1" si="13"/>
        <v>4.2894623297377033</v>
      </c>
      <c r="C91" s="4">
        <f t="shared" ca="1" si="14"/>
        <v>0.49703614596289497</v>
      </c>
      <c r="D91" s="20">
        <v>2.4833666505655856</v>
      </c>
      <c r="E91" s="4">
        <f t="shared" si="15"/>
        <v>1.7245601740038788E-3</v>
      </c>
      <c r="F91" s="4">
        <f t="shared" ca="1" si="16"/>
        <v>0.49876070613689882</v>
      </c>
      <c r="G91" s="3">
        <f ca="1">IF(F91&lt;&gt;"",SUM(COUNTIF($K$22:$K91,"&gt;"&amp;F91),COUNTIF($M$22:$M91,"&gt;"&amp;F91),COUNTIF($O$22:$O91,"&gt;"&amp;F91),COUNTIF($Q$22:$Q91,"&gt;"&amp;F91),COUNTIF($S$22:$S91,"&gt;"&amp;F91)),"")</f>
        <v>0</v>
      </c>
      <c r="H91" s="20">
        <v>16.677881300565787</v>
      </c>
      <c r="I91" s="4">
        <f t="shared" si="17"/>
        <v>1.1581862014281796E-2</v>
      </c>
      <c r="J91" s="4">
        <f t="shared" ca="1" si="18"/>
        <v>0</v>
      </c>
      <c r="K91" s="4" t="str">
        <f ca="1">IF(AND(MAX(L$21:L90)&lt;=MAX(N$21:N90),F91&lt;&gt;"",MAX(L$21:L90)&lt;=MAX(P$21:P90),MAX(L$21:L90)&lt;=MAX(R$21:R90),MAX(L$21:L90)&lt;=MAX(T$21:T90),MAX(L$21:L90)&lt;=TIME(20,0,0)),MAX(L$21:L90,F91),"")</f>
        <v/>
      </c>
      <c r="L91" s="4" t="str">
        <f t="shared" ca="1" si="19"/>
        <v/>
      </c>
      <c r="M91" s="4">
        <f ca="1">IF(AND(MAX(L$21:L90)&gt;MAX(N$21:N90),F91&lt;&gt;"",MAX(N$21:N90)&lt;=MAX(P$21:P90),MAX(N$21:N90)&lt;=MAX(R$21:R90),MAX(N$21:N90)&lt;=MAX(T$21:T90),MAX(N$21:N90)&lt;TIME(20,0,0)),MAX(N$21:N90,F91),"")</f>
        <v>0.49876070613689882</v>
      </c>
      <c r="N91" s="4">
        <f t="shared" ca="1" si="20"/>
        <v>0.51034256815118062</v>
      </c>
      <c r="O91" s="21" t="str">
        <f ca="1">IF(AND(MAX(L$21:L90)&gt;MAX(P$21:P90),F91&lt;&gt;"",MAX(N$21:N90)&gt;MAX(P$21:P90),MAX(P$21:P90)&lt;=MAX(R$21:R90),MAX(P$21:P90)&lt;=MAX(T$21:T90),MAX(P$21:P90)&lt;TIME(20,0,0)),MAX(P$21:P90,F91),"")</f>
        <v/>
      </c>
      <c r="P91" s="21" t="str">
        <f t="shared" ca="1" si="21"/>
        <v/>
      </c>
      <c r="Q91" s="21" t="str">
        <f ca="1">IF(AND(MAX(L$21:L90)&gt;MAX(R$21:R90),F91&lt;&gt;"",MAX(N$21:N90)&gt;MAX(R$21:R90),MAX(P$21:P90)&gt;MAX(R$21:R90),MAX(R$21:R90)&lt;=MAX(T$21:T90),MAX(R$21:R90)&lt;TIME(20,0,0)),MAX(R$21:R90,F91),"")</f>
        <v/>
      </c>
      <c r="R91" s="21" t="str">
        <f t="shared" ca="1" si="22"/>
        <v/>
      </c>
      <c r="S91" s="21" t="str">
        <f ca="1">IF(AND(MAX(L$21:L90)&gt;MAX(T$21:T90),F91&lt;&gt;"",MAX(N$21:N90)&gt;MAX(T$21:T90),MAX(P$21:P90)&gt;MAX(T$21:T90),MAX(R$21:R90)&gt;MAX(T$21:T90),MAX(T$21:T90)&lt;TIME(20,0,0)),MAX(T$21:T90,F91),"")</f>
        <v/>
      </c>
      <c r="T91" s="21" t="str">
        <f t="shared" ca="1" si="23"/>
        <v/>
      </c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0"/>
      <c r="AF91" s="20"/>
      <c r="AG91" s="20"/>
      <c r="AH91" s="20"/>
      <c r="AI91" s="20"/>
      <c r="AJ91" s="20"/>
      <c r="AK91" s="20"/>
    </row>
    <row r="92" spans="1:37" ht="13.8" x14ac:dyDescent="0.3">
      <c r="A92" s="3">
        <f t="shared" ca="1" si="12"/>
        <v>0</v>
      </c>
      <c r="B92" s="6">
        <f t="shared" ca="1" si="13"/>
        <v>1.8949548075299663</v>
      </c>
      <c r="C92" s="4">
        <f t="shared" ca="1" si="14"/>
        <v>0.49835208680145743</v>
      </c>
      <c r="D92" s="20">
        <v>3.9282763357987278</v>
      </c>
      <c r="E92" s="4">
        <f t="shared" si="15"/>
        <v>2.7279696776380054E-3</v>
      </c>
      <c r="F92" s="4">
        <f t="shared" ca="1" si="16"/>
        <v>0.50108005647909548</v>
      </c>
      <c r="G92" s="3">
        <f ca="1">IF(F92&lt;&gt;"",SUM(COUNTIF($K$22:$K92,"&gt;"&amp;F92),COUNTIF($M$22:$M92,"&gt;"&amp;F92),COUNTIF($O$22:$O92,"&gt;"&amp;F92),COUNTIF($Q$22:$Q92,"&gt;"&amp;F92),COUNTIF($S$22:$S92,"&gt;"&amp;F92)),"")</f>
        <v>1</v>
      </c>
      <c r="H92" s="20">
        <v>13.117891664151102</v>
      </c>
      <c r="I92" s="4">
        <f t="shared" si="17"/>
        <v>9.1096469889938216E-3</v>
      </c>
      <c r="J92" s="4">
        <f t="shared" ca="1" si="18"/>
        <v>2.8494871798745436E-4</v>
      </c>
      <c r="K92" s="4" t="str">
        <f ca="1">IF(AND(MAX(L$21:L91)&lt;=MAX(N$21:N91),F92&lt;&gt;"",MAX(L$21:L91)&lt;=MAX(P$21:P91),MAX(L$21:L91)&lt;=MAX(R$21:R91),MAX(L$21:L91)&lt;=MAX(T$21:T91),MAX(L$21:L91)&lt;=TIME(20,0,0)),MAX(L$21:L91,F92),"")</f>
        <v/>
      </c>
      <c r="L92" s="4" t="str">
        <f t="shared" ca="1" si="19"/>
        <v/>
      </c>
      <c r="M92" s="4" t="str">
        <f ca="1">IF(AND(MAX(L$21:L91)&gt;MAX(N$21:N91),F92&lt;&gt;"",MAX(N$21:N91)&lt;=MAX(P$21:P91),MAX(N$21:N91)&lt;=MAX(R$21:R91),MAX(N$21:N91)&lt;=MAX(T$21:T91),MAX(N$21:N91)&lt;TIME(20,0,0)),MAX(N$21:N91,F92),"")</f>
        <v/>
      </c>
      <c r="N92" s="4" t="str">
        <f t="shared" ca="1" si="20"/>
        <v/>
      </c>
      <c r="O92" s="21" t="str">
        <f ca="1">IF(AND(MAX(L$21:L91)&gt;MAX(P$21:P91),F92&lt;&gt;"",MAX(N$21:N91)&gt;MAX(P$21:P91),MAX(P$21:P91)&lt;=MAX(R$21:R91),MAX(P$21:P91)&lt;=MAX(T$21:T91),MAX(P$21:P91)&lt;TIME(20,0,0)),MAX(P$21:P91,F92),"")</f>
        <v/>
      </c>
      <c r="P92" s="21" t="str">
        <f t="shared" ca="1" si="21"/>
        <v/>
      </c>
      <c r="Q92" s="21">
        <f ca="1">IF(AND(MAX(L$21:L91)&gt;MAX(R$21:R91),F92&lt;&gt;"",MAX(N$21:N91)&gt;MAX(R$21:R91),MAX(P$21:P91)&gt;MAX(R$21:R91),MAX(R$21:R91)&lt;=MAX(T$21:T91),MAX(R$21:R91)&lt;TIME(20,0,0)),MAX(R$21:R91,F92),"")</f>
        <v>0.50136500519708294</v>
      </c>
      <c r="R92" s="21">
        <f t="shared" ca="1" si="22"/>
        <v>0.51047465218607679</v>
      </c>
      <c r="S92" s="21" t="str">
        <f ca="1">IF(AND(MAX(L$21:L91)&gt;MAX(T$21:T91),F92&lt;&gt;"",MAX(N$21:N91)&gt;MAX(T$21:T91),MAX(P$21:P91)&gt;MAX(T$21:T91),MAX(R$21:R91)&gt;MAX(T$21:T91),MAX(T$21:T91)&lt;TIME(20,0,0)),MAX(T$21:T91,F92),"")</f>
        <v/>
      </c>
      <c r="T92" s="21" t="str">
        <f t="shared" ca="1" si="23"/>
        <v/>
      </c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0"/>
      <c r="AF92" s="20"/>
      <c r="AG92" s="20"/>
      <c r="AH92" s="20"/>
      <c r="AI92" s="20"/>
      <c r="AJ92" s="20"/>
      <c r="AK92" s="20"/>
    </row>
    <row r="93" spans="1:37" ht="13.8" x14ac:dyDescent="0.3">
      <c r="A93" s="3">
        <f t="shared" ca="1" si="12"/>
        <v>1</v>
      </c>
      <c r="B93" s="6">
        <f t="shared" ca="1" si="13"/>
        <v>1.821081301763426</v>
      </c>
      <c r="C93" s="4">
        <f t="shared" ca="1" si="14"/>
        <v>0.49961672659434869</v>
      </c>
      <c r="D93" s="20">
        <v>2.9703584308008431</v>
      </c>
      <c r="E93" s="4">
        <f t="shared" si="15"/>
        <v>2.0627489102783632E-3</v>
      </c>
      <c r="F93" s="4">
        <f t="shared" ca="1" si="16"/>
        <v>0.49961672659434869</v>
      </c>
      <c r="G93" s="3">
        <f ca="1">IF(F93&lt;&gt;"",SUM(COUNTIF($K$22:$K93,"&gt;"&amp;F93),COUNTIF($M$22:$M93,"&gt;"&amp;F93),COUNTIF($O$22:$O93,"&gt;"&amp;F93),COUNTIF($Q$22:$Q93,"&gt;"&amp;F93),COUNTIF($S$22:$S93,"&gt;"&amp;F93)),"")</f>
        <v>2</v>
      </c>
      <c r="H93" s="20">
        <v>14.006396933509677</v>
      </c>
      <c r="I93" s="4">
        <f t="shared" si="17"/>
        <v>9.7266645371594986E-3</v>
      </c>
      <c r="J93" s="4">
        <f t="shared" ca="1" si="18"/>
        <v>2.7014049016882979E-3</v>
      </c>
      <c r="K93" s="4">
        <f ca="1">IF(AND(MAX(L$21:L92)&lt;=MAX(N$21:N92),F93&lt;&gt;"",MAX(L$21:L92)&lt;=MAX(P$21:P92),MAX(L$21:L92)&lt;=MAX(R$21:R92),MAX(L$21:L92)&lt;=MAX(T$21:T92),MAX(L$21:L92)&lt;=TIME(20,0,0)),MAX(L$21:L92,F93),"")</f>
        <v>0.50231813149603699</v>
      </c>
      <c r="L93" s="4">
        <f t="shared" ca="1" si="19"/>
        <v>0.51204479603319653</v>
      </c>
      <c r="M93" s="4" t="str">
        <f ca="1">IF(AND(MAX(L$21:L92)&gt;MAX(N$21:N92),F93&lt;&gt;"",MAX(N$21:N92)&lt;=MAX(P$21:P92),MAX(N$21:N92)&lt;=MAX(R$21:R92),MAX(N$21:N92)&lt;=MAX(T$21:T92),MAX(N$21:N92)&lt;TIME(20,0,0)),MAX(N$21:N92,F93),"")</f>
        <v/>
      </c>
      <c r="N93" s="4" t="str">
        <f t="shared" ca="1" si="20"/>
        <v/>
      </c>
      <c r="O93" s="21" t="str">
        <f ca="1">IF(AND(MAX(L$21:L92)&gt;MAX(P$21:P92),F93&lt;&gt;"",MAX(N$21:N92)&gt;MAX(P$21:P92),MAX(P$21:P92)&lt;=MAX(R$21:R92),MAX(P$21:P92)&lt;=MAX(T$21:T92),MAX(P$21:P92)&lt;TIME(20,0,0)),MAX(P$21:P92,F93),"")</f>
        <v/>
      </c>
      <c r="P93" s="21" t="str">
        <f t="shared" ca="1" si="21"/>
        <v/>
      </c>
      <c r="Q93" s="21" t="str">
        <f ca="1">IF(AND(MAX(L$21:L92)&gt;MAX(R$21:R92),F93&lt;&gt;"",MAX(N$21:N92)&gt;MAX(R$21:R92),MAX(P$21:P92)&gt;MAX(R$21:R92),MAX(R$21:R92)&lt;=MAX(T$21:T92),MAX(R$21:R92)&lt;TIME(20,0,0)),MAX(R$21:R92,F93),"")</f>
        <v/>
      </c>
      <c r="R93" s="21" t="str">
        <f t="shared" ca="1" si="22"/>
        <v/>
      </c>
      <c r="S93" s="21" t="str">
        <f ca="1">IF(AND(MAX(L$21:L92)&gt;MAX(T$21:T92),F93&lt;&gt;"",MAX(N$21:N92)&gt;MAX(T$21:T92),MAX(P$21:P92)&gt;MAX(T$21:T92),MAX(R$21:R92)&gt;MAX(T$21:T92),MAX(T$21:T92)&lt;TIME(20,0,0)),MAX(T$21:T92,F93),"")</f>
        <v/>
      </c>
      <c r="T93" s="21" t="str">
        <f t="shared" ca="1" si="23"/>
        <v/>
      </c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0"/>
      <c r="AF93" s="20"/>
      <c r="AG93" s="20"/>
      <c r="AH93" s="20"/>
      <c r="AI93" s="20"/>
      <c r="AJ93" s="20"/>
      <c r="AK93" s="20"/>
    </row>
    <row r="94" spans="1:37" ht="13.8" x14ac:dyDescent="0.3">
      <c r="A94" s="3">
        <f t="shared" ca="1" si="12"/>
        <v>0</v>
      </c>
      <c r="B94" s="6">
        <f t="shared" ca="1" si="13"/>
        <v>1.2128555350532269</v>
      </c>
      <c r="C94" s="4">
        <f t="shared" ca="1" si="14"/>
        <v>0.5004589873825801</v>
      </c>
      <c r="D94" s="20">
        <v>2.4423609450677759</v>
      </c>
      <c r="E94" s="4">
        <f t="shared" si="15"/>
        <v>1.6960839896303999E-3</v>
      </c>
      <c r="F94" s="4">
        <f t="shared" ca="1" si="16"/>
        <v>0.50215507137221049</v>
      </c>
      <c r="G94" s="3">
        <f ca="1">IF(F94&lt;&gt;"",SUM(COUNTIF($K$22:$K94,"&gt;"&amp;F94),COUNTIF($M$22:$M94,"&gt;"&amp;F94),COUNTIF($O$22:$O94,"&gt;"&amp;F94),COUNTIF($Q$22:$Q94,"&gt;"&amp;F94),COUNTIF($S$22:$S94,"&gt;"&amp;F94)),"")</f>
        <v>2</v>
      </c>
      <c r="H94" s="20">
        <v>17.698969581160782</v>
      </c>
      <c r="I94" s="4">
        <f t="shared" si="17"/>
        <v>1.2290951098028321E-2</v>
      </c>
      <c r="J94" s="4">
        <f t="shared" ca="1" si="18"/>
        <v>2.9961020170161667E-3</v>
      </c>
      <c r="K94" s="4" t="str">
        <f ca="1">IF(AND(MAX(L$21:L93)&lt;=MAX(N$21:N93),F94&lt;&gt;"",MAX(L$21:L93)&lt;=MAX(P$21:P93),MAX(L$21:L93)&lt;=MAX(R$21:R93),MAX(L$21:L93)&lt;=MAX(T$21:T93),MAX(L$21:L93)&lt;=TIME(20,0,0)),MAX(L$21:L93,F94),"")</f>
        <v/>
      </c>
      <c r="L94" s="4" t="str">
        <f t="shared" ca="1" si="19"/>
        <v/>
      </c>
      <c r="M94" s="4" t="str">
        <f ca="1">IF(AND(MAX(L$21:L93)&gt;MAX(N$21:N93),F94&lt;&gt;"",MAX(N$21:N93)&lt;=MAX(P$21:P93),MAX(N$21:N93)&lt;=MAX(R$21:R93),MAX(N$21:N93)&lt;=MAX(T$21:T93),MAX(N$21:N93)&lt;TIME(20,0,0)),MAX(N$21:N93,F94),"")</f>
        <v/>
      </c>
      <c r="N94" s="4" t="str">
        <f t="shared" ca="1" si="20"/>
        <v/>
      </c>
      <c r="O94" s="21" t="str">
        <f ca="1">IF(AND(MAX(L$21:L93)&gt;MAX(P$21:P93),F94&lt;&gt;"",MAX(N$21:N93)&gt;MAX(P$21:P93),MAX(P$21:P93)&lt;=MAX(R$21:R93),MAX(P$21:P93)&lt;=MAX(T$21:T93),MAX(P$21:P93)&lt;TIME(20,0,0)),MAX(P$21:P93,F94),"")</f>
        <v/>
      </c>
      <c r="P94" s="21" t="str">
        <f t="shared" ca="1" si="21"/>
        <v/>
      </c>
      <c r="Q94" s="21" t="str">
        <f ca="1">IF(AND(MAX(L$21:L93)&gt;MAX(R$21:R93),F94&lt;&gt;"",MAX(N$21:N93)&gt;MAX(R$21:R93),MAX(P$21:P93)&gt;MAX(R$21:R93),MAX(R$21:R93)&lt;=MAX(T$21:T93),MAX(R$21:R93)&lt;TIME(20,0,0)),MAX(R$21:R93,F94),"")</f>
        <v/>
      </c>
      <c r="R94" s="21" t="str">
        <f t="shared" ca="1" si="22"/>
        <v/>
      </c>
      <c r="S94" s="21">
        <f ca="1">IF(AND(MAX(L$21:L93)&gt;MAX(T$21:T93),F94&lt;&gt;"",MAX(N$21:N93)&gt;MAX(T$21:T93),MAX(P$21:P93)&gt;MAX(T$21:T93),MAX(R$21:R93)&gt;MAX(T$21:T93),MAX(T$21:T93)&lt;TIME(20,0,0)),MAX(T$21:T93,F94),"")</f>
        <v>0.50515117338922666</v>
      </c>
      <c r="T94" s="21">
        <f t="shared" ca="1" si="23"/>
        <v>0.51744212448725502</v>
      </c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0"/>
      <c r="AF94" s="20"/>
      <c r="AG94" s="20"/>
      <c r="AH94" s="20"/>
      <c r="AI94" s="20"/>
      <c r="AJ94" s="20"/>
      <c r="AK94" s="20"/>
    </row>
    <row r="95" spans="1:37" ht="13.8" x14ac:dyDescent="0.3">
      <c r="A95" s="3">
        <f t="shared" ca="1" si="12"/>
        <v>0</v>
      </c>
      <c r="B95" s="6">
        <f t="shared" ca="1" si="13"/>
        <v>4.1137479757504227</v>
      </c>
      <c r="C95" s="4">
        <f t="shared" ca="1" si="14"/>
        <v>0.50331575681018459</v>
      </c>
      <c r="D95" s="20">
        <v>3.1568776042404352</v>
      </c>
      <c r="E95" s="4">
        <f t="shared" si="15"/>
        <v>2.1922761140558576E-3</v>
      </c>
      <c r="F95" s="4">
        <f t="shared" ca="1" si="16"/>
        <v>0.5055080329242404</v>
      </c>
      <c r="G95" s="3">
        <f ca="1">IF(F95&lt;&gt;"",SUM(COUNTIF($K$22:$K95,"&gt;"&amp;F95),COUNTIF($M$22:$M95,"&gt;"&amp;F95),COUNTIF($O$22:$O95,"&gt;"&amp;F95),COUNTIF($Q$22:$Q95,"&gt;"&amp;F95),COUNTIF($S$22:$S95,"&gt;"&amp;F95)),"")</f>
        <v>1</v>
      </c>
      <c r="H95" s="20">
        <v>14.348847268265672</v>
      </c>
      <c r="I95" s="4">
        <f t="shared" si="17"/>
        <v>9.9644772696289383E-3</v>
      </c>
      <c r="J95" s="4">
        <f t="shared" ca="1" si="18"/>
        <v>4.3476558314484715E-3</v>
      </c>
      <c r="K95" s="4" t="str">
        <f ca="1">IF(AND(MAX(L$21:L94)&lt;=MAX(N$21:N94),F95&lt;&gt;"",MAX(L$21:L94)&lt;=MAX(P$21:P94),MAX(L$21:L94)&lt;=MAX(R$21:R94),MAX(L$21:L94)&lt;=MAX(T$21:T94),MAX(L$21:L94)&lt;=TIME(20,0,0)),MAX(L$21:L94,F95),"")</f>
        <v/>
      </c>
      <c r="L95" s="4" t="str">
        <f t="shared" ca="1" si="19"/>
        <v/>
      </c>
      <c r="M95" s="4" t="str">
        <f ca="1">IF(AND(MAX(L$21:L94)&gt;MAX(N$21:N94),F95&lt;&gt;"",MAX(N$21:N94)&lt;=MAX(P$21:P94),MAX(N$21:N94)&lt;=MAX(R$21:R94),MAX(N$21:N94)&lt;=MAX(T$21:T94),MAX(N$21:N94)&lt;TIME(20,0,0)),MAX(N$21:N94,F95),"")</f>
        <v/>
      </c>
      <c r="N95" s="4" t="str">
        <f t="shared" ca="1" si="20"/>
        <v/>
      </c>
      <c r="O95" s="21">
        <f ca="1">IF(AND(MAX(L$21:L94)&gt;MAX(P$21:P94),F95&lt;&gt;"",MAX(N$21:N94)&gt;MAX(P$21:P94),MAX(P$21:P94)&lt;=MAX(R$21:R94),MAX(P$21:P94)&lt;=MAX(T$21:T94),MAX(P$21:P94)&lt;TIME(20,0,0)),MAX(P$21:P94,F95),"")</f>
        <v>0.50985568875568887</v>
      </c>
      <c r="P95" s="21">
        <f t="shared" ca="1" si="21"/>
        <v>0.51982016602531778</v>
      </c>
      <c r="Q95" s="21" t="str">
        <f ca="1">IF(AND(MAX(L$21:L94)&gt;MAX(R$21:R94),F95&lt;&gt;"",MAX(N$21:N94)&gt;MAX(R$21:R94),MAX(P$21:P94)&gt;MAX(R$21:R94),MAX(R$21:R94)&lt;=MAX(T$21:T94),MAX(R$21:R94)&lt;TIME(20,0,0)),MAX(R$21:R94,F95),"")</f>
        <v/>
      </c>
      <c r="R95" s="21" t="str">
        <f t="shared" ca="1" si="22"/>
        <v/>
      </c>
      <c r="S95" s="21" t="str">
        <f ca="1">IF(AND(MAX(L$21:L94)&gt;MAX(T$21:T94),F95&lt;&gt;"",MAX(N$21:N94)&gt;MAX(T$21:T94),MAX(P$21:P94)&gt;MAX(T$21:T94),MAX(R$21:R94)&gt;MAX(T$21:T94),MAX(T$21:T94)&lt;TIME(20,0,0)),MAX(T$21:T94,F95),"")</f>
        <v/>
      </c>
      <c r="T95" s="21" t="str">
        <f t="shared" ca="1" si="23"/>
        <v/>
      </c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0"/>
      <c r="AF95" s="20"/>
      <c r="AG95" s="20"/>
      <c r="AH95" s="20"/>
      <c r="AI95" s="20"/>
      <c r="AJ95" s="20"/>
      <c r="AK95" s="20"/>
    </row>
    <row r="96" spans="1:37" ht="13.8" x14ac:dyDescent="0.3">
      <c r="A96" s="3">
        <f t="shared" ca="1" si="12"/>
        <v>1</v>
      </c>
      <c r="B96" s="6">
        <f t="shared" ca="1" si="13"/>
        <v>4.6660018623102024</v>
      </c>
      <c r="C96" s="4">
        <f t="shared" ca="1" si="14"/>
        <v>0.50655603588123332</v>
      </c>
      <c r="D96" s="20">
        <v>3.6539409014294506</v>
      </c>
      <c r="E96" s="4">
        <f t="shared" si="15"/>
        <v>2.5374589593260073E-3</v>
      </c>
      <c r="F96" s="4">
        <f t="shared" ca="1" si="16"/>
        <v>0.50655603588123332</v>
      </c>
      <c r="G96" s="3">
        <f ca="1">IF(F96&lt;&gt;"",SUM(COUNTIF($K$22:$K96,"&gt;"&amp;F96),COUNTIF($M$22:$M96,"&gt;"&amp;F96),COUNTIF($O$22:$O96,"&gt;"&amp;F96),COUNTIF($Q$22:$Q96,"&gt;"&amp;F96),COUNTIF($S$22:$S96,"&gt;"&amp;F96)),"")</f>
        <v>2</v>
      </c>
      <c r="H96" s="20">
        <v>16.041522068589984</v>
      </c>
      <c r="I96" s="4">
        <f t="shared" si="17"/>
        <v>1.1139945880965266E-2</v>
      </c>
      <c r="J96" s="4">
        <f t="shared" ca="1" si="18"/>
        <v>3.7865322699472959E-3</v>
      </c>
      <c r="K96" s="4" t="str">
        <f ca="1">IF(AND(MAX(L$21:L95)&lt;=MAX(N$21:N95),F96&lt;&gt;"",MAX(L$21:L95)&lt;=MAX(P$21:P95),MAX(L$21:L95)&lt;=MAX(R$21:R95),MAX(L$21:L95)&lt;=MAX(T$21:T95),MAX(L$21:L95)&lt;=TIME(20,0,0)),MAX(L$21:L95,F96),"")</f>
        <v/>
      </c>
      <c r="L96" s="4" t="str">
        <f t="shared" ca="1" si="19"/>
        <v/>
      </c>
      <c r="M96" s="4">
        <f ca="1">IF(AND(MAX(L$21:L95)&gt;MAX(N$21:N95),F96&lt;&gt;"",MAX(N$21:N95)&lt;=MAX(P$21:P95),MAX(N$21:N95)&lt;=MAX(R$21:R95),MAX(N$21:N95)&lt;=MAX(T$21:T95),MAX(N$21:N95)&lt;TIME(20,0,0)),MAX(N$21:N95,F96),"")</f>
        <v>0.51034256815118062</v>
      </c>
      <c r="N96" s="4">
        <f t="shared" ca="1" si="20"/>
        <v>0.52148251403214585</v>
      </c>
      <c r="O96" s="21" t="str">
        <f ca="1">IF(AND(MAX(L$21:L95)&gt;MAX(P$21:P95),F96&lt;&gt;"",MAX(N$21:N95)&gt;MAX(P$21:P95),MAX(P$21:P95)&lt;=MAX(R$21:R95),MAX(P$21:P95)&lt;=MAX(T$21:T95),MAX(P$21:P95)&lt;TIME(20,0,0)),MAX(P$21:P95,F96),"")</f>
        <v/>
      </c>
      <c r="P96" s="21" t="str">
        <f t="shared" ca="1" si="21"/>
        <v/>
      </c>
      <c r="Q96" s="21" t="str">
        <f ca="1">IF(AND(MAX(L$21:L95)&gt;MAX(R$21:R95),F96&lt;&gt;"",MAX(N$21:N95)&gt;MAX(R$21:R95),MAX(P$21:P95)&gt;MAX(R$21:R95),MAX(R$21:R95)&lt;=MAX(T$21:T95),MAX(R$21:R95)&lt;TIME(20,0,0)),MAX(R$21:R95,F96),"")</f>
        <v/>
      </c>
      <c r="R96" s="21" t="str">
        <f t="shared" ca="1" si="22"/>
        <v/>
      </c>
      <c r="S96" s="21" t="str">
        <f ca="1">IF(AND(MAX(L$21:L95)&gt;MAX(T$21:T95),F96&lt;&gt;"",MAX(N$21:N95)&gt;MAX(T$21:T95),MAX(P$21:P95)&gt;MAX(T$21:T95),MAX(R$21:R95)&gt;MAX(T$21:T95),MAX(T$21:T95)&lt;TIME(20,0,0)),MAX(T$21:T95,F96),"")</f>
        <v/>
      </c>
      <c r="T96" s="21" t="str">
        <f t="shared" ca="1" si="23"/>
        <v/>
      </c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0"/>
      <c r="AF96" s="20"/>
      <c r="AG96" s="20"/>
      <c r="AH96" s="20"/>
      <c r="AI96" s="20"/>
      <c r="AJ96" s="20"/>
      <c r="AK96" s="20"/>
    </row>
    <row r="97" spans="1:37" ht="13.8" x14ac:dyDescent="0.3">
      <c r="A97" s="3">
        <f t="shared" ca="1" si="12"/>
        <v>0</v>
      </c>
      <c r="B97" s="6">
        <f t="shared" ca="1" si="13"/>
        <v>1.7053665810406708</v>
      </c>
      <c r="C97" s="4">
        <f t="shared" ca="1" si="14"/>
        <v>0.5077403182291782</v>
      </c>
      <c r="D97" s="20">
        <v>3.2218752115368261</v>
      </c>
      <c r="E97" s="4">
        <f t="shared" si="15"/>
        <v>2.237413341345018E-3</v>
      </c>
      <c r="F97" s="4">
        <f t="shared" ca="1" si="16"/>
        <v>0.50997773157052317</v>
      </c>
      <c r="G97" s="3">
        <f ca="1">IF(F97&lt;&gt;"",SUM(COUNTIF($K$22:$K97,"&gt;"&amp;F97),COUNTIF($M$22:$M97,"&gt;"&amp;F97),COUNTIF($O$22:$O97,"&gt;"&amp;F97),COUNTIF($Q$22:$Q97,"&gt;"&amp;F97),COUNTIF($S$22:$S97,"&gt;"&amp;F97)),"")</f>
        <v>2</v>
      </c>
      <c r="H97" s="20">
        <v>15.419845491705928</v>
      </c>
      <c r="I97" s="4">
        <f t="shared" si="17"/>
        <v>1.0708226035906895E-2</v>
      </c>
      <c r="J97" s="4">
        <f t="shared" ca="1" si="18"/>
        <v>4.9692061555361988E-4</v>
      </c>
      <c r="K97" s="4" t="str">
        <f ca="1">IF(AND(MAX(L$21:L96)&lt;=MAX(N$21:N96),F97&lt;&gt;"",MAX(L$21:L96)&lt;=MAX(P$21:P96),MAX(L$21:L96)&lt;=MAX(R$21:R96),MAX(L$21:L96)&lt;=MAX(T$21:T96),MAX(L$21:L96)&lt;=TIME(20,0,0)),MAX(L$21:L96,F97),"")</f>
        <v/>
      </c>
      <c r="L97" s="4" t="str">
        <f t="shared" ca="1" si="19"/>
        <v/>
      </c>
      <c r="M97" s="4" t="str">
        <f ca="1">IF(AND(MAX(L$21:L96)&gt;MAX(N$21:N96),F97&lt;&gt;"",MAX(N$21:N96)&lt;=MAX(P$21:P96),MAX(N$21:N96)&lt;=MAX(R$21:R96),MAX(N$21:N96)&lt;=MAX(T$21:T96),MAX(N$21:N96)&lt;TIME(20,0,0)),MAX(N$21:N96,F97),"")</f>
        <v/>
      </c>
      <c r="N97" s="4" t="str">
        <f t="shared" ca="1" si="20"/>
        <v/>
      </c>
      <c r="O97" s="21" t="str">
        <f ca="1">IF(AND(MAX(L$21:L96)&gt;MAX(P$21:P96),F97&lt;&gt;"",MAX(N$21:N96)&gt;MAX(P$21:P96),MAX(P$21:P96)&lt;=MAX(R$21:R96),MAX(P$21:P96)&lt;=MAX(T$21:T96),MAX(P$21:P96)&lt;TIME(20,0,0)),MAX(P$21:P96,F97),"")</f>
        <v/>
      </c>
      <c r="P97" s="21" t="str">
        <f t="shared" ca="1" si="21"/>
        <v/>
      </c>
      <c r="Q97" s="21">
        <f ca="1">IF(AND(MAX(L$21:L96)&gt;MAX(R$21:R96),F97&lt;&gt;"",MAX(N$21:N96)&gt;MAX(R$21:R96),MAX(P$21:P96)&gt;MAX(R$21:R96),MAX(R$21:R96)&lt;=MAX(T$21:T96),MAX(R$21:R96)&lt;TIME(20,0,0)),MAX(R$21:R96,F97),"")</f>
        <v>0.51047465218607679</v>
      </c>
      <c r="R97" s="21">
        <f t="shared" ca="1" si="22"/>
        <v>0.52118287822198373</v>
      </c>
      <c r="S97" s="21" t="str">
        <f ca="1">IF(AND(MAX(L$21:L96)&gt;MAX(T$21:T96),F97&lt;&gt;"",MAX(N$21:N96)&gt;MAX(T$21:T96),MAX(P$21:P96)&gt;MAX(T$21:T96),MAX(R$21:R96)&gt;MAX(T$21:T96),MAX(T$21:T96)&lt;TIME(20,0,0)),MAX(T$21:T96,F97),"")</f>
        <v/>
      </c>
      <c r="T97" s="21" t="str">
        <f t="shared" ca="1" si="23"/>
        <v/>
      </c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0"/>
      <c r="AF97" s="20"/>
      <c r="AG97" s="20"/>
      <c r="AH97" s="20"/>
      <c r="AI97" s="20"/>
      <c r="AJ97" s="20"/>
      <c r="AK97" s="20"/>
    </row>
    <row r="98" spans="1:37" ht="13.8" x14ac:dyDescent="0.3">
      <c r="A98" s="3">
        <f t="shared" ca="1" si="12"/>
        <v>0</v>
      </c>
      <c r="B98" s="6">
        <f t="shared" ca="1" si="13"/>
        <v>5.0057938062986445</v>
      </c>
      <c r="C98" s="4">
        <f t="shared" ca="1" si="14"/>
        <v>0.51121656392799675</v>
      </c>
      <c r="D98" s="20">
        <v>2.3453036495338893</v>
      </c>
      <c r="E98" s="4">
        <f t="shared" si="15"/>
        <v>1.6286830899540897E-3</v>
      </c>
      <c r="F98" s="4">
        <f t="shared" ca="1" si="16"/>
        <v>0.51284524701795087</v>
      </c>
      <c r="G98" s="3">
        <f ca="1">IF(F98&lt;&gt;"",SUM(COUNTIF($K$22:$K98,"&gt;"&amp;F98),COUNTIF($M$22:$M98,"&gt;"&amp;F98),COUNTIF($O$22:$O98,"&gt;"&amp;F98),COUNTIF($Q$22:$Q98,"&gt;"&amp;F98),COUNTIF($S$22:$S98,"&gt;"&amp;F98)),"")</f>
        <v>0</v>
      </c>
      <c r="H98" s="20">
        <v>18.246273649892828</v>
      </c>
      <c r="I98" s="4">
        <f t="shared" si="17"/>
        <v>1.267102336798113E-2</v>
      </c>
      <c r="J98" s="4">
        <f t="shared" ca="1" si="18"/>
        <v>0</v>
      </c>
      <c r="K98" s="4">
        <f ca="1">IF(AND(MAX(L$21:L97)&lt;=MAX(N$21:N97),F98&lt;&gt;"",MAX(L$21:L97)&lt;=MAX(P$21:P97),MAX(L$21:L97)&lt;=MAX(R$21:R97),MAX(L$21:L97)&lt;=MAX(T$21:T97),MAX(L$21:L97)&lt;=TIME(20,0,0)),MAX(L$21:L97,F98),"")</f>
        <v>0.51284524701795087</v>
      </c>
      <c r="L98" s="4">
        <f t="shared" ca="1" si="19"/>
        <v>0.52551627038593196</v>
      </c>
      <c r="M98" s="4" t="str">
        <f ca="1">IF(AND(MAX(L$21:L97)&gt;MAX(N$21:N97),F98&lt;&gt;"",MAX(N$21:N97)&lt;=MAX(P$21:P97),MAX(N$21:N97)&lt;=MAX(R$21:R97),MAX(N$21:N97)&lt;=MAX(T$21:T97),MAX(N$21:N97)&lt;TIME(20,0,0)),MAX(N$21:N97,F98),"")</f>
        <v/>
      </c>
      <c r="N98" s="4" t="str">
        <f t="shared" ca="1" si="20"/>
        <v/>
      </c>
      <c r="O98" s="21" t="str">
        <f ca="1">IF(AND(MAX(L$21:L97)&gt;MAX(P$21:P97),F98&lt;&gt;"",MAX(N$21:N97)&gt;MAX(P$21:P97),MAX(P$21:P97)&lt;=MAX(R$21:R97),MAX(P$21:P97)&lt;=MAX(T$21:T97),MAX(P$21:P97)&lt;TIME(20,0,0)),MAX(P$21:P97,F98),"")</f>
        <v/>
      </c>
      <c r="P98" s="21" t="str">
        <f t="shared" ca="1" si="21"/>
        <v/>
      </c>
      <c r="Q98" s="21" t="str">
        <f ca="1">IF(AND(MAX(L$21:L97)&gt;MAX(R$21:R97),F98&lt;&gt;"",MAX(N$21:N97)&gt;MAX(R$21:R97),MAX(P$21:P97)&gt;MAX(R$21:R97),MAX(R$21:R97)&lt;=MAX(T$21:T97),MAX(R$21:R97)&lt;TIME(20,0,0)),MAX(R$21:R97,F98),"")</f>
        <v/>
      </c>
      <c r="R98" s="21" t="str">
        <f t="shared" ca="1" si="22"/>
        <v/>
      </c>
      <c r="S98" s="21" t="str">
        <f ca="1">IF(AND(MAX(L$21:L97)&gt;MAX(T$21:T97),F98&lt;&gt;"",MAX(N$21:N97)&gt;MAX(T$21:T97),MAX(P$21:P97)&gt;MAX(T$21:T97),MAX(R$21:R97)&gt;MAX(T$21:T97),MAX(T$21:T97)&lt;TIME(20,0,0)),MAX(T$21:T97,F98),"")</f>
        <v/>
      </c>
      <c r="T98" s="21" t="str">
        <f t="shared" ca="1" si="23"/>
        <v/>
      </c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0"/>
      <c r="AF98" s="20"/>
      <c r="AG98" s="20"/>
      <c r="AH98" s="20"/>
      <c r="AI98" s="20"/>
      <c r="AJ98" s="20"/>
      <c r="AK98" s="20"/>
    </row>
    <row r="99" spans="1:37" ht="13.8" x14ac:dyDescent="0.3">
      <c r="A99" s="3">
        <f t="shared" ca="1" si="12"/>
        <v>0</v>
      </c>
      <c r="B99" s="6">
        <f t="shared" ca="1" si="13"/>
        <v>2.3627185334930458</v>
      </c>
      <c r="C99" s="4">
        <f t="shared" ca="1" si="14"/>
        <v>0.51285734068736688</v>
      </c>
      <c r="D99" s="20">
        <v>3.212183124403964</v>
      </c>
      <c r="E99" s="4">
        <f t="shared" si="15"/>
        <v>2.2306827252805304E-3</v>
      </c>
      <c r="F99" s="4">
        <f t="shared" ca="1" si="16"/>
        <v>0.51508802341264737</v>
      </c>
      <c r="G99" s="3">
        <f ca="1">IF(F99&lt;&gt;"",SUM(COUNTIF($K$22:$K99,"&gt;"&amp;F99),COUNTIF($M$22:$M99,"&gt;"&amp;F99),COUNTIF($O$22:$O99,"&gt;"&amp;F99),COUNTIF($Q$22:$Q99,"&gt;"&amp;F99),COUNTIF($S$22:$S99,"&gt;"&amp;F99)),"")</f>
        <v>1</v>
      </c>
      <c r="H99" s="20">
        <v>19.473290005080344</v>
      </c>
      <c r="I99" s="4">
        <f t="shared" si="17"/>
        <v>1.3523118059083572E-2</v>
      </c>
      <c r="J99" s="4">
        <f t="shared" ca="1" si="18"/>
        <v>2.3541010746076507E-3</v>
      </c>
      <c r="K99" s="4" t="str">
        <f ca="1">IF(AND(MAX(L$21:L98)&lt;=MAX(N$21:N98),F99&lt;&gt;"",MAX(L$21:L98)&lt;=MAX(P$21:P98),MAX(L$21:L98)&lt;=MAX(R$21:R98),MAX(L$21:L98)&lt;=MAX(T$21:T98),MAX(L$21:L98)&lt;=TIME(20,0,0)),MAX(L$21:L98,F99),"")</f>
        <v/>
      </c>
      <c r="L99" s="4" t="str">
        <f t="shared" ca="1" si="19"/>
        <v/>
      </c>
      <c r="M99" s="4" t="str">
        <f ca="1">IF(AND(MAX(L$21:L98)&gt;MAX(N$21:N98),F99&lt;&gt;"",MAX(N$21:N98)&lt;=MAX(P$21:P98),MAX(N$21:N98)&lt;=MAX(R$21:R98),MAX(N$21:N98)&lt;=MAX(T$21:T98),MAX(N$21:N98)&lt;TIME(20,0,0)),MAX(N$21:N98,F99),"")</f>
        <v/>
      </c>
      <c r="N99" s="4" t="str">
        <f t="shared" ca="1" si="20"/>
        <v/>
      </c>
      <c r="O99" s="21" t="str">
        <f ca="1">IF(AND(MAX(L$21:L98)&gt;MAX(P$21:P98),F99&lt;&gt;"",MAX(N$21:N98)&gt;MAX(P$21:P98),MAX(P$21:P98)&lt;=MAX(R$21:R98),MAX(P$21:P98)&lt;=MAX(T$21:T98),MAX(P$21:P98)&lt;TIME(20,0,0)),MAX(P$21:P98,F99),"")</f>
        <v/>
      </c>
      <c r="P99" s="21" t="str">
        <f t="shared" ca="1" si="21"/>
        <v/>
      </c>
      <c r="Q99" s="21" t="str">
        <f ca="1">IF(AND(MAX(L$21:L98)&gt;MAX(R$21:R98),F99&lt;&gt;"",MAX(N$21:N98)&gt;MAX(R$21:R98),MAX(P$21:P98)&gt;MAX(R$21:R98),MAX(R$21:R98)&lt;=MAX(T$21:T98),MAX(R$21:R98)&lt;TIME(20,0,0)),MAX(R$21:R98,F99),"")</f>
        <v/>
      </c>
      <c r="R99" s="21" t="str">
        <f t="shared" ca="1" si="22"/>
        <v/>
      </c>
      <c r="S99" s="21">
        <f ca="1">IF(AND(MAX(L$21:L98)&gt;MAX(T$21:T98),F99&lt;&gt;"",MAX(N$21:N98)&gt;MAX(T$21:T98),MAX(P$21:P98)&gt;MAX(T$21:T98),MAX(R$21:R98)&gt;MAX(T$21:T98),MAX(T$21:T98)&lt;TIME(20,0,0)),MAX(T$21:T98,F99),"")</f>
        <v>0.51744212448725502</v>
      </c>
      <c r="T99" s="21">
        <f t="shared" ca="1" si="23"/>
        <v>0.53096524254633859</v>
      </c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0"/>
      <c r="AF99" s="20"/>
      <c r="AG99" s="20"/>
      <c r="AH99" s="20"/>
      <c r="AI99" s="20"/>
      <c r="AJ99" s="20"/>
      <c r="AK99" s="20"/>
    </row>
    <row r="100" spans="1:37" ht="13.8" x14ac:dyDescent="0.3">
      <c r="A100" s="3">
        <f t="shared" ca="1" si="12"/>
        <v>0</v>
      </c>
      <c r="B100" s="6">
        <f t="shared" ca="1" si="13"/>
        <v>2.7156719317573605</v>
      </c>
      <c r="C100" s="4">
        <f t="shared" ca="1" si="14"/>
        <v>0.51474322397330952</v>
      </c>
      <c r="D100" s="20">
        <v>4.7368438420817256</v>
      </c>
      <c r="E100" s="4">
        <f t="shared" si="15"/>
        <v>3.2894748903345315E-3</v>
      </c>
      <c r="F100" s="4">
        <f t="shared" ca="1" si="16"/>
        <v>0.518032698863644</v>
      </c>
      <c r="G100" s="3">
        <f ca="1">IF(F100&lt;&gt;"",SUM(COUNTIF($K$22:$K100,"&gt;"&amp;F100),COUNTIF($M$22:$M100,"&gt;"&amp;F100),COUNTIF($O$22:$O100,"&gt;"&amp;F100),COUNTIF($Q$22:$Q100,"&gt;"&amp;F100),COUNTIF($S$22:$S100,"&gt;"&amp;F100)),"")</f>
        <v>1</v>
      </c>
      <c r="H100" s="20">
        <v>13.714312710035301</v>
      </c>
      <c r="I100" s="4">
        <f t="shared" si="17"/>
        <v>9.5238282708578481E-3</v>
      </c>
      <c r="J100" s="4">
        <f t="shared" ca="1" si="18"/>
        <v>1.7874671616737725E-3</v>
      </c>
      <c r="K100" s="4" t="str">
        <f ca="1">IF(AND(MAX(L$21:L99)&lt;=MAX(N$21:N99),F100&lt;&gt;"",MAX(L$21:L99)&lt;=MAX(P$21:P99),MAX(L$21:L99)&lt;=MAX(R$21:R99),MAX(L$21:L99)&lt;=MAX(T$21:T99),MAX(L$21:L99)&lt;=TIME(20,0,0)),MAX(L$21:L99,F100),"")</f>
        <v/>
      </c>
      <c r="L100" s="4" t="str">
        <f t="shared" ca="1" si="19"/>
        <v/>
      </c>
      <c r="M100" s="4" t="str">
        <f ca="1">IF(AND(MAX(L$21:L99)&gt;MAX(N$21:N99),F100&lt;&gt;"",MAX(N$21:N99)&lt;=MAX(P$21:P99),MAX(N$21:N99)&lt;=MAX(R$21:R99),MAX(N$21:N99)&lt;=MAX(T$21:T99),MAX(N$21:N99)&lt;TIME(20,0,0)),MAX(N$21:N99,F100),"")</f>
        <v/>
      </c>
      <c r="N100" s="4" t="str">
        <f t="shared" ca="1" si="20"/>
        <v/>
      </c>
      <c r="O100" s="21">
        <f ca="1">IF(AND(MAX(L$21:L99)&gt;MAX(P$21:P99),F100&lt;&gt;"",MAX(N$21:N99)&gt;MAX(P$21:P99),MAX(P$21:P99)&lt;=MAX(R$21:R99),MAX(P$21:P99)&lt;=MAX(T$21:T99),MAX(P$21:P99)&lt;TIME(20,0,0)),MAX(P$21:P99,F100),"")</f>
        <v>0.51982016602531778</v>
      </c>
      <c r="P100" s="21">
        <f t="shared" ca="1" si="21"/>
        <v>0.52934399429617562</v>
      </c>
      <c r="Q100" s="21" t="str">
        <f ca="1">IF(AND(MAX(L$21:L99)&gt;MAX(R$21:R99),F100&lt;&gt;"",MAX(N$21:N99)&gt;MAX(R$21:R99),MAX(P$21:P99)&gt;MAX(R$21:R99),MAX(R$21:R99)&lt;=MAX(T$21:T99),MAX(R$21:R99)&lt;TIME(20,0,0)),MAX(R$21:R99,F100),"")</f>
        <v/>
      </c>
      <c r="R100" s="21" t="str">
        <f t="shared" ca="1" si="22"/>
        <v/>
      </c>
      <c r="S100" s="21" t="str">
        <f ca="1">IF(AND(MAX(L$21:L99)&gt;MAX(T$21:T99),F100&lt;&gt;"",MAX(N$21:N99)&gt;MAX(T$21:T99),MAX(P$21:P99)&gt;MAX(T$21:T99),MAX(R$21:R99)&gt;MAX(T$21:T99),MAX(T$21:T99)&lt;TIME(20,0,0)),MAX(T$21:T99,F100),"")</f>
        <v/>
      </c>
      <c r="T100" s="21" t="str">
        <f t="shared" ca="1" si="23"/>
        <v/>
      </c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0"/>
      <c r="AF100" s="20"/>
      <c r="AG100" s="20"/>
      <c r="AH100" s="20"/>
      <c r="AI100" s="20"/>
      <c r="AJ100" s="20"/>
      <c r="AK100" s="20"/>
    </row>
    <row r="101" spans="1:37" ht="13.8" x14ac:dyDescent="0.3">
      <c r="A101" s="3">
        <f t="shared" ca="1" si="12"/>
        <v>1</v>
      </c>
      <c r="B101" s="6">
        <f t="shared" ca="1" si="13"/>
        <v>5.1664063581357178</v>
      </c>
      <c r="C101" s="4">
        <f t="shared" ca="1" si="14"/>
        <v>0.51833100616645933</v>
      </c>
      <c r="D101" s="20">
        <v>2.4170798345294315</v>
      </c>
      <c r="E101" s="4">
        <f t="shared" si="15"/>
        <v>1.6785276628676607E-3</v>
      </c>
      <c r="F101" s="4">
        <f t="shared" ca="1" si="16"/>
        <v>0.51833100616645933</v>
      </c>
      <c r="G101" s="3">
        <f ca="1">IF(F101&lt;&gt;"",SUM(COUNTIF($K$22:$K101,"&gt;"&amp;F101),COUNTIF($M$22:$M101,"&gt;"&amp;F101),COUNTIF($O$22:$O101,"&gt;"&amp;F101),COUNTIF($Q$22:$Q101,"&gt;"&amp;F101),COUNTIF($S$22:$S101,"&gt;"&amp;F101)),"")</f>
        <v>2</v>
      </c>
      <c r="H101" s="20">
        <v>13.787696142699133</v>
      </c>
      <c r="I101" s="4">
        <f t="shared" si="17"/>
        <v>9.5747889879855084E-3</v>
      </c>
      <c r="J101" s="4">
        <f t="shared" ca="1" si="18"/>
        <v>2.8518720555243959E-3</v>
      </c>
      <c r="K101" s="4" t="str">
        <f ca="1">IF(AND(MAX(L$21:L100)&lt;=MAX(N$21:N100),F101&lt;&gt;"",MAX(L$21:L100)&lt;=MAX(P$21:P100),MAX(L$21:L100)&lt;=MAX(R$21:R100),MAX(L$21:L100)&lt;=MAX(T$21:T100),MAX(L$21:L100)&lt;=TIME(20,0,0)),MAX(L$21:L100,F101),"")</f>
        <v/>
      </c>
      <c r="L101" s="4" t="str">
        <f t="shared" ca="1" si="19"/>
        <v/>
      </c>
      <c r="M101" s="4" t="str">
        <f ca="1">IF(AND(MAX(L$21:L100)&gt;MAX(N$21:N100),F101&lt;&gt;"",MAX(N$21:N100)&lt;=MAX(P$21:P100),MAX(N$21:N100)&lt;=MAX(R$21:R100),MAX(N$21:N100)&lt;=MAX(T$21:T100),MAX(N$21:N100)&lt;TIME(20,0,0)),MAX(N$21:N100,F101),"")</f>
        <v/>
      </c>
      <c r="N101" s="4" t="str">
        <f t="shared" ca="1" si="20"/>
        <v/>
      </c>
      <c r="O101" s="21" t="str">
        <f ca="1">IF(AND(MAX(L$21:L100)&gt;MAX(P$21:P100),F101&lt;&gt;"",MAX(N$21:N100)&gt;MAX(P$21:P100),MAX(P$21:P100)&lt;=MAX(R$21:R100),MAX(P$21:P100)&lt;=MAX(T$21:T100),MAX(P$21:P100)&lt;TIME(20,0,0)),MAX(P$21:P100,F101),"")</f>
        <v/>
      </c>
      <c r="P101" s="21" t="str">
        <f t="shared" ca="1" si="21"/>
        <v/>
      </c>
      <c r="Q101" s="21">
        <f ca="1">IF(AND(MAX(L$21:L100)&gt;MAX(R$21:R100),F101&lt;&gt;"",MAX(N$21:N100)&gt;MAX(R$21:R100),MAX(P$21:P100)&gt;MAX(R$21:R100),MAX(R$21:R100)&lt;=MAX(T$21:T100),MAX(R$21:R100)&lt;TIME(20,0,0)),MAX(R$21:R100,F101),"")</f>
        <v>0.52118287822198373</v>
      </c>
      <c r="R101" s="21">
        <f t="shared" ca="1" si="22"/>
        <v>0.5307576672099692</v>
      </c>
      <c r="S101" s="21" t="str">
        <f ca="1">IF(AND(MAX(L$21:L100)&gt;MAX(T$21:T100),F101&lt;&gt;"",MAX(N$21:N100)&gt;MAX(T$21:T100),MAX(P$21:P100)&gt;MAX(T$21:T100),MAX(R$21:R100)&gt;MAX(T$21:T100),MAX(T$21:T100)&lt;TIME(20,0,0)),MAX(T$21:T100,F101),"")</f>
        <v/>
      </c>
      <c r="T101" s="21" t="str">
        <f t="shared" ca="1" si="23"/>
        <v/>
      </c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0"/>
      <c r="AF101" s="20"/>
      <c r="AG101" s="20"/>
      <c r="AH101" s="20"/>
      <c r="AI101" s="20"/>
      <c r="AJ101" s="20"/>
      <c r="AK101" s="20"/>
    </row>
    <row r="102" spans="1:37" ht="13.8" x14ac:dyDescent="0.3">
      <c r="A102" s="3">
        <f t="shared" ca="1" si="12"/>
        <v>0</v>
      </c>
      <c r="B102" s="6">
        <f t="shared" ca="1" si="13"/>
        <v>1.6077279594567699</v>
      </c>
      <c r="C102" s="4">
        <f t="shared" ca="1" si="14"/>
        <v>0.51944748391608209</v>
      </c>
      <c r="D102" s="20">
        <v>2.0569813235197216</v>
      </c>
      <c r="E102" s="4">
        <f t="shared" si="15"/>
        <v>1.428459252444251E-3</v>
      </c>
      <c r="F102" s="4">
        <f t="shared" ca="1" si="16"/>
        <v>0.52087594316852637</v>
      </c>
      <c r="G102" s="3">
        <f ca="1">IF(F102&lt;&gt;"",SUM(COUNTIF($K$22:$K102,"&gt;"&amp;F102),COUNTIF($M$22:$M102,"&gt;"&amp;F102),COUNTIF($O$22:$O102,"&gt;"&amp;F102),COUNTIF($Q$22:$Q102,"&gt;"&amp;F102),COUNTIF($S$22:$S102,"&gt;"&amp;F102)),"")</f>
        <v>2</v>
      </c>
      <c r="H102" s="20">
        <v>17.054638059689751</v>
      </c>
      <c r="I102" s="4">
        <f t="shared" si="17"/>
        <v>1.1843498652562326E-2</v>
      </c>
      <c r="J102" s="4">
        <f t="shared" ca="1" si="18"/>
        <v>6.065708636194822E-4</v>
      </c>
      <c r="K102" s="4" t="str">
        <f ca="1">IF(AND(MAX(L$21:L101)&lt;=MAX(N$21:N101),F102&lt;&gt;"",MAX(L$21:L101)&lt;=MAX(P$21:P101),MAX(L$21:L101)&lt;=MAX(R$21:R101),MAX(L$21:L101)&lt;=MAX(T$21:T101),MAX(L$21:L101)&lt;=TIME(20,0,0)),MAX(L$21:L101,F102),"")</f>
        <v/>
      </c>
      <c r="L102" s="4" t="str">
        <f t="shared" ca="1" si="19"/>
        <v/>
      </c>
      <c r="M102" s="4">
        <f ca="1">IF(AND(MAX(L$21:L101)&gt;MAX(N$21:N101),F102&lt;&gt;"",MAX(N$21:N101)&lt;=MAX(P$21:P101),MAX(N$21:N101)&lt;=MAX(R$21:R101),MAX(N$21:N101)&lt;=MAX(T$21:T101),MAX(N$21:N101)&lt;TIME(20,0,0)),MAX(N$21:N101,F102),"")</f>
        <v>0.52148251403214585</v>
      </c>
      <c r="N102" s="4">
        <f t="shared" ca="1" si="20"/>
        <v>0.53332601268470814</v>
      </c>
      <c r="O102" s="21" t="str">
        <f ca="1">IF(AND(MAX(L$21:L101)&gt;MAX(P$21:P101),F102&lt;&gt;"",MAX(N$21:N101)&gt;MAX(P$21:P101),MAX(P$21:P101)&lt;=MAX(R$21:R101),MAX(P$21:P101)&lt;=MAX(T$21:T101),MAX(P$21:P101)&lt;TIME(20,0,0)),MAX(P$21:P101,F102),"")</f>
        <v/>
      </c>
      <c r="P102" s="21" t="str">
        <f t="shared" ca="1" si="21"/>
        <v/>
      </c>
      <c r="Q102" s="21" t="str">
        <f ca="1">IF(AND(MAX(L$21:L101)&gt;MAX(R$21:R101),F102&lt;&gt;"",MAX(N$21:N101)&gt;MAX(R$21:R101),MAX(P$21:P101)&gt;MAX(R$21:R101),MAX(R$21:R101)&lt;=MAX(T$21:T101),MAX(R$21:R101)&lt;TIME(20,0,0)),MAX(R$21:R101,F102),"")</f>
        <v/>
      </c>
      <c r="R102" s="21" t="str">
        <f t="shared" ca="1" si="22"/>
        <v/>
      </c>
      <c r="S102" s="21" t="str">
        <f ca="1">IF(AND(MAX(L$21:L101)&gt;MAX(T$21:T101),F102&lt;&gt;"",MAX(N$21:N101)&gt;MAX(T$21:T101),MAX(P$21:P101)&gt;MAX(T$21:T101),MAX(R$21:R101)&gt;MAX(T$21:T101),MAX(T$21:T101)&lt;TIME(20,0,0)),MAX(T$21:T101,F102),"")</f>
        <v/>
      </c>
      <c r="T102" s="21" t="str">
        <f t="shared" ca="1" si="23"/>
        <v/>
      </c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0"/>
      <c r="AF102" s="20"/>
      <c r="AG102" s="20"/>
      <c r="AH102" s="20"/>
      <c r="AI102" s="20"/>
      <c r="AJ102" s="20"/>
      <c r="AK102" s="20"/>
    </row>
    <row r="103" spans="1:37" ht="13.8" x14ac:dyDescent="0.3">
      <c r="A103" s="3">
        <f t="shared" ca="1" si="12"/>
        <v>0</v>
      </c>
      <c r="B103" s="6">
        <f t="shared" ca="1" si="13"/>
        <v>2.9018849538837377</v>
      </c>
      <c r="C103" s="4">
        <f t="shared" ca="1" si="14"/>
        <v>0.52146268180072353</v>
      </c>
      <c r="D103" s="20">
        <v>2.4689414961612783</v>
      </c>
      <c r="E103" s="4">
        <f t="shared" si="15"/>
        <v>1.7145427056675544E-3</v>
      </c>
      <c r="F103" s="4">
        <f t="shared" ca="1" si="16"/>
        <v>0.52317722450639104</v>
      </c>
      <c r="G103" s="3">
        <f ca="1">IF(F103&lt;&gt;"",SUM(COUNTIF($K$22:$K103,"&gt;"&amp;F103),COUNTIF($M$22:$M103,"&gt;"&amp;F103),COUNTIF($O$22:$O103,"&gt;"&amp;F103),COUNTIF($Q$22:$Q103,"&gt;"&amp;F103),COUNTIF($S$22:$S103,"&gt;"&amp;F103)),"")</f>
        <v>1</v>
      </c>
      <c r="H103" s="20">
        <v>22.147707492549671</v>
      </c>
      <c r="I103" s="4">
        <f t="shared" si="17"/>
        <v>1.5380352425381716E-2</v>
      </c>
      <c r="J103" s="4">
        <f t="shared" ca="1" si="18"/>
        <v>2.3390458795409241E-3</v>
      </c>
      <c r="K103" s="4">
        <f ca="1">IF(AND(MAX(L$21:L102)&lt;=MAX(N$21:N102),F103&lt;&gt;"",MAX(L$21:L102)&lt;=MAX(P$21:P102),MAX(L$21:L102)&lt;=MAX(R$21:R102),MAX(L$21:L102)&lt;=MAX(T$21:T102),MAX(L$21:L102)&lt;=TIME(20,0,0)),MAX(L$21:L102,F103),"")</f>
        <v>0.52551627038593196</v>
      </c>
      <c r="L103" s="4">
        <f t="shared" ca="1" si="19"/>
        <v>0.54089662281131368</v>
      </c>
      <c r="M103" s="4" t="str">
        <f ca="1">IF(AND(MAX(L$21:L102)&gt;MAX(N$21:N102),F103&lt;&gt;"",MAX(N$21:N102)&lt;=MAX(P$21:P102),MAX(N$21:N102)&lt;=MAX(R$21:R102),MAX(N$21:N102)&lt;=MAX(T$21:T102),MAX(N$21:N102)&lt;TIME(20,0,0)),MAX(N$21:N102,F103),"")</f>
        <v/>
      </c>
      <c r="N103" s="4" t="str">
        <f t="shared" ca="1" si="20"/>
        <v/>
      </c>
      <c r="O103" s="21" t="str">
        <f ca="1">IF(AND(MAX(L$21:L102)&gt;MAX(P$21:P102),F103&lt;&gt;"",MAX(N$21:N102)&gt;MAX(P$21:P102),MAX(P$21:P102)&lt;=MAX(R$21:R102),MAX(P$21:P102)&lt;=MAX(T$21:T102),MAX(P$21:P102)&lt;TIME(20,0,0)),MAX(P$21:P102,F103),"")</f>
        <v/>
      </c>
      <c r="P103" s="21" t="str">
        <f t="shared" ca="1" si="21"/>
        <v/>
      </c>
      <c r="Q103" s="21" t="str">
        <f ca="1">IF(AND(MAX(L$21:L102)&gt;MAX(R$21:R102),F103&lt;&gt;"",MAX(N$21:N102)&gt;MAX(R$21:R102),MAX(P$21:P102)&gt;MAX(R$21:R102),MAX(R$21:R102)&lt;=MAX(T$21:T102),MAX(R$21:R102)&lt;TIME(20,0,0)),MAX(R$21:R102,F103),"")</f>
        <v/>
      </c>
      <c r="R103" s="21" t="str">
        <f t="shared" ca="1" si="22"/>
        <v/>
      </c>
      <c r="S103" s="21" t="str">
        <f ca="1">IF(AND(MAX(L$21:L102)&gt;MAX(T$21:T102),F103&lt;&gt;"",MAX(N$21:N102)&gt;MAX(T$21:T102),MAX(P$21:P102)&gt;MAX(T$21:T102),MAX(R$21:R102)&gt;MAX(T$21:T102),MAX(T$21:T102)&lt;TIME(20,0,0)),MAX(T$21:T102,F103),"")</f>
        <v/>
      </c>
      <c r="T103" s="21" t="str">
        <f t="shared" ca="1" si="23"/>
        <v/>
      </c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0"/>
      <c r="AF103" s="20"/>
      <c r="AG103" s="20"/>
      <c r="AH103" s="20"/>
      <c r="AI103" s="20"/>
      <c r="AJ103" s="20"/>
      <c r="AK103" s="20"/>
    </row>
    <row r="104" spans="1:37" ht="13.8" x14ac:dyDescent="0.3">
      <c r="A104" s="3">
        <f t="shared" ca="1" si="12"/>
        <v>1</v>
      </c>
      <c r="B104" s="6">
        <f t="shared" ca="1" si="13"/>
        <v>1.8061726362544914</v>
      </c>
      <c r="C104" s="4">
        <f t="shared" ca="1" si="14"/>
        <v>0.52271696835367798</v>
      </c>
      <c r="D104" s="20">
        <v>2.864640756186418</v>
      </c>
      <c r="E104" s="4">
        <f t="shared" si="15"/>
        <v>1.9893338584627903E-3</v>
      </c>
      <c r="F104" s="4">
        <f t="shared" ca="1" si="16"/>
        <v>0.52271696835367798</v>
      </c>
      <c r="G104" s="3">
        <f ca="1">IF(F104&lt;&gt;"",SUM(COUNTIF($K$22:$K104,"&gt;"&amp;F104),COUNTIF($M$22:$M104,"&gt;"&amp;F104),COUNTIF($O$22:$O104,"&gt;"&amp;F104),COUNTIF($Q$22:$Q104,"&gt;"&amp;F104),COUNTIF($S$22:$S104,"&gt;"&amp;F104)),"")</f>
        <v>2</v>
      </c>
      <c r="H104" s="20">
        <v>19.02526438847417</v>
      </c>
      <c r="I104" s="4">
        <f t="shared" si="17"/>
        <v>1.3211989158662618E-2</v>
      </c>
      <c r="J104" s="4">
        <f t="shared" ca="1" si="18"/>
        <v>6.6270259424976441E-3</v>
      </c>
      <c r="K104" s="4" t="str">
        <f ca="1">IF(AND(MAX(L$21:L103)&lt;=MAX(N$21:N103),F104&lt;&gt;"",MAX(L$21:L103)&lt;=MAX(P$21:P103),MAX(L$21:L103)&lt;=MAX(R$21:R103),MAX(L$21:L103)&lt;=MAX(T$21:T103),MAX(L$21:L103)&lt;=TIME(20,0,0)),MAX(L$21:L103,F104),"")</f>
        <v/>
      </c>
      <c r="L104" s="4" t="str">
        <f t="shared" ca="1" si="19"/>
        <v/>
      </c>
      <c r="M104" s="4" t="str">
        <f ca="1">IF(AND(MAX(L$21:L103)&gt;MAX(N$21:N103),F104&lt;&gt;"",MAX(N$21:N103)&lt;=MAX(P$21:P103),MAX(N$21:N103)&lt;=MAX(R$21:R103),MAX(N$21:N103)&lt;=MAX(T$21:T103),MAX(N$21:N103)&lt;TIME(20,0,0)),MAX(N$21:N103,F104),"")</f>
        <v/>
      </c>
      <c r="N104" s="4" t="str">
        <f t="shared" ca="1" si="20"/>
        <v/>
      </c>
      <c r="O104" s="21">
        <f ca="1">IF(AND(MAX(L$21:L103)&gt;MAX(P$21:P103),F104&lt;&gt;"",MAX(N$21:N103)&gt;MAX(P$21:P103),MAX(P$21:P103)&lt;=MAX(R$21:R103),MAX(P$21:P103)&lt;=MAX(T$21:T103),MAX(P$21:P103)&lt;TIME(20,0,0)),MAX(P$21:P103,F104),"")</f>
        <v>0.52934399429617562</v>
      </c>
      <c r="P104" s="21">
        <f t="shared" ca="1" si="21"/>
        <v>0.54255598345483824</v>
      </c>
      <c r="Q104" s="21" t="str">
        <f ca="1">IF(AND(MAX(L$21:L103)&gt;MAX(R$21:R103),F104&lt;&gt;"",MAX(N$21:N103)&gt;MAX(R$21:R103),MAX(P$21:P103)&gt;MAX(R$21:R103),MAX(R$21:R103)&lt;=MAX(T$21:T103),MAX(R$21:R103)&lt;TIME(20,0,0)),MAX(R$21:R103,F104),"")</f>
        <v/>
      </c>
      <c r="R104" s="21" t="str">
        <f t="shared" ca="1" si="22"/>
        <v/>
      </c>
      <c r="S104" s="21" t="str">
        <f ca="1">IF(AND(MAX(L$21:L103)&gt;MAX(T$21:T103),F104&lt;&gt;"",MAX(N$21:N103)&gt;MAX(T$21:T103),MAX(P$21:P103)&gt;MAX(T$21:T103),MAX(R$21:R103)&gt;MAX(T$21:T103),MAX(T$21:T103)&lt;TIME(20,0,0)),MAX(T$21:T103,F104),"")</f>
        <v/>
      </c>
      <c r="T104" s="21" t="str">
        <f t="shared" ca="1" si="23"/>
        <v/>
      </c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0"/>
      <c r="AF104" s="20"/>
      <c r="AG104" s="20"/>
      <c r="AH104" s="20"/>
      <c r="AI104" s="20"/>
      <c r="AJ104" s="20"/>
      <c r="AK104" s="20"/>
    </row>
    <row r="105" spans="1:37" ht="13.8" x14ac:dyDescent="0.3">
      <c r="A105" s="3">
        <f t="shared" ca="1" si="12"/>
        <v>0</v>
      </c>
      <c r="B105" s="6">
        <f t="shared" ca="1" si="13"/>
        <v>4.2578203969147896</v>
      </c>
      <c r="C105" s="4">
        <f t="shared" ca="1" si="14"/>
        <v>0.52567378807375764</v>
      </c>
      <c r="D105" s="20">
        <v>3.3137739668090944</v>
      </c>
      <c r="E105" s="4">
        <f t="shared" si="15"/>
        <v>2.3012319213952044E-3</v>
      </c>
      <c r="F105" s="4">
        <f t="shared" ca="1" si="16"/>
        <v>0.52797501999515284</v>
      </c>
      <c r="G105" s="3">
        <f ca="1">IF(F105&lt;&gt;"",SUM(COUNTIF($K$22:$K105,"&gt;"&amp;F105),COUNTIF($M$22:$M105,"&gt;"&amp;F105),COUNTIF($O$22:$O105,"&gt;"&amp;F105),COUNTIF($Q$22:$Q105,"&gt;"&amp;F105),COUNTIF($S$22:$S105,"&gt;"&amp;F105)),"")</f>
        <v>2</v>
      </c>
      <c r="H105" s="20">
        <v>12.105922489026852</v>
      </c>
      <c r="I105" s="4">
        <f t="shared" si="17"/>
        <v>8.4068906173797586E-3</v>
      </c>
      <c r="J105" s="4">
        <f t="shared" ca="1" si="18"/>
        <v>2.7826472148163583E-3</v>
      </c>
      <c r="K105" s="4" t="str">
        <f ca="1">IF(AND(MAX(L$21:L104)&lt;=MAX(N$21:N104),F105&lt;&gt;"",MAX(L$21:L104)&lt;=MAX(P$21:P104),MAX(L$21:L104)&lt;=MAX(R$21:R104),MAX(L$21:L104)&lt;=MAX(T$21:T104),MAX(L$21:L104)&lt;=TIME(20,0,0)),MAX(L$21:L104,F105),"")</f>
        <v/>
      </c>
      <c r="L105" s="4" t="str">
        <f t="shared" ca="1" si="19"/>
        <v/>
      </c>
      <c r="M105" s="4" t="str">
        <f ca="1">IF(AND(MAX(L$21:L104)&gt;MAX(N$21:N104),F105&lt;&gt;"",MAX(N$21:N104)&lt;=MAX(P$21:P104),MAX(N$21:N104)&lt;=MAX(R$21:R104),MAX(N$21:N104)&lt;=MAX(T$21:T104),MAX(N$21:N104)&lt;TIME(20,0,0)),MAX(N$21:N104,F105),"")</f>
        <v/>
      </c>
      <c r="N105" s="4" t="str">
        <f t="shared" ca="1" si="20"/>
        <v/>
      </c>
      <c r="O105" s="21" t="str">
        <f ca="1">IF(AND(MAX(L$21:L104)&gt;MAX(P$21:P104),F105&lt;&gt;"",MAX(N$21:N104)&gt;MAX(P$21:P104),MAX(P$21:P104)&lt;=MAX(R$21:R104),MAX(P$21:P104)&lt;=MAX(T$21:T104),MAX(P$21:P104)&lt;TIME(20,0,0)),MAX(P$21:P104,F105),"")</f>
        <v/>
      </c>
      <c r="P105" s="21" t="str">
        <f t="shared" ca="1" si="21"/>
        <v/>
      </c>
      <c r="Q105" s="21">
        <f ca="1">IF(AND(MAX(L$21:L104)&gt;MAX(R$21:R104),F105&lt;&gt;"",MAX(N$21:N104)&gt;MAX(R$21:R104),MAX(P$21:P104)&gt;MAX(R$21:R104),MAX(R$21:R104)&lt;=MAX(T$21:T104),MAX(R$21:R104)&lt;TIME(20,0,0)),MAX(R$21:R104,F105),"")</f>
        <v>0.5307576672099692</v>
      </c>
      <c r="R105" s="21">
        <f t="shared" ca="1" si="22"/>
        <v>0.53916455782734896</v>
      </c>
      <c r="S105" s="21" t="str">
        <f ca="1">IF(AND(MAX(L$21:L104)&gt;MAX(T$21:T104),F105&lt;&gt;"",MAX(N$21:N104)&gt;MAX(T$21:T104),MAX(P$21:P104)&gt;MAX(T$21:T104),MAX(R$21:R104)&gt;MAX(T$21:T104),MAX(T$21:T104)&lt;TIME(20,0,0)),MAX(T$21:T104,F105),"")</f>
        <v/>
      </c>
      <c r="T105" s="21" t="str">
        <f t="shared" ca="1" si="23"/>
        <v/>
      </c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0"/>
      <c r="AF105" s="20"/>
      <c r="AG105" s="20"/>
      <c r="AH105" s="20"/>
      <c r="AI105" s="20"/>
      <c r="AJ105" s="20"/>
      <c r="AK105" s="20"/>
    </row>
    <row r="106" spans="1:37" ht="13.8" x14ac:dyDescent="0.3">
      <c r="A106" s="3">
        <f t="shared" ca="1" si="12"/>
        <v>0</v>
      </c>
      <c r="B106" s="6">
        <f t="shared" ca="1" si="13"/>
        <v>8.1139033786922177</v>
      </c>
      <c r="C106" s="4">
        <f t="shared" ca="1" si="14"/>
        <v>0.53130844319784942</v>
      </c>
      <c r="D106" s="20">
        <v>2.6255948531143076</v>
      </c>
      <c r="E106" s="4">
        <f t="shared" si="15"/>
        <v>1.823329759107158E-3</v>
      </c>
      <c r="F106" s="4">
        <f t="shared" ca="1" si="16"/>
        <v>0.53313177295695657</v>
      </c>
      <c r="G106" s="3">
        <f ca="1">IF(F106&lt;&gt;"",SUM(COUNTIF($K$22:$K106,"&gt;"&amp;F106),COUNTIF($M$22:$M106,"&gt;"&amp;F106),COUNTIF($O$22:$O106,"&gt;"&amp;F106),COUNTIF($Q$22:$Q106,"&gt;"&amp;F106),COUNTIF($S$22:$S106,"&gt;"&amp;F106)),"")</f>
        <v>0</v>
      </c>
      <c r="H106" s="20">
        <v>14.112087323283049</v>
      </c>
      <c r="I106" s="4">
        <f t="shared" si="17"/>
        <v>9.8000606411687841E-3</v>
      </c>
      <c r="J106" s="4">
        <f t="shared" ca="1" si="18"/>
        <v>0</v>
      </c>
      <c r="K106" s="4" t="str">
        <f ca="1">IF(AND(MAX(L$21:L105)&lt;=MAX(N$21:N105),F106&lt;&gt;"",MAX(L$21:L105)&lt;=MAX(P$21:P105),MAX(L$21:L105)&lt;=MAX(R$21:R105),MAX(L$21:L105)&lt;=MAX(T$21:T105),MAX(L$21:L105)&lt;=TIME(20,0,0)),MAX(L$21:L105,F106),"")</f>
        <v/>
      </c>
      <c r="L106" s="4" t="str">
        <f t="shared" ca="1" si="19"/>
        <v/>
      </c>
      <c r="M106" s="4" t="str">
        <f ca="1">IF(AND(MAX(L$21:L105)&gt;MAX(N$21:N105),F106&lt;&gt;"",MAX(N$21:N105)&lt;=MAX(P$21:P105),MAX(N$21:N105)&lt;=MAX(R$21:R105),MAX(N$21:N105)&lt;=MAX(T$21:T105),MAX(N$21:N105)&lt;TIME(20,0,0)),MAX(N$21:N105,F106),"")</f>
        <v/>
      </c>
      <c r="N106" s="4" t="str">
        <f t="shared" ca="1" si="20"/>
        <v/>
      </c>
      <c r="O106" s="21" t="str">
        <f ca="1">IF(AND(MAX(L$21:L105)&gt;MAX(P$21:P105),F106&lt;&gt;"",MAX(N$21:N105)&gt;MAX(P$21:P105),MAX(P$21:P105)&lt;=MAX(R$21:R105),MAX(P$21:P105)&lt;=MAX(T$21:T105),MAX(P$21:P105)&lt;TIME(20,0,0)),MAX(P$21:P105,F106),"")</f>
        <v/>
      </c>
      <c r="P106" s="21" t="str">
        <f t="shared" ca="1" si="21"/>
        <v/>
      </c>
      <c r="Q106" s="21" t="str">
        <f ca="1">IF(AND(MAX(L$21:L105)&gt;MAX(R$21:R105),F106&lt;&gt;"",MAX(N$21:N105)&gt;MAX(R$21:R105),MAX(P$21:P105)&gt;MAX(R$21:R105),MAX(R$21:R105)&lt;=MAX(T$21:T105),MAX(R$21:R105)&lt;TIME(20,0,0)),MAX(R$21:R105,F106),"")</f>
        <v/>
      </c>
      <c r="R106" s="21" t="str">
        <f t="shared" ca="1" si="22"/>
        <v/>
      </c>
      <c r="S106" s="21">
        <f ca="1">IF(AND(MAX(L$21:L105)&gt;MAX(T$21:T105),F106&lt;&gt;"",MAX(N$21:N105)&gt;MAX(T$21:T105),MAX(P$21:P105)&gt;MAX(T$21:T105),MAX(R$21:R105)&gt;MAX(T$21:T105),MAX(T$21:T105)&lt;TIME(20,0,0)),MAX(T$21:T105,F106),"")</f>
        <v>0.53313177295695657</v>
      </c>
      <c r="T106" s="21">
        <f t="shared" ca="1" si="23"/>
        <v>0.54293183359812536</v>
      </c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0"/>
      <c r="AF106" s="20"/>
      <c r="AG106" s="20"/>
      <c r="AH106" s="20"/>
      <c r="AI106" s="20"/>
      <c r="AJ106" s="20"/>
      <c r="AK106" s="20"/>
    </row>
    <row r="107" spans="1:37" ht="13.8" x14ac:dyDescent="0.3">
      <c r="A107" s="3">
        <f t="shared" ca="1" si="12"/>
        <v>1</v>
      </c>
      <c r="B107" s="6">
        <f t="shared" ca="1" si="13"/>
        <v>1.3972306488976984</v>
      </c>
      <c r="C107" s="4">
        <f t="shared" ca="1" si="14"/>
        <v>0.53227874225958394</v>
      </c>
      <c r="D107" s="20">
        <v>3.1444664121663664</v>
      </c>
      <c r="E107" s="4">
        <f t="shared" si="15"/>
        <v>2.1836572306710876E-3</v>
      </c>
      <c r="F107" s="4">
        <f t="shared" ca="1" si="16"/>
        <v>0.53227874225958394</v>
      </c>
      <c r="G107" s="3">
        <f ca="1">IF(F107&lt;&gt;"",SUM(COUNTIF($K$22:$K107,"&gt;"&amp;F107),COUNTIF($M$22:$M107,"&gt;"&amp;F107),COUNTIF($O$22:$O107,"&gt;"&amp;F107),COUNTIF($Q$22:$Q107,"&gt;"&amp;F107),COUNTIF($S$22:$S107,"&gt;"&amp;F107)),"")</f>
        <v>2</v>
      </c>
      <c r="H107" s="20">
        <v>15.199614191842556</v>
      </c>
      <c r="I107" s="4">
        <f t="shared" si="17"/>
        <v>1.0555287633223998E-2</v>
      </c>
      <c r="J107" s="4">
        <f t="shared" ca="1" si="18"/>
        <v>1.0472704251242027E-3</v>
      </c>
      <c r="K107" s="4" t="str">
        <f ca="1">IF(AND(MAX(L$21:L106)&lt;=MAX(N$21:N106),F107&lt;&gt;"",MAX(L$21:L106)&lt;=MAX(P$21:P106),MAX(L$21:L106)&lt;=MAX(R$21:R106),MAX(L$21:L106)&lt;=MAX(T$21:T106),MAX(L$21:L106)&lt;=TIME(20,0,0)),MAX(L$21:L106,F107),"")</f>
        <v/>
      </c>
      <c r="L107" s="4" t="str">
        <f t="shared" ca="1" si="19"/>
        <v/>
      </c>
      <c r="M107" s="4">
        <f ca="1">IF(AND(MAX(L$21:L106)&gt;MAX(N$21:N106),F107&lt;&gt;"",MAX(N$21:N106)&lt;=MAX(P$21:P106),MAX(N$21:N106)&lt;=MAX(R$21:R106),MAX(N$21:N106)&lt;=MAX(T$21:T106),MAX(N$21:N106)&lt;TIME(20,0,0)),MAX(N$21:N106,F107),"")</f>
        <v>0.53332601268470814</v>
      </c>
      <c r="N107" s="4">
        <f t="shared" ca="1" si="20"/>
        <v>0.54388130031793214</v>
      </c>
      <c r="O107" s="21" t="str">
        <f ca="1">IF(AND(MAX(L$21:L106)&gt;MAX(P$21:P106),F107&lt;&gt;"",MAX(N$21:N106)&gt;MAX(P$21:P106),MAX(P$21:P106)&lt;=MAX(R$21:R106),MAX(P$21:P106)&lt;=MAX(T$21:T106),MAX(P$21:P106)&lt;TIME(20,0,0)),MAX(P$21:P106,F107),"")</f>
        <v/>
      </c>
      <c r="P107" s="21" t="str">
        <f t="shared" ca="1" si="21"/>
        <v/>
      </c>
      <c r="Q107" s="21" t="str">
        <f ca="1">IF(AND(MAX(L$21:L106)&gt;MAX(R$21:R106),F107&lt;&gt;"",MAX(N$21:N106)&gt;MAX(R$21:R106),MAX(P$21:P106)&gt;MAX(R$21:R106),MAX(R$21:R106)&lt;=MAX(T$21:T106),MAX(R$21:R106)&lt;TIME(20,0,0)),MAX(R$21:R106,F107),"")</f>
        <v/>
      </c>
      <c r="R107" s="21" t="str">
        <f t="shared" ca="1" si="22"/>
        <v/>
      </c>
      <c r="S107" s="21" t="str">
        <f ca="1">IF(AND(MAX(L$21:L106)&gt;MAX(T$21:T106),F107&lt;&gt;"",MAX(N$21:N106)&gt;MAX(T$21:T106),MAX(P$21:P106)&gt;MAX(T$21:T106),MAX(R$21:R106)&gt;MAX(T$21:T106),MAX(T$21:T106)&lt;TIME(20,0,0)),MAX(T$21:T106,F107),"")</f>
        <v/>
      </c>
      <c r="T107" s="21" t="str">
        <f t="shared" ca="1" si="23"/>
        <v/>
      </c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0"/>
      <c r="AF107" s="20"/>
      <c r="AG107" s="20"/>
      <c r="AH107" s="20"/>
      <c r="AI107" s="20"/>
      <c r="AJ107" s="20"/>
      <c r="AK107" s="20"/>
    </row>
    <row r="108" spans="1:37" ht="13.8" x14ac:dyDescent="0.3">
      <c r="A108" s="3">
        <f t="shared" ca="1" si="12"/>
        <v>0</v>
      </c>
      <c r="B108" s="6">
        <f t="shared" ca="1" si="13"/>
        <v>1.8296235785376687</v>
      </c>
      <c r="C108" s="4">
        <f t="shared" ca="1" si="14"/>
        <v>0.53354931418912399</v>
      </c>
      <c r="D108" s="20">
        <v>3.9469511041970691</v>
      </c>
      <c r="E108" s="4">
        <f t="shared" si="15"/>
        <v>2.7409382668035203E-3</v>
      </c>
      <c r="F108" s="4">
        <f t="shared" ca="1" si="16"/>
        <v>0.53629025245592754</v>
      </c>
      <c r="G108" s="3">
        <f ca="1">IF(F108&lt;&gt;"",SUM(COUNTIF($K$22:$K108,"&gt;"&amp;F108),COUNTIF($M$22:$M108,"&gt;"&amp;F108),COUNTIF($O$22:$O108,"&gt;"&amp;F108),COUNTIF($Q$22:$Q108,"&gt;"&amp;F108),COUNTIF($S$22:$S108,"&gt;"&amp;F108)),"")</f>
        <v>1</v>
      </c>
      <c r="H108" s="20">
        <v>11.742027974505618</v>
      </c>
      <c r="I108" s="4">
        <f t="shared" si="17"/>
        <v>8.154186093406679E-3</v>
      </c>
      <c r="J108" s="4">
        <f t="shared" ca="1" si="18"/>
        <v>2.8743053714214151E-3</v>
      </c>
      <c r="K108" s="4" t="str">
        <f ca="1">IF(AND(MAX(L$21:L107)&lt;=MAX(N$21:N107),F108&lt;&gt;"",MAX(L$21:L107)&lt;=MAX(P$21:P107),MAX(L$21:L107)&lt;=MAX(R$21:R107),MAX(L$21:L107)&lt;=MAX(T$21:T107),MAX(L$21:L107)&lt;=TIME(20,0,0)),MAX(L$21:L107,F108),"")</f>
        <v/>
      </c>
      <c r="L108" s="4" t="str">
        <f t="shared" ca="1" si="19"/>
        <v/>
      </c>
      <c r="M108" s="4" t="str">
        <f ca="1">IF(AND(MAX(L$21:L107)&gt;MAX(N$21:N107),F108&lt;&gt;"",MAX(N$21:N107)&lt;=MAX(P$21:P107),MAX(N$21:N107)&lt;=MAX(R$21:R107),MAX(N$21:N107)&lt;=MAX(T$21:T107),MAX(N$21:N107)&lt;TIME(20,0,0)),MAX(N$21:N107,F108),"")</f>
        <v/>
      </c>
      <c r="N108" s="4" t="str">
        <f t="shared" ca="1" si="20"/>
        <v/>
      </c>
      <c r="O108" s="21" t="str">
        <f ca="1">IF(AND(MAX(L$21:L107)&gt;MAX(P$21:P107),F108&lt;&gt;"",MAX(N$21:N107)&gt;MAX(P$21:P107),MAX(P$21:P107)&lt;=MAX(R$21:R107),MAX(P$21:P107)&lt;=MAX(T$21:T107),MAX(P$21:P107)&lt;TIME(20,0,0)),MAX(P$21:P107,F108),"")</f>
        <v/>
      </c>
      <c r="P108" s="21" t="str">
        <f t="shared" ca="1" si="21"/>
        <v/>
      </c>
      <c r="Q108" s="21">
        <f ca="1">IF(AND(MAX(L$21:L107)&gt;MAX(R$21:R107),F108&lt;&gt;"",MAX(N$21:N107)&gt;MAX(R$21:R107),MAX(P$21:P107)&gt;MAX(R$21:R107),MAX(R$21:R107)&lt;=MAX(T$21:T107),MAX(R$21:R107)&lt;TIME(20,0,0)),MAX(R$21:R107,F108),"")</f>
        <v>0.53916455782734896</v>
      </c>
      <c r="R108" s="21">
        <f t="shared" ca="1" si="22"/>
        <v>0.54731874392075563</v>
      </c>
      <c r="S108" s="21" t="str">
        <f ca="1">IF(AND(MAX(L$21:L107)&gt;MAX(T$21:T107),F108&lt;&gt;"",MAX(N$21:N107)&gt;MAX(T$21:T107),MAX(P$21:P107)&gt;MAX(T$21:T107),MAX(R$21:R107)&gt;MAX(T$21:T107),MAX(T$21:T107)&lt;TIME(20,0,0)),MAX(T$21:T107,F108),"")</f>
        <v/>
      </c>
      <c r="T108" s="21" t="str">
        <f t="shared" ca="1" si="23"/>
        <v/>
      </c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0"/>
      <c r="AF108" s="20"/>
      <c r="AG108" s="20"/>
      <c r="AH108" s="20"/>
      <c r="AI108" s="20"/>
      <c r="AJ108" s="20"/>
      <c r="AK108" s="20"/>
    </row>
    <row r="109" spans="1:37" ht="13.8" x14ac:dyDescent="0.3">
      <c r="A109" s="3">
        <f t="shared" ca="1" si="12"/>
        <v>0</v>
      </c>
      <c r="B109" s="6">
        <f t="shared" ca="1" si="13"/>
        <v>4.0560672236737965</v>
      </c>
      <c r="C109" s="4">
        <f t="shared" ca="1" si="14"/>
        <v>0.53636602753889751</v>
      </c>
      <c r="D109" s="20">
        <v>3.7162918791436823</v>
      </c>
      <c r="E109" s="4">
        <f t="shared" si="15"/>
        <v>2.5807582494053348E-3</v>
      </c>
      <c r="F109" s="4">
        <f t="shared" ca="1" si="16"/>
        <v>0.5389467857883028</v>
      </c>
      <c r="G109" s="3">
        <f ca="1">IF(F109&lt;&gt;"",SUM(COUNTIF($K$22:$K109,"&gt;"&amp;F109),COUNTIF($M$22:$M109,"&gt;"&amp;F109),COUNTIF($O$22:$O109,"&gt;"&amp;F109),COUNTIF($Q$22:$Q109,"&gt;"&amp;F109),COUNTIF($S$22:$S109,"&gt;"&amp;F109)),"")</f>
        <v>2</v>
      </c>
      <c r="H109" s="20">
        <v>15.203920080821263</v>
      </c>
      <c r="I109" s="4">
        <f t="shared" si="17"/>
        <v>1.0558277833903654E-2</v>
      </c>
      <c r="J109" s="4">
        <f t="shared" ca="1" si="18"/>
        <v>1.9498370230108808E-3</v>
      </c>
      <c r="K109" s="4">
        <f ca="1">IF(AND(MAX(L$21:L108)&lt;=MAX(N$21:N108),F109&lt;&gt;"",MAX(L$21:L108)&lt;=MAX(P$21:P108),MAX(L$21:L108)&lt;=MAX(R$21:R108),MAX(L$21:L108)&lt;=MAX(T$21:T108),MAX(L$21:L108)&lt;=TIME(20,0,0)),MAX(L$21:L108,F109),"")</f>
        <v>0.54089662281131368</v>
      </c>
      <c r="L109" s="4">
        <f t="shared" ca="1" si="19"/>
        <v>0.55145490064521729</v>
      </c>
      <c r="M109" s="4" t="str">
        <f ca="1">IF(AND(MAX(L$21:L108)&gt;MAX(N$21:N108),F109&lt;&gt;"",MAX(N$21:N108)&lt;=MAX(P$21:P108),MAX(N$21:N108)&lt;=MAX(R$21:R108),MAX(N$21:N108)&lt;=MAX(T$21:T108),MAX(N$21:N108)&lt;TIME(20,0,0)),MAX(N$21:N108,F109),"")</f>
        <v/>
      </c>
      <c r="N109" s="4" t="str">
        <f t="shared" ca="1" si="20"/>
        <v/>
      </c>
      <c r="O109" s="21" t="str">
        <f ca="1">IF(AND(MAX(L$21:L108)&gt;MAX(P$21:P108),F109&lt;&gt;"",MAX(N$21:N108)&gt;MAX(P$21:P108),MAX(P$21:P108)&lt;=MAX(R$21:R108),MAX(P$21:P108)&lt;=MAX(T$21:T108),MAX(P$21:P108)&lt;TIME(20,0,0)),MAX(P$21:P108,F109),"")</f>
        <v/>
      </c>
      <c r="P109" s="21" t="str">
        <f t="shared" ca="1" si="21"/>
        <v/>
      </c>
      <c r="Q109" s="21" t="str">
        <f ca="1">IF(AND(MAX(L$21:L108)&gt;MAX(R$21:R108),F109&lt;&gt;"",MAX(N$21:N108)&gt;MAX(R$21:R108),MAX(P$21:P108)&gt;MAX(R$21:R108),MAX(R$21:R108)&lt;=MAX(T$21:T108),MAX(R$21:R108)&lt;TIME(20,0,0)),MAX(R$21:R108,F109),"")</f>
        <v/>
      </c>
      <c r="R109" s="21" t="str">
        <f t="shared" ca="1" si="22"/>
        <v/>
      </c>
      <c r="S109" s="21" t="str">
        <f ca="1">IF(AND(MAX(L$21:L108)&gt;MAX(T$21:T108),F109&lt;&gt;"",MAX(N$21:N108)&gt;MAX(T$21:T108),MAX(P$21:P108)&gt;MAX(T$21:T108),MAX(R$21:R108)&gt;MAX(T$21:T108),MAX(T$21:T108)&lt;TIME(20,0,0)),MAX(T$21:T108,F109),"")</f>
        <v/>
      </c>
      <c r="T109" s="21" t="str">
        <f t="shared" ca="1" si="23"/>
        <v/>
      </c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0"/>
      <c r="AF109" s="20"/>
      <c r="AG109" s="20"/>
      <c r="AH109" s="20"/>
      <c r="AI109" s="20"/>
      <c r="AJ109" s="20"/>
      <c r="AK109" s="20"/>
    </row>
    <row r="110" spans="1:37" ht="13.8" x14ac:dyDescent="0.3">
      <c r="A110" s="3">
        <f t="shared" ca="1" si="12"/>
        <v>0</v>
      </c>
      <c r="B110" s="6">
        <f t="shared" ca="1" si="13"/>
        <v>2.7548801250179458</v>
      </c>
      <c r="C110" s="4">
        <f t="shared" ca="1" si="14"/>
        <v>0.53827913873682665</v>
      </c>
      <c r="D110" s="20">
        <v>1.8135050443815999</v>
      </c>
      <c r="E110" s="4">
        <f t="shared" si="15"/>
        <v>1.2593785030427776E-3</v>
      </c>
      <c r="F110" s="4">
        <f t="shared" ca="1" si="16"/>
        <v>0.53953851723986945</v>
      </c>
      <c r="G110" s="3">
        <f ca="1">IF(F110&lt;&gt;"",SUM(COUNTIF($K$22:$K110,"&gt;"&amp;F110),COUNTIF($M$22:$M110,"&gt;"&amp;F110),COUNTIF($O$22:$O110,"&gt;"&amp;F110),COUNTIF($Q$22:$Q110,"&gt;"&amp;F110),COUNTIF($S$22:$S110,"&gt;"&amp;F110)),"")</f>
        <v>2</v>
      </c>
      <c r="H110" s="20">
        <v>18.651803126558661</v>
      </c>
      <c r="I110" s="4">
        <f t="shared" si="17"/>
        <v>1.2952641060110182E-2</v>
      </c>
      <c r="J110" s="4">
        <f t="shared" ca="1" si="18"/>
        <v>3.0174662149687892E-3</v>
      </c>
      <c r="K110" s="4" t="str">
        <f ca="1">IF(AND(MAX(L$21:L109)&lt;=MAX(N$21:N109),F110&lt;&gt;"",MAX(L$21:L109)&lt;=MAX(P$21:P109),MAX(L$21:L109)&lt;=MAX(R$21:R109),MAX(L$21:L109)&lt;=MAX(T$21:T109),MAX(L$21:L109)&lt;=TIME(20,0,0)),MAX(L$21:L109,F110),"")</f>
        <v/>
      </c>
      <c r="L110" s="4" t="str">
        <f t="shared" ca="1" si="19"/>
        <v/>
      </c>
      <c r="M110" s="4" t="str">
        <f ca="1">IF(AND(MAX(L$21:L109)&gt;MAX(N$21:N109),F110&lt;&gt;"",MAX(N$21:N109)&lt;=MAX(P$21:P109),MAX(N$21:N109)&lt;=MAX(R$21:R109),MAX(N$21:N109)&lt;=MAX(T$21:T109),MAX(N$21:N109)&lt;TIME(20,0,0)),MAX(N$21:N109,F110),"")</f>
        <v/>
      </c>
      <c r="N110" s="4" t="str">
        <f t="shared" ca="1" si="20"/>
        <v/>
      </c>
      <c r="O110" s="21">
        <f ca="1">IF(AND(MAX(L$21:L109)&gt;MAX(P$21:P109),F110&lt;&gt;"",MAX(N$21:N109)&gt;MAX(P$21:P109),MAX(P$21:P109)&lt;=MAX(R$21:R109),MAX(P$21:P109)&lt;=MAX(T$21:T109),MAX(P$21:P109)&lt;TIME(20,0,0)),MAX(P$21:P109,F110),"")</f>
        <v>0.54255598345483824</v>
      </c>
      <c r="P110" s="21">
        <f t="shared" ca="1" si="21"/>
        <v>0.55550862451494842</v>
      </c>
      <c r="Q110" s="21" t="str">
        <f ca="1">IF(AND(MAX(L$21:L109)&gt;MAX(R$21:R109),F110&lt;&gt;"",MAX(N$21:N109)&gt;MAX(R$21:R109),MAX(P$21:P109)&gt;MAX(R$21:R109),MAX(R$21:R109)&lt;=MAX(T$21:T109),MAX(R$21:R109)&lt;TIME(20,0,0)),MAX(R$21:R109,F110),"")</f>
        <v/>
      </c>
      <c r="R110" s="21" t="str">
        <f t="shared" ca="1" si="22"/>
        <v/>
      </c>
      <c r="S110" s="21" t="str">
        <f ca="1">IF(AND(MAX(L$21:L109)&gt;MAX(T$21:T109),F110&lt;&gt;"",MAX(N$21:N109)&gt;MAX(T$21:T109),MAX(P$21:P109)&gt;MAX(T$21:T109),MAX(R$21:R109)&gt;MAX(T$21:T109),MAX(T$21:T109)&lt;TIME(20,0,0)),MAX(T$21:T109,F110),"")</f>
        <v/>
      </c>
      <c r="T110" s="21" t="str">
        <f t="shared" ca="1" si="23"/>
        <v/>
      </c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0"/>
      <c r="AF110" s="20"/>
      <c r="AG110" s="20"/>
      <c r="AH110" s="20"/>
      <c r="AI110" s="20"/>
      <c r="AJ110" s="20"/>
      <c r="AK110" s="20"/>
    </row>
    <row r="111" spans="1:37" ht="13.8" x14ac:dyDescent="0.3">
      <c r="A111" s="3">
        <f t="shared" ca="1" si="12"/>
        <v>0</v>
      </c>
      <c r="B111" s="6">
        <f t="shared" ca="1" si="13"/>
        <v>2.1945594489398541</v>
      </c>
      <c r="C111" s="4">
        <f t="shared" ca="1" si="14"/>
        <v>0.53980313835414595</v>
      </c>
      <c r="D111" s="20">
        <v>3.3163438577757915</v>
      </c>
      <c r="E111" s="4">
        <f t="shared" si="15"/>
        <v>2.3030165678998554E-3</v>
      </c>
      <c r="F111" s="4">
        <f t="shared" ca="1" si="16"/>
        <v>0.54210615492204584</v>
      </c>
      <c r="G111" s="3">
        <f ca="1">IF(F111&lt;&gt;"",SUM(COUNTIF($K$22:$K111,"&gt;"&amp;F111),COUNTIF($M$22:$M111,"&gt;"&amp;F111),COUNTIF($O$22:$O111,"&gt;"&amp;F111),COUNTIF($Q$22:$Q111,"&gt;"&amp;F111),COUNTIF($S$22:$S111,"&gt;"&amp;F111)),"")</f>
        <v>2</v>
      </c>
      <c r="H111" s="20">
        <v>15.036864378216706</v>
      </c>
      <c r="I111" s="4">
        <f t="shared" si="17"/>
        <v>1.0442266929317157E-2</v>
      </c>
      <c r="J111" s="4">
        <f t="shared" ca="1" si="18"/>
        <v>8.2567867607952206E-4</v>
      </c>
      <c r="K111" s="4" t="str">
        <f ca="1">IF(AND(MAX(L$21:L110)&lt;=MAX(N$21:N110),F111&lt;&gt;"",MAX(L$21:L110)&lt;=MAX(P$21:P110),MAX(L$21:L110)&lt;=MAX(R$21:R110),MAX(L$21:L110)&lt;=MAX(T$21:T110),MAX(L$21:L110)&lt;=TIME(20,0,0)),MAX(L$21:L110,F111),"")</f>
        <v/>
      </c>
      <c r="L111" s="4" t="str">
        <f t="shared" ca="1" si="19"/>
        <v/>
      </c>
      <c r="M111" s="4" t="str">
        <f ca="1">IF(AND(MAX(L$21:L110)&gt;MAX(N$21:N110),F111&lt;&gt;"",MAX(N$21:N110)&lt;=MAX(P$21:P110),MAX(N$21:N110)&lt;=MAX(R$21:R110),MAX(N$21:N110)&lt;=MAX(T$21:T110),MAX(N$21:N110)&lt;TIME(20,0,0)),MAX(N$21:N110,F111),"")</f>
        <v/>
      </c>
      <c r="N111" s="4" t="str">
        <f t="shared" ca="1" si="20"/>
        <v/>
      </c>
      <c r="O111" s="21" t="str">
        <f ca="1">IF(AND(MAX(L$21:L110)&gt;MAX(P$21:P110),F111&lt;&gt;"",MAX(N$21:N110)&gt;MAX(P$21:P110),MAX(P$21:P110)&lt;=MAX(R$21:R110),MAX(P$21:P110)&lt;=MAX(T$21:T110),MAX(P$21:P110)&lt;TIME(20,0,0)),MAX(P$21:P110,F111),"")</f>
        <v/>
      </c>
      <c r="P111" s="21" t="str">
        <f t="shared" ca="1" si="21"/>
        <v/>
      </c>
      <c r="Q111" s="21" t="str">
        <f ca="1">IF(AND(MAX(L$21:L110)&gt;MAX(R$21:R110),F111&lt;&gt;"",MAX(N$21:N110)&gt;MAX(R$21:R110),MAX(P$21:P110)&gt;MAX(R$21:R110),MAX(R$21:R110)&lt;=MAX(T$21:T110),MAX(R$21:R110)&lt;TIME(20,0,0)),MAX(R$21:R110,F111),"")</f>
        <v/>
      </c>
      <c r="R111" s="21" t="str">
        <f t="shared" ca="1" si="22"/>
        <v/>
      </c>
      <c r="S111" s="21">
        <f ca="1">IF(AND(MAX(L$21:L110)&gt;MAX(T$21:T110),F111&lt;&gt;"",MAX(N$21:N110)&gt;MAX(T$21:T110),MAX(P$21:P110)&gt;MAX(T$21:T110),MAX(R$21:R110)&gt;MAX(T$21:T110),MAX(T$21:T110)&lt;TIME(20,0,0)),MAX(T$21:T110,F111),"")</f>
        <v>0.54293183359812536</v>
      </c>
      <c r="T111" s="21">
        <f t="shared" ca="1" si="23"/>
        <v>0.55337410052744251</v>
      </c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0"/>
      <c r="AF111" s="20"/>
      <c r="AG111" s="20"/>
      <c r="AH111" s="20"/>
      <c r="AI111" s="20"/>
      <c r="AJ111" s="20"/>
      <c r="AK111" s="20"/>
    </row>
    <row r="112" spans="1:37" ht="13.8" x14ac:dyDescent="0.3">
      <c r="A112" s="3">
        <f t="shared" ca="1" si="12"/>
        <v>0</v>
      </c>
      <c r="B112" s="6">
        <f t="shared" ca="1" si="13"/>
        <v>2.01065777597108</v>
      </c>
      <c r="C112" s="4">
        <f t="shared" ca="1" si="14"/>
        <v>0.54119942847634805</v>
      </c>
      <c r="D112" s="20">
        <v>2.7678537511092145</v>
      </c>
      <c r="E112" s="4">
        <f t="shared" si="15"/>
        <v>1.9221206604925101E-3</v>
      </c>
      <c r="F112" s="4">
        <f t="shared" ca="1" si="16"/>
        <v>0.54312154913684052</v>
      </c>
      <c r="G112" s="3">
        <f ca="1">IF(F112&lt;&gt;"",SUM(COUNTIF($K$22:$K112,"&gt;"&amp;F112),COUNTIF($M$22:$M112,"&gt;"&amp;F112),COUNTIF($O$22:$O112,"&gt;"&amp;F112),COUNTIF($Q$22:$Q112,"&gt;"&amp;F112),COUNTIF($S$22:$S112,"&gt;"&amp;F112)),"")</f>
        <v>1</v>
      </c>
      <c r="H112" s="20">
        <v>16.314016628839454</v>
      </c>
      <c r="I112" s="4">
        <f t="shared" si="17"/>
        <v>1.1329178214471844E-2</v>
      </c>
      <c r="J112" s="4">
        <f t="shared" ca="1" si="18"/>
        <v>7.5975118109161688E-4</v>
      </c>
      <c r="K112" s="4" t="str">
        <f ca="1">IF(AND(MAX(L$21:L111)&lt;=MAX(N$21:N111),F112&lt;&gt;"",MAX(L$21:L111)&lt;=MAX(P$21:P111),MAX(L$21:L111)&lt;=MAX(R$21:R111),MAX(L$21:L111)&lt;=MAX(T$21:T111),MAX(L$21:L111)&lt;=TIME(20,0,0)),MAX(L$21:L111,F112),"")</f>
        <v/>
      </c>
      <c r="L112" s="4" t="str">
        <f t="shared" ca="1" si="19"/>
        <v/>
      </c>
      <c r="M112" s="4">
        <f ca="1">IF(AND(MAX(L$21:L111)&gt;MAX(N$21:N111),F112&lt;&gt;"",MAX(N$21:N111)&lt;=MAX(P$21:P111),MAX(N$21:N111)&lt;=MAX(R$21:R111),MAX(N$21:N111)&lt;=MAX(T$21:T111),MAX(N$21:N111)&lt;TIME(20,0,0)),MAX(N$21:N111,F112),"")</f>
        <v>0.54388130031793214</v>
      </c>
      <c r="N112" s="4">
        <f t="shared" ca="1" si="20"/>
        <v>0.55521047853240402</v>
      </c>
      <c r="O112" s="21" t="str">
        <f ca="1">IF(AND(MAX(L$21:L111)&gt;MAX(P$21:P111),F112&lt;&gt;"",MAX(N$21:N111)&gt;MAX(P$21:P111),MAX(P$21:P111)&lt;=MAX(R$21:R111),MAX(P$21:P111)&lt;=MAX(T$21:T111),MAX(P$21:P111)&lt;TIME(20,0,0)),MAX(P$21:P111,F112),"")</f>
        <v/>
      </c>
      <c r="P112" s="21" t="str">
        <f t="shared" ca="1" si="21"/>
        <v/>
      </c>
      <c r="Q112" s="21" t="str">
        <f ca="1">IF(AND(MAX(L$21:L111)&gt;MAX(R$21:R111),F112&lt;&gt;"",MAX(N$21:N111)&gt;MAX(R$21:R111),MAX(P$21:P111)&gt;MAX(R$21:R111),MAX(R$21:R111)&lt;=MAX(T$21:T111),MAX(R$21:R111)&lt;TIME(20,0,0)),MAX(R$21:R111,F112),"")</f>
        <v/>
      </c>
      <c r="R112" s="21" t="str">
        <f t="shared" ca="1" si="22"/>
        <v/>
      </c>
      <c r="S112" s="21" t="str">
        <f ca="1">IF(AND(MAX(L$21:L111)&gt;MAX(T$21:T111),F112&lt;&gt;"",MAX(N$21:N111)&gt;MAX(T$21:T111),MAX(P$21:P111)&gt;MAX(T$21:T111),MAX(R$21:R111)&gt;MAX(T$21:T111),MAX(T$21:T111)&lt;TIME(20,0,0)),MAX(T$21:T111,F112),"")</f>
        <v/>
      </c>
      <c r="T112" s="21" t="str">
        <f t="shared" ca="1" si="23"/>
        <v/>
      </c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0"/>
      <c r="AF112" s="20"/>
      <c r="AG112" s="20"/>
      <c r="AH112" s="20"/>
      <c r="AI112" s="20"/>
      <c r="AJ112" s="20"/>
      <c r="AK112" s="20"/>
    </row>
    <row r="113" spans="1:37" ht="13.8" x14ac:dyDescent="0.3">
      <c r="A113" s="3">
        <f t="shared" ca="1" si="12"/>
        <v>0</v>
      </c>
      <c r="B113" s="6">
        <f t="shared" ca="1" si="13"/>
        <v>5.3647188906343928</v>
      </c>
      <c r="C113" s="4">
        <f t="shared" ca="1" si="14"/>
        <v>0.54492492770595524</v>
      </c>
      <c r="D113" s="20">
        <v>4.2120403880544472</v>
      </c>
      <c r="E113" s="4">
        <f t="shared" si="15"/>
        <v>2.9250280472600328E-3</v>
      </c>
      <c r="F113" s="4">
        <f t="shared" ca="1" si="16"/>
        <v>0.54784995575321527</v>
      </c>
      <c r="G113" s="3">
        <f ca="1">IF(F113&lt;&gt;"",SUM(COUNTIF($K$22:$K113,"&gt;"&amp;F113),COUNTIF($M$22:$M113,"&gt;"&amp;F113),COUNTIF($O$22:$O113,"&gt;"&amp;F113),COUNTIF($Q$22:$Q113,"&gt;"&amp;F113),COUNTIF($S$22:$S113,"&gt;"&amp;F113)),"")</f>
        <v>0</v>
      </c>
      <c r="H113" s="20">
        <v>14.229970626402064</v>
      </c>
      <c r="I113" s="4">
        <f t="shared" si="17"/>
        <v>9.8819240461125446E-3</v>
      </c>
      <c r="J113" s="4">
        <f t="shared" ca="1" si="18"/>
        <v>0</v>
      </c>
      <c r="K113" s="4" t="str">
        <f ca="1">IF(AND(MAX(L$21:L112)&lt;=MAX(N$21:N112),F113&lt;&gt;"",MAX(L$21:L112)&lt;=MAX(P$21:P112),MAX(L$21:L112)&lt;=MAX(R$21:R112),MAX(L$21:L112)&lt;=MAX(T$21:T112),MAX(L$21:L112)&lt;=TIME(20,0,0)),MAX(L$21:L112,F113),"")</f>
        <v/>
      </c>
      <c r="L113" s="4" t="str">
        <f t="shared" ca="1" si="19"/>
        <v/>
      </c>
      <c r="M113" s="4" t="str">
        <f ca="1">IF(AND(MAX(L$21:L112)&gt;MAX(N$21:N112),F113&lt;&gt;"",MAX(N$21:N112)&lt;=MAX(P$21:P112),MAX(N$21:N112)&lt;=MAX(R$21:R112),MAX(N$21:N112)&lt;=MAX(T$21:T112),MAX(N$21:N112)&lt;TIME(20,0,0)),MAX(N$21:N112,F113),"")</f>
        <v/>
      </c>
      <c r="N113" s="4" t="str">
        <f t="shared" ca="1" si="20"/>
        <v/>
      </c>
      <c r="O113" s="21" t="str">
        <f ca="1">IF(AND(MAX(L$21:L112)&gt;MAX(P$21:P112),F113&lt;&gt;"",MAX(N$21:N112)&gt;MAX(P$21:P112),MAX(P$21:P112)&lt;=MAX(R$21:R112),MAX(P$21:P112)&lt;=MAX(T$21:T112),MAX(P$21:P112)&lt;TIME(20,0,0)),MAX(P$21:P112,F113),"")</f>
        <v/>
      </c>
      <c r="P113" s="21" t="str">
        <f t="shared" ca="1" si="21"/>
        <v/>
      </c>
      <c r="Q113" s="21">
        <f ca="1">IF(AND(MAX(L$21:L112)&gt;MAX(R$21:R112),F113&lt;&gt;"",MAX(N$21:N112)&gt;MAX(R$21:R112),MAX(P$21:P112)&gt;MAX(R$21:R112),MAX(R$21:R112)&lt;=MAX(T$21:T112),MAX(R$21:R112)&lt;TIME(20,0,0)),MAX(R$21:R112,F113),"")</f>
        <v>0.54784995575321527</v>
      </c>
      <c r="R113" s="21">
        <f t="shared" ca="1" si="22"/>
        <v>0.55773187979932781</v>
      </c>
      <c r="S113" s="21" t="str">
        <f ca="1">IF(AND(MAX(L$21:L112)&gt;MAX(T$21:T112),F113&lt;&gt;"",MAX(N$21:N112)&gt;MAX(T$21:T112),MAX(P$21:P112)&gt;MAX(T$21:T112),MAX(R$21:R112)&gt;MAX(T$21:T112),MAX(T$21:T112)&lt;TIME(20,0,0)),MAX(T$21:T112,F113),"")</f>
        <v/>
      </c>
      <c r="T113" s="21" t="str">
        <f t="shared" ca="1" si="23"/>
        <v/>
      </c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0"/>
      <c r="AF113" s="20"/>
      <c r="AG113" s="20"/>
      <c r="AH113" s="20"/>
      <c r="AI113" s="20"/>
      <c r="AJ113" s="20"/>
      <c r="AK113" s="20"/>
    </row>
    <row r="114" spans="1:37" ht="13.8" x14ac:dyDescent="0.3">
      <c r="A114" s="3">
        <f t="shared" ca="1" si="12"/>
        <v>1</v>
      </c>
      <c r="B114" s="6">
        <f t="shared" ca="1" si="13"/>
        <v>1.056216248036177</v>
      </c>
      <c r="C114" s="4">
        <f t="shared" ca="1" si="14"/>
        <v>0.54565841121153591</v>
      </c>
      <c r="D114" s="20">
        <v>3.2829710865626112</v>
      </c>
      <c r="E114" s="4">
        <f t="shared" si="15"/>
        <v>2.2798410323351466E-3</v>
      </c>
      <c r="F114" s="4">
        <f t="shared" ca="1" si="16"/>
        <v>0.54565841121153591</v>
      </c>
      <c r="G114" s="3">
        <f ca="1">IF(F114&lt;&gt;"",SUM(COUNTIF($K$22:$K114,"&gt;"&amp;F114),COUNTIF($M$22:$M114,"&gt;"&amp;F114),COUNTIF($O$22:$O114,"&gt;"&amp;F114),COUNTIF($Q$22:$Q114,"&gt;"&amp;F114),COUNTIF($S$22:$S114,"&gt;"&amp;F114)),"")</f>
        <v>2</v>
      </c>
      <c r="H114" s="20">
        <v>12.20423318194662</v>
      </c>
      <c r="I114" s="4">
        <f t="shared" si="17"/>
        <v>8.4751619319073743E-3</v>
      </c>
      <c r="J114" s="4">
        <f t="shared" ca="1" si="18"/>
        <v>5.7964894336813844E-3</v>
      </c>
      <c r="K114" s="4">
        <f ca="1">IF(AND(MAX(L$21:L113)&lt;=MAX(N$21:N113),F114&lt;&gt;"",MAX(L$21:L113)&lt;=MAX(P$21:P113),MAX(L$21:L113)&lt;=MAX(R$21:R113),MAX(L$21:L113)&lt;=MAX(T$21:T113),MAX(L$21:L113)&lt;=TIME(20,0,0)),MAX(L$21:L113,F114),"")</f>
        <v>0.55145490064521729</v>
      </c>
      <c r="L114" s="4">
        <f t="shared" ca="1" si="19"/>
        <v>0.55993006257712463</v>
      </c>
      <c r="M114" s="4" t="str">
        <f ca="1">IF(AND(MAX(L$21:L113)&gt;MAX(N$21:N113),F114&lt;&gt;"",MAX(N$21:N113)&lt;=MAX(P$21:P113),MAX(N$21:N113)&lt;=MAX(R$21:R113),MAX(N$21:N113)&lt;=MAX(T$21:T113),MAX(N$21:N113)&lt;TIME(20,0,0)),MAX(N$21:N113,F114),"")</f>
        <v/>
      </c>
      <c r="N114" s="4" t="str">
        <f t="shared" ca="1" si="20"/>
        <v/>
      </c>
      <c r="O114" s="21" t="str">
        <f ca="1">IF(AND(MAX(L$21:L113)&gt;MAX(P$21:P113),F114&lt;&gt;"",MAX(N$21:N113)&gt;MAX(P$21:P113),MAX(P$21:P113)&lt;=MAX(R$21:R113),MAX(P$21:P113)&lt;=MAX(T$21:T113),MAX(P$21:P113)&lt;TIME(20,0,0)),MAX(P$21:P113,F114),"")</f>
        <v/>
      </c>
      <c r="P114" s="21" t="str">
        <f t="shared" ca="1" si="21"/>
        <v/>
      </c>
      <c r="Q114" s="21" t="str">
        <f ca="1">IF(AND(MAX(L$21:L113)&gt;MAX(R$21:R113),F114&lt;&gt;"",MAX(N$21:N113)&gt;MAX(R$21:R113),MAX(P$21:P113)&gt;MAX(R$21:R113),MAX(R$21:R113)&lt;=MAX(T$21:T113),MAX(R$21:R113)&lt;TIME(20,0,0)),MAX(R$21:R113,F114),"")</f>
        <v/>
      </c>
      <c r="R114" s="21" t="str">
        <f t="shared" ca="1" si="22"/>
        <v/>
      </c>
      <c r="S114" s="21" t="str">
        <f ca="1">IF(AND(MAX(L$21:L113)&gt;MAX(T$21:T113),F114&lt;&gt;"",MAX(N$21:N113)&gt;MAX(T$21:T113),MAX(P$21:P113)&gt;MAX(T$21:T113),MAX(R$21:R113)&gt;MAX(T$21:T113),MAX(T$21:T113)&lt;TIME(20,0,0)),MAX(T$21:T113,F114),"")</f>
        <v/>
      </c>
      <c r="T114" s="21" t="str">
        <f t="shared" ca="1" si="23"/>
        <v/>
      </c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0"/>
      <c r="AF114" s="20"/>
      <c r="AG114" s="20"/>
      <c r="AH114" s="20"/>
      <c r="AI114" s="20"/>
      <c r="AJ114" s="20"/>
      <c r="AK114" s="20"/>
    </row>
    <row r="115" spans="1:37" ht="13.8" x14ac:dyDescent="0.3">
      <c r="A115" s="3">
        <f t="shared" ca="1" si="12"/>
        <v>0</v>
      </c>
      <c r="B115" s="6">
        <f t="shared" ca="1" si="13"/>
        <v>1.219017123148362</v>
      </c>
      <c r="C115" s="4">
        <f t="shared" ca="1" si="14"/>
        <v>0.54650495088038897</v>
      </c>
      <c r="D115" s="20">
        <v>2.3450512647541473</v>
      </c>
      <c r="E115" s="4">
        <f t="shared" si="15"/>
        <v>1.6285078227459356E-3</v>
      </c>
      <c r="F115" s="4">
        <f t="shared" ca="1" si="16"/>
        <v>0.5481334587031349</v>
      </c>
      <c r="G115" s="3">
        <f ca="1">IF(F115&lt;&gt;"",SUM(COUNTIF($K$22:$K115,"&gt;"&amp;F115),COUNTIF($M$22:$M115,"&gt;"&amp;F115),COUNTIF($O$22:$O115,"&gt;"&amp;F115),COUNTIF($Q$22:$Q115,"&gt;"&amp;F115),COUNTIF($S$22:$S115,"&gt;"&amp;F115)),"")</f>
        <v>2</v>
      </c>
      <c r="H115" s="20">
        <v>17.488697248281824</v>
      </c>
      <c r="I115" s="4">
        <f t="shared" si="17"/>
        <v>1.2144928644640155E-2</v>
      </c>
      <c r="J115" s="4">
        <f t="shared" ca="1" si="18"/>
        <v>5.2406418243076125E-3</v>
      </c>
      <c r="K115" s="4" t="str">
        <f ca="1">IF(AND(MAX(L$21:L114)&lt;=MAX(N$21:N114),F115&lt;&gt;"",MAX(L$21:L114)&lt;=MAX(P$21:P114),MAX(L$21:L114)&lt;=MAX(R$21:R114),MAX(L$21:L114)&lt;=MAX(T$21:T114),MAX(L$21:L114)&lt;=TIME(20,0,0)),MAX(L$21:L114,F115),"")</f>
        <v/>
      </c>
      <c r="L115" s="4" t="str">
        <f t="shared" ca="1" si="19"/>
        <v/>
      </c>
      <c r="M115" s="4" t="str">
        <f ca="1">IF(AND(MAX(L$21:L114)&gt;MAX(N$21:N114),F115&lt;&gt;"",MAX(N$21:N114)&lt;=MAX(P$21:P114),MAX(N$21:N114)&lt;=MAX(R$21:R114),MAX(N$21:N114)&lt;=MAX(T$21:T114),MAX(N$21:N114)&lt;TIME(20,0,0)),MAX(N$21:N114,F115),"")</f>
        <v/>
      </c>
      <c r="N115" s="4" t="str">
        <f t="shared" ca="1" si="20"/>
        <v/>
      </c>
      <c r="O115" s="21" t="str">
        <f ca="1">IF(AND(MAX(L$21:L114)&gt;MAX(P$21:P114),F115&lt;&gt;"",MAX(N$21:N114)&gt;MAX(P$21:P114),MAX(P$21:P114)&lt;=MAX(R$21:R114),MAX(P$21:P114)&lt;=MAX(T$21:T114),MAX(P$21:P114)&lt;TIME(20,0,0)),MAX(P$21:P114,F115),"")</f>
        <v/>
      </c>
      <c r="P115" s="21" t="str">
        <f t="shared" ca="1" si="21"/>
        <v/>
      </c>
      <c r="Q115" s="21" t="str">
        <f ca="1">IF(AND(MAX(L$21:L114)&gt;MAX(R$21:R114),F115&lt;&gt;"",MAX(N$21:N114)&gt;MAX(R$21:R114),MAX(P$21:P114)&gt;MAX(R$21:R114),MAX(R$21:R114)&lt;=MAX(T$21:T114),MAX(R$21:R114)&lt;TIME(20,0,0)),MAX(R$21:R114,F115),"")</f>
        <v/>
      </c>
      <c r="R115" s="21" t="str">
        <f t="shared" ca="1" si="22"/>
        <v/>
      </c>
      <c r="S115" s="21">
        <f ca="1">IF(AND(MAX(L$21:L114)&gt;MAX(T$21:T114),F115&lt;&gt;"",MAX(N$21:N114)&gt;MAX(T$21:T114),MAX(P$21:P114)&gt;MAX(T$21:T114),MAX(R$21:R114)&gt;MAX(T$21:T114),MAX(T$21:T114)&lt;TIME(20,0,0)),MAX(T$21:T114,F115),"")</f>
        <v>0.55337410052744251</v>
      </c>
      <c r="T115" s="21">
        <f t="shared" ca="1" si="23"/>
        <v>0.56551902917208263</v>
      </c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0"/>
      <c r="AF115" s="20"/>
      <c r="AG115" s="20"/>
      <c r="AH115" s="20"/>
      <c r="AI115" s="20"/>
      <c r="AJ115" s="20"/>
      <c r="AK115" s="20"/>
    </row>
    <row r="116" spans="1:37" ht="13.8" x14ac:dyDescent="0.3">
      <c r="A116" s="3">
        <f t="shared" ca="1" si="12"/>
        <v>0</v>
      </c>
      <c r="B116" s="6">
        <f t="shared" ca="1" si="13"/>
        <v>9.2871511918141465</v>
      </c>
      <c r="C116" s="4">
        <f t="shared" ca="1" si="14"/>
        <v>0.55295436143025989</v>
      </c>
      <c r="D116" s="20">
        <v>3.079987216849986</v>
      </c>
      <c r="E116" s="4">
        <f t="shared" si="15"/>
        <v>2.1388800117013791E-3</v>
      </c>
      <c r="F116" s="4">
        <f t="shared" ca="1" si="16"/>
        <v>0.55509324144196126</v>
      </c>
      <c r="G116" s="3">
        <f ca="1">IF(F116&lt;&gt;"",SUM(COUNTIF($K$22:$K116,"&gt;"&amp;F116),COUNTIF($M$22:$M116,"&gt;"&amp;F116),COUNTIF($O$22:$O116,"&gt;"&amp;F116),COUNTIF($Q$22:$Q116,"&gt;"&amp;F116),COUNTIF($S$22:$S116,"&gt;"&amp;F116)),"")</f>
        <v>1</v>
      </c>
      <c r="H116" s="20">
        <v>16.167654772871174</v>
      </c>
      <c r="I116" s="4">
        <f t="shared" si="17"/>
        <v>1.1227538036716092E-2</v>
      </c>
      <c r="J116" s="4">
        <f t="shared" ca="1" si="18"/>
        <v>1.1723709044275665E-4</v>
      </c>
      <c r="K116" s="4" t="str">
        <f ca="1">IF(AND(MAX(L$21:L115)&lt;=MAX(N$21:N115),F116&lt;&gt;"",MAX(L$21:L115)&lt;=MAX(P$21:P115),MAX(L$21:L115)&lt;=MAX(R$21:R115),MAX(L$21:L115)&lt;=MAX(T$21:T115),MAX(L$21:L115)&lt;=TIME(20,0,0)),MAX(L$21:L115,F116),"")</f>
        <v/>
      </c>
      <c r="L116" s="4" t="str">
        <f t="shared" ca="1" si="19"/>
        <v/>
      </c>
      <c r="M116" s="4">
        <f ca="1">IF(AND(MAX(L$21:L115)&gt;MAX(N$21:N115),F116&lt;&gt;"",MAX(N$21:N115)&lt;=MAX(P$21:P115),MAX(N$21:N115)&lt;=MAX(R$21:R115),MAX(N$21:N115)&lt;=MAX(T$21:T115),MAX(N$21:N115)&lt;TIME(20,0,0)),MAX(N$21:N115,F116),"")</f>
        <v>0.55521047853240402</v>
      </c>
      <c r="N116" s="4">
        <f t="shared" ca="1" si="20"/>
        <v>0.56643801656912007</v>
      </c>
      <c r="O116" s="21" t="str">
        <f ca="1">IF(AND(MAX(L$21:L115)&gt;MAX(P$21:P115),F116&lt;&gt;"",MAX(N$21:N115)&gt;MAX(P$21:P115),MAX(P$21:P115)&lt;=MAX(R$21:R115),MAX(P$21:P115)&lt;=MAX(T$21:T115),MAX(P$21:P115)&lt;TIME(20,0,0)),MAX(P$21:P115,F116),"")</f>
        <v/>
      </c>
      <c r="P116" s="21" t="str">
        <f t="shared" ca="1" si="21"/>
        <v/>
      </c>
      <c r="Q116" s="21" t="str">
        <f ca="1">IF(AND(MAX(L$21:L115)&gt;MAX(R$21:R115),F116&lt;&gt;"",MAX(N$21:N115)&gt;MAX(R$21:R115),MAX(P$21:P115)&gt;MAX(R$21:R115),MAX(R$21:R115)&lt;=MAX(T$21:T115),MAX(R$21:R115)&lt;TIME(20,0,0)),MAX(R$21:R115,F116),"")</f>
        <v/>
      </c>
      <c r="R116" s="21" t="str">
        <f t="shared" ca="1" si="22"/>
        <v/>
      </c>
      <c r="S116" s="21" t="str">
        <f ca="1">IF(AND(MAX(L$21:L115)&gt;MAX(T$21:T115),F116&lt;&gt;"",MAX(N$21:N115)&gt;MAX(T$21:T115),MAX(P$21:P115)&gt;MAX(T$21:T115),MAX(R$21:R115)&gt;MAX(T$21:T115),MAX(T$21:T115)&lt;TIME(20,0,0)),MAX(T$21:T115,F116),"")</f>
        <v/>
      </c>
      <c r="T116" s="21" t="str">
        <f t="shared" ca="1" si="23"/>
        <v/>
      </c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0"/>
      <c r="AF116" s="20"/>
      <c r="AG116" s="20"/>
      <c r="AH116" s="20"/>
      <c r="AI116" s="20"/>
      <c r="AJ116" s="20"/>
      <c r="AK116" s="20"/>
    </row>
    <row r="117" spans="1:37" ht="13.8" x14ac:dyDescent="0.3">
      <c r="A117" s="3">
        <f t="shared" ca="1" si="12"/>
        <v>0</v>
      </c>
      <c r="B117" s="6">
        <f t="shared" ca="1" si="13"/>
        <v>1.9798232700282155</v>
      </c>
      <c r="C117" s="4">
        <f t="shared" ca="1" si="14"/>
        <v>0.55432923870111284</v>
      </c>
      <c r="D117" s="20">
        <v>2.5726392398864846</v>
      </c>
      <c r="E117" s="4">
        <f t="shared" si="15"/>
        <v>1.7865550276989475E-3</v>
      </c>
      <c r="F117" s="4">
        <f t="shared" ca="1" si="16"/>
        <v>0.55611579372881181</v>
      </c>
      <c r="G117" s="3">
        <f ca="1">IF(F117&lt;&gt;"",SUM(COUNTIF($K$22:$K117,"&gt;"&amp;F117),COUNTIF($M$22:$M117,"&gt;"&amp;F117),COUNTIF($O$22:$O117,"&gt;"&amp;F117),COUNTIF($Q$22:$Q117,"&gt;"&amp;F117),COUNTIF($S$22:$S117,"&gt;"&amp;F117)),"")</f>
        <v>0</v>
      </c>
      <c r="H117" s="20">
        <v>13.934902123437496</v>
      </c>
      <c r="I117" s="4">
        <f t="shared" si="17"/>
        <v>9.6770153634982616E-3</v>
      </c>
      <c r="J117" s="4">
        <f t="shared" ca="1" si="18"/>
        <v>0</v>
      </c>
      <c r="K117" s="4" t="str">
        <f ca="1">IF(AND(MAX(L$21:L116)&lt;=MAX(N$21:N116),F117&lt;&gt;"",MAX(L$21:L116)&lt;=MAX(P$21:P116),MAX(L$21:L116)&lt;=MAX(R$21:R116),MAX(L$21:L116)&lt;=MAX(T$21:T116),MAX(L$21:L116)&lt;=TIME(20,0,0)),MAX(L$21:L116,F117),"")</f>
        <v/>
      </c>
      <c r="L117" s="4" t="str">
        <f t="shared" ca="1" si="19"/>
        <v/>
      </c>
      <c r="M117" s="4" t="str">
        <f ca="1">IF(AND(MAX(L$21:L116)&gt;MAX(N$21:N116),F117&lt;&gt;"",MAX(N$21:N116)&lt;=MAX(P$21:P116),MAX(N$21:N116)&lt;=MAX(R$21:R116),MAX(N$21:N116)&lt;=MAX(T$21:T116),MAX(N$21:N116)&lt;TIME(20,0,0)),MAX(N$21:N116,F117),"")</f>
        <v/>
      </c>
      <c r="N117" s="4" t="str">
        <f t="shared" ca="1" si="20"/>
        <v/>
      </c>
      <c r="O117" s="21">
        <f ca="1">IF(AND(MAX(L$21:L116)&gt;MAX(P$21:P116),F117&lt;&gt;"",MAX(N$21:N116)&gt;MAX(P$21:P116),MAX(P$21:P116)&lt;=MAX(R$21:R116),MAX(P$21:P116)&lt;=MAX(T$21:T116),MAX(P$21:P116)&lt;TIME(20,0,0)),MAX(P$21:P116,F117),"")</f>
        <v>0.55611579372881181</v>
      </c>
      <c r="P117" s="21">
        <f t="shared" ca="1" si="21"/>
        <v>0.56579280909231011</v>
      </c>
      <c r="Q117" s="21" t="str">
        <f ca="1">IF(AND(MAX(L$21:L116)&gt;MAX(R$21:R116),F117&lt;&gt;"",MAX(N$21:N116)&gt;MAX(R$21:R116),MAX(P$21:P116)&gt;MAX(R$21:R116),MAX(R$21:R116)&lt;=MAX(T$21:T116),MAX(R$21:R116)&lt;TIME(20,0,0)),MAX(R$21:R116,F117),"")</f>
        <v/>
      </c>
      <c r="R117" s="21" t="str">
        <f t="shared" ca="1" si="22"/>
        <v/>
      </c>
      <c r="S117" s="21" t="str">
        <f ca="1">IF(AND(MAX(L$21:L116)&gt;MAX(T$21:T116),F117&lt;&gt;"",MAX(N$21:N116)&gt;MAX(T$21:T116),MAX(P$21:P116)&gt;MAX(T$21:T116),MAX(R$21:R116)&gt;MAX(T$21:T116),MAX(T$21:T116)&lt;TIME(20,0,0)),MAX(T$21:T116,F117),"")</f>
        <v/>
      </c>
      <c r="T117" s="21" t="str">
        <f t="shared" ca="1" si="23"/>
        <v/>
      </c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0"/>
      <c r="AF117" s="20"/>
      <c r="AG117" s="20"/>
      <c r="AH117" s="20"/>
      <c r="AI117" s="20"/>
      <c r="AJ117" s="20"/>
      <c r="AK117" s="20"/>
    </row>
    <row r="118" spans="1:37" ht="13.8" x14ac:dyDescent="0.3">
      <c r="A118" s="3">
        <f t="shared" ca="1" si="12"/>
        <v>0</v>
      </c>
      <c r="B118" s="6">
        <f t="shared" ca="1" si="13"/>
        <v>1.908576187815503</v>
      </c>
      <c r="C118" s="4">
        <f t="shared" ca="1" si="14"/>
        <v>0.55565463883154032</v>
      </c>
      <c r="D118" s="20">
        <v>4.1035626812372357</v>
      </c>
      <c r="E118" s="4">
        <f t="shared" si="15"/>
        <v>2.849696306414747E-3</v>
      </c>
      <c r="F118" s="4">
        <f t="shared" ca="1" si="16"/>
        <v>0.55850433513795505</v>
      </c>
      <c r="G118" s="3">
        <f ca="1">IF(F118&lt;&gt;"",SUM(COUNTIF($K$22:$K118,"&gt;"&amp;F118),COUNTIF($M$22:$M118,"&gt;"&amp;F118),COUNTIF($O$22:$O118,"&gt;"&amp;F118),COUNTIF($Q$22:$Q118,"&gt;"&amp;F118),COUNTIF($S$22:$S118,"&gt;"&amp;F118)),"")</f>
        <v>0</v>
      </c>
      <c r="H118" s="20">
        <v>13.55490955269488</v>
      </c>
      <c r="I118" s="4">
        <f t="shared" si="17"/>
        <v>9.4131316338158886E-3</v>
      </c>
      <c r="J118" s="4">
        <f t="shared" ca="1" si="18"/>
        <v>0</v>
      </c>
      <c r="K118" s="4" t="str">
        <f ca="1">IF(AND(MAX(L$21:L117)&lt;=MAX(N$21:N117),F118&lt;&gt;"",MAX(L$21:L117)&lt;=MAX(P$21:P117),MAX(L$21:L117)&lt;=MAX(R$21:R117),MAX(L$21:L117)&lt;=MAX(T$21:T117),MAX(L$21:L117)&lt;=TIME(20,0,0)),MAX(L$21:L117,F118),"")</f>
        <v/>
      </c>
      <c r="L118" s="4" t="str">
        <f t="shared" ca="1" si="19"/>
        <v/>
      </c>
      <c r="M118" s="4" t="str">
        <f ca="1">IF(AND(MAX(L$21:L117)&gt;MAX(N$21:N117),F118&lt;&gt;"",MAX(N$21:N117)&lt;=MAX(P$21:P117),MAX(N$21:N117)&lt;=MAX(R$21:R117),MAX(N$21:N117)&lt;=MAX(T$21:T117),MAX(N$21:N117)&lt;TIME(20,0,0)),MAX(N$21:N117,F118),"")</f>
        <v/>
      </c>
      <c r="N118" s="4" t="str">
        <f t="shared" ca="1" si="20"/>
        <v/>
      </c>
      <c r="O118" s="21" t="str">
        <f ca="1">IF(AND(MAX(L$21:L117)&gt;MAX(P$21:P117),F118&lt;&gt;"",MAX(N$21:N117)&gt;MAX(P$21:P117),MAX(P$21:P117)&lt;=MAX(R$21:R117),MAX(P$21:P117)&lt;=MAX(T$21:T117),MAX(P$21:P117)&lt;TIME(20,0,0)),MAX(P$21:P117,F118),"")</f>
        <v/>
      </c>
      <c r="P118" s="21" t="str">
        <f t="shared" ca="1" si="21"/>
        <v/>
      </c>
      <c r="Q118" s="21">
        <f ca="1">IF(AND(MAX(L$21:L117)&gt;MAX(R$21:R117),F118&lt;&gt;"",MAX(N$21:N117)&gt;MAX(R$21:R117),MAX(P$21:P117)&gt;MAX(R$21:R117),MAX(R$21:R117)&lt;=MAX(T$21:T117),MAX(R$21:R117)&lt;TIME(20,0,0)),MAX(R$21:R117,F118),"")</f>
        <v>0.55850433513795505</v>
      </c>
      <c r="R118" s="21">
        <f t="shared" ca="1" si="22"/>
        <v>0.56791746677177091</v>
      </c>
      <c r="S118" s="21" t="str">
        <f ca="1">IF(AND(MAX(L$21:L117)&gt;MAX(T$21:T117),F118&lt;&gt;"",MAX(N$21:N117)&gt;MAX(T$21:T117),MAX(P$21:P117)&gt;MAX(T$21:T117),MAX(R$21:R117)&gt;MAX(T$21:T117),MAX(T$21:T117)&lt;TIME(20,0,0)),MAX(T$21:T117,F118),"")</f>
        <v/>
      </c>
      <c r="T118" s="21" t="str">
        <f t="shared" ca="1" si="23"/>
        <v/>
      </c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0"/>
      <c r="AF118" s="20"/>
      <c r="AG118" s="20"/>
      <c r="AH118" s="20"/>
      <c r="AI118" s="20"/>
      <c r="AJ118" s="20"/>
      <c r="AK118" s="20"/>
    </row>
    <row r="119" spans="1:37" ht="13.8" x14ac:dyDescent="0.3">
      <c r="A119" s="3">
        <f t="shared" ca="1" si="12"/>
        <v>1</v>
      </c>
      <c r="B119" s="6">
        <f t="shared" ca="1" si="13"/>
        <v>3.1603915218129193</v>
      </c>
      <c r="C119" s="4">
        <f t="shared" ca="1" si="14"/>
        <v>0.55784935516613265</v>
      </c>
      <c r="D119" s="20">
        <v>2.0804241178921075</v>
      </c>
      <c r="E119" s="4">
        <f t="shared" si="15"/>
        <v>1.444738970758408E-3</v>
      </c>
      <c r="F119" s="4">
        <f t="shared" ca="1" si="16"/>
        <v>0.55784935516613265</v>
      </c>
      <c r="G119" s="3">
        <f ca="1">IF(F119&lt;&gt;"",SUM(COUNTIF($K$22:$K119,"&gt;"&amp;F119),COUNTIF($M$22:$M119,"&gt;"&amp;F119),COUNTIF($O$22:$O119,"&gt;"&amp;F119),COUNTIF($Q$22:$Q119,"&gt;"&amp;F119),COUNTIF($S$22:$S119,"&gt;"&amp;F119)),"")</f>
        <v>2</v>
      </c>
      <c r="H119" s="20">
        <v>19.197943326289533</v>
      </c>
      <c r="I119" s="4">
        <f t="shared" si="17"/>
        <v>1.3331905087701065E-2</v>
      </c>
      <c r="J119" s="4">
        <f t="shared" ca="1" si="18"/>
        <v>2.0807074109919776E-3</v>
      </c>
      <c r="K119" s="4">
        <f ca="1">IF(AND(MAX(L$21:L118)&lt;=MAX(N$21:N118),F119&lt;&gt;"",MAX(L$21:L118)&lt;=MAX(P$21:P118),MAX(L$21:L118)&lt;=MAX(R$21:R118),MAX(L$21:L118)&lt;=MAX(T$21:T118),MAX(L$21:L118)&lt;=TIME(20,0,0)),MAX(L$21:L118,F119),"")</f>
        <v>0.55993006257712463</v>
      </c>
      <c r="L119" s="4">
        <f t="shared" ca="1" si="19"/>
        <v>0.57326196766482573</v>
      </c>
      <c r="M119" s="4" t="str">
        <f ca="1">IF(AND(MAX(L$21:L118)&gt;MAX(N$21:N118),F119&lt;&gt;"",MAX(N$21:N118)&lt;=MAX(P$21:P118),MAX(N$21:N118)&lt;=MAX(R$21:R118),MAX(N$21:N118)&lt;=MAX(T$21:T118),MAX(N$21:N118)&lt;TIME(20,0,0)),MAX(N$21:N118,F119),"")</f>
        <v/>
      </c>
      <c r="N119" s="4" t="str">
        <f t="shared" ca="1" si="20"/>
        <v/>
      </c>
      <c r="O119" s="21" t="str">
        <f ca="1">IF(AND(MAX(L$21:L118)&gt;MAX(P$21:P118),F119&lt;&gt;"",MAX(N$21:N118)&gt;MAX(P$21:P118),MAX(P$21:P118)&lt;=MAX(R$21:R118),MAX(P$21:P118)&lt;=MAX(T$21:T118),MAX(P$21:P118)&lt;TIME(20,0,0)),MAX(P$21:P118,F119),"")</f>
        <v/>
      </c>
      <c r="P119" s="21" t="str">
        <f t="shared" ca="1" si="21"/>
        <v/>
      </c>
      <c r="Q119" s="21" t="str">
        <f ca="1">IF(AND(MAX(L$21:L118)&gt;MAX(R$21:R118),F119&lt;&gt;"",MAX(N$21:N118)&gt;MAX(R$21:R118),MAX(P$21:P118)&gt;MAX(R$21:R118),MAX(R$21:R118)&lt;=MAX(T$21:T118),MAX(R$21:R118)&lt;TIME(20,0,0)),MAX(R$21:R118,F119),"")</f>
        <v/>
      </c>
      <c r="R119" s="21" t="str">
        <f t="shared" ca="1" si="22"/>
        <v/>
      </c>
      <c r="S119" s="21" t="str">
        <f ca="1">IF(AND(MAX(L$21:L118)&gt;MAX(T$21:T118),F119&lt;&gt;"",MAX(N$21:N118)&gt;MAX(T$21:T118),MAX(P$21:P118)&gt;MAX(T$21:T118),MAX(R$21:R118)&gt;MAX(T$21:T118),MAX(T$21:T118)&lt;TIME(20,0,0)),MAX(T$21:T118,F119),"")</f>
        <v/>
      </c>
      <c r="T119" s="21" t="str">
        <f t="shared" ca="1" si="23"/>
        <v/>
      </c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0"/>
      <c r="AF119" s="20"/>
      <c r="AG119" s="20"/>
      <c r="AH119" s="20"/>
      <c r="AI119" s="20"/>
      <c r="AJ119" s="20"/>
      <c r="AK119" s="20"/>
    </row>
    <row r="120" spans="1:37" ht="13.8" x14ac:dyDescent="0.3">
      <c r="A120" s="3">
        <f t="shared" ca="1" si="12"/>
        <v>0</v>
      </c>
      <c r="B120" s="6">
        <f t="shared" ca="1" si="13"/>
        <v>1.0243467152409023</v>
      </c>
      <c r="C120" s="4">
        <f t="shared" ca="1" si="14"/>
        <v>0.55856070705171657</v>
      </c>
      <c r="D120" s="20">
        <v>3.0692625690135173</v>
      </c>
      <c r="E120" s="4">
        <f t="shared" si="15"/>
        <v>2.1314323395927202E-3</v>
      </c>
      <c r="F120" s="4">
        <f t="shared" ca="1" si="16"/>
        <v>0.56069213939130924</v>
      </c>
      <c r="G120" s="3">
        <f ca="1">IF(F120&lt;&gt;"",SUM(COUNTIF($K$22:$K120,"&gt;"&amp;F120),COUNTIF($M$22:$M120,"&gt;"&amp;F120),COUNTIF($O$22:$O120,"&gt;"&amp;F120),COUNTIF($Q$22:$Q120,"&gt;"&amp;F120),COUNTIF($S$22:$S120,"&gt;"&amp;F120)),"")</f>
        <v>1</v>
      </c>
      <c r="H120" s="20">
        <v>8.9024348805105546</v>
      </c>
      <c r="I120" s="4">
        <f t="shared" si="17"/>
        <v>6.182246444798996E-3</v>
      </c>
      <c r="J120" s="4">
        <f t="shared" ca="1" si="18"/>
        <v>4.8268897807733913E-3</v>
      </c>
      <c r="K120" s="4" t="str">
        <f ca="1">IF(AND(MAX(L$21:L119)&lt;=MAX(N$21:N119),F120&lt;&gt;"",MAX(L$21:L119)&lt;=MAX(P$21:P119),MAX(L$21:L119)&lt;=MAX(R$21:R119),MAX(L$21:L119)&lt;=MAX(T$21:T119),MAX(L$21:L119)&lt;=TIME(20,0,0)),MAX(L$21:L119,F120),"")</f>
        <v/>
      </c>
      <c r="L120" s="4" t="str">
        <f t="shared" ca="1" si="19"/>
        <v/>
      </c>
      <c r="M120" s="4" t="str">
        <f ca="1">IF(AND(MAX(L$21:L119)&gt;MAX(N$21:N119),F120&lt;&gt;"",MAX(N$21:N119)&lt;=MAX(P$21:P119),MAX(N$21:N119)&lt;=MAX(R$21:R119),MAX(N$21:N119)&lt;=MAX(T$21:T119),MAX(N$21:N119)&lt;TIME(20,0,0)),MAX(N$21:N119,F120),"")</f>
        <v/>
      </c>
      <c r="N120" s="4" t="str">
        <f t="shared" ca="1" si="20"/>
        <v/>
      </c>
      <c r="O120" s="21" t="str">
        <f ca="1">IF(AND(MAX(L$21:L119)&gt;MAX(P$21:P119),F120&lt;&gt;"",MAX(N$21:N119)&gt;MAX(P$21:P119),MAX(P$21:P119)&lt;=MAX(R$21:R119),MAX(P$21:P119)&lt;=MAX(T$21:T119),MAX(P$21:P119)&lt;TIME(20,0,0)),MAX(P$21:P119,F120),"")</f>
        <v/>
      </c>
      <c r="P120" s="21" t="str">
        <f t="shared" ca="1" si="21"/>
        <v/>
      </c>
      <c r="Q120" s="21" t="str">
        <f ca="1">IF(AND(MAX(L$21:L119)&gt;MAX(R$21:R119),F120&lt;&gt;"",MAX(N$21:N119)&gt;MAX(R$21:R119),MAX(P$21:P119)&gt;MAX(R$21:R119),MAX(R$21:R119)&lt;=MAX(T$21:T119),MAX(R$21:R119)&lt;TIME(20,0,0)),MAX(R$21:R119,F120),"")</f>
        <v/>
      </c>
      <c r="R120" s="21" t="str">
        <f t="shared" ca="1" si="22"/>
        <v/>
      </c>
      <c r="S120" s="21">
        <f ca="1">IF(AND(MAX(L$21:L119)&gt;MAX(T$21:T119),F120&lt;&gt;"",MAX(N$21:N119)&gt;MAX(T$21:T119),MAX(P$21:P119)&gt;MAX(T$21:T119),MAX(R$21:R119)&gt;MAX(T$21:T119),MAX(T$21:T119)&lt;TIME(20,0,0)),MAX(T$21:T119,F120),"")</f>
        <v>0.56551902917208263</v>
      </c>
      <c r="T120" s="21">
        <f t="shared" ca="1" si="23"/>
        <v>0.57170127561688167</v>
      </c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0"/>
      <c r="AF120" s="20"/>
      <c r="AG120" s="20"/>
      <c r="AH120" s="20"/>
      <c r="AI120" s="20"/>
      <c r="AJ120" s="20"/>
      <c r="AK120" s="20"/>
    </row>
    <row r="121" spans="1:37" ht="13.8" x14ac:dyDescent="0.3">
      <c r="A121" s="3">
        <f t="shared" ca="1" si="12"/>
        <v>0</v>
      </c>
      <c r="B121" s="6">
        <f t="shared" ca="1" si="13"/>
        <v>6.7596215552722185</v>
      </c>
      <c r="C121" s="4">
        <f t="shared" ca="1" si="14"/>
        <v>0.56325488868732232</v>
      </c>
      <c r="D121" s="20">
        <v>3.9721827609610045</v>
      </c>
      <c r="E121" s="4">
        <f t="shared" si="15"/>
        <v>2.7584602506673644E-3</v>
      </c>
      <c r="F121" s="4">
        <f t="shared" ca="1" si="16"/>
        <v>0.56601334893798971</v>
      </c>
      <c r="G121" s="3">
        <f ca="1">IF(F121&lt;&gt;"",SUM(COUNTIF($K$22:$K121,"&gt;"&amp;F121),COUNTIF($M$22:$M121,"&gt;"&amp;F121),COUNTIF($O$22:$O121,"&gt;"&amp;F121),COUNTIF($Q$22:$Q121,"&gt;"&amp;F121),COUNTIF($S$22:$S121,"&gt;"&amp;F121)),"")</f>
        <v>0</v>
      </c>
      <c r="H121" s="20">
        <v>20.603061481451732</v>
      </c>
      <c r="I121" s="4">
        <f t="shared" si="17"/>
        <v>1.4307681584341481E-2</v>
      </c>
      <c r="J121" s="4">
        <f t="shared" ca="1" si="18"/>
        <v>0</v>
      </c>
      <c r="K121" s="4" t="str">
        <f ca="1">IF(AND(MAX(L$21:L120)&lt;=MAX(N$21:N120),F121&lt;&gt;"",MAX(L$21:L120)&lt;=MAX(P$21:P120),MAX(L$21:L120)&lt;=MAX(R$21:R120),MAX(L$21:L120)&lt;=MAX(T$21:T120),MAX(L$21:L120)&lt;=TIME(20,0,0)),MAX(L$21:L120,F121),"")</f>
        <v/>
      </c>
      <c r="L121" s="4" t="str">
        <f t="shared" ca="1" si="19"/>
        <v/>
      </c>
      <c r="M121" s="4" t="str">
        <f ca="1">IF(AND(MAX(L$21:L120)&gt;MAX(N$21:N120),F121&lt;&gt;"",MAX(N$21:N120)&lt;=MAX(P$21:P120),MAX(N$21:N120)&lt;=MAX(R$21:R120),MAX(N$21:N120)&lt;=MAX(T$21:T120),MAX(N$21:N120)&lt;TIME(20,0,0)),MAX(N$21:N120,F121),"")</f>
        <v/>
      </c>
      <c r="N121" s="4" t="str">
        <f t="shared" ca="1" si="20"/>
        <v/>
      </c>
      <c r="O121" s="21">
        <f ca="1">IF(AND(MAX(L$21:L120)&gt;MAX(P$21:P120),F121&lt;&gt;"",MAX(N$21:N120)&gt;MAX(P$21:P120),MAX(P$21:P120)&lt;=MAX(R$21:R120),MAX(P$21:P120)&lt;=MAX(T$21:T120),MAX(P$21:P120)&lt;TIME(20,0,0)),MAX(P$21:P120,F121),"")</f>
        <v>0.56601334893798971</v>
      </c>
      <c r="P121" s="21">
        <f t="shared" ca="1" si="21"/>
        <v>0.58032103052233119</v>
      </c>
      <c r="Q121" s="21" t="str">
        <f ca="1">IF(AND(MAX(L$21:L120)&gt;MAX(R$21:R120),F121&lt;&gt;"",MAX(N$21:N120)&gt;MAX(R$21:R120),MAX(P$21:P120)&gt;MAX(R$21:R120),MAX(R$21:R120)&lt;=MAX(T$21:T120),MAX(R$21:R120)&lt;TIME(20,0,0)),MAX(R$21:R120,F121),"")</f>
        <v/>
      </c>
      <c r="R121" s="21" t="str">
        <f t="shared" ca="1" si="22"/>
        <v/>
      </c>
      <c r="S121" s="21" t="str">
        <f ca="1">IF(AND(MAX(L$21:L120)&gt;MAX(T$21:T120),F121&lt;&gt;"",MAX(N$21:N120)&gt;MAX(T$21:T120),MAX(P$21:P120)&gt;MAX(T$21:T120),MAX(R$21:R120)&gt;MAX(T$21:T120),MAX(T$21:T120)&lt;TIME(20,0,0)),MAX(T$21:T120,F121),"")</f>
        <v/>
      </c>
      <c r="T121" s="21" t="str">
        <f t="shared" ca="1" si="23"/>
        <v/>
      </c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0"/>
      <c r="AF121" s="20"/>
      <c r="AG121" s="20"/>
      <c r="AH121" s="20"/>
      <c r="AI121" s="20"/>
      <c r="AJ121" s="20"/>
      <c r="AK121" s="20"/>
    </row>
    <row r="122" spans="1:37" ht="13.8" x14ac:dyDescent="0.3">
      <c r="A122" s="3">
        <f t="shared" ca="1" si="12"/>
        <v>0</v>
      </c>
      <c r="B122" s="6">
        <f t="shared" ca="1" si="13"/>
        <v>1.0771875372438571</v>
      </c>
      <c r="C122" s="4">
        <f t="shared" ca="1" si="14"/>
        <v>0.56400293558818615</v>
      </c>
      <c r="D122" s="20">
        <v>3.4174768264419981</v>
      </c>
      <c r="E122" s="4">
        <f t="shared" si="15"/>
        <v>2.3732477961402763E-3</v>
      </c>
      <c r="F122" s="4">
        <f t="shared" ca="1" si="16"/>
        <v>0.56637618338432638</v>
      </c>
      <c r="G122" s="3">
        <f ca="1">IF(F122&lt;&gt;"",SUM(COUNTIF($K$22:$K122,"&gt;"&amp;F122),COUNTIF($M$22:$M122,"&gt;"&amp;F122),COUNTIF($O$22:$O122,"&gt;"&amp;F122),COUNTIF($Q$22:$Q122,"&gt;"&amp;F122),COUNTIF($S$22:$S122,"&gt;"&amp;F122)),"")</f>
        <v>1</v>
      </c>
      <c r="H122" s="20">
        <v>15.514387465955224</v>
      </c>
      <c r="I122" s="4">
        <f t="shared" si="17"/>
        <v>1.0773880184691128E-2</v>
      </c>
      <c r="J122" s="4">
        <f t="shared" ca="1" si="18"/>
        <v>6.1833184793691487E-5</v>
      </c>
      <c r="K122" s="4" t="str">
        <f ca="1">IF(AND(MAX(L$21:L121)&lt;=MAX(N$21:N121),F122&lt;&gt;"",MAX(L$21:L121)&lt;=MAX(P$21:P121),MAX(L$21:L121)&lt;=MAX(R$21:R121),MAX(L$21:L121)&lt;=MAX(T$21:T121),MAX(L$21:L121)&lt;=TIME(20,0,0)),MAX(L$21:L121,F122),"")</f>
        <v/>
      </c>
      <c r="L122" s="4" t="str">
        <f t="shared" ca="1" si="19"/>
        <v/>
      </c>
      <c r="M122" s="4">
        <f ca="1">IF(AND(MAX(L$21:L121)&gt;MAX(N$21:N121),F122&lt;&gt;"",MAX(N$21:N121)&lt;=MAX(P$21:P121),MAX(N$21:N121)&lt;=MAX(R$21:R121),MAX(N$21:N121)&lt;=MAX(T$21:T121),MAX(N$21:N121)&lt;TIME(20,0,0)),MAX(N$21:N121,F122),"")</f>
        <v>0.56643801656912007</v>
      </c>
      <c r="N122" s="4">
        <f t="shared" ca="1" si="20"/>
        <v>0.57721189675381124</v>
      </c>
      <c r="O122" s="21" t="str">
        <f ca="1">IF(AND(MAX(L$21:L121)&gt;MAX(P$21:P121),F122&lt;&gt;"",MAX(N$21:N121)&gt;MAX(P$21:P121),MAX(P$21:P121)&lt;=MAX(R$21:R121),MAX(P$21:P121)&lt;=MAX(T$21:T121),MAX(P$21:P121)&lt;TIME(20,0,0)),MAX(P$21:P121,F122),"")</f>
        <v/>
      </c>
      <c r="P122" s="21" t="str">
        <f t="shared" ca="1" si="21"/>
        <v/>
      </c>
      <c r="Q122" s="21" t="str">
        <f ca="1">IF(AND(MAX(L$21:L121)&gt;MAX(R$21:R121),F122&lt;&gt;"",MAX(N$21:N121)&gt;MAX(R$21:R121),MAX(P$21:P121)&gt;MAX(R$21:R121),MAX(R$21:R121)&lt;=MAX(T$21:T121),MAX(R$21:R121)&lt;TIME(20,0,0)),MAX(R$21:R121,F122),"")</f>
        <v/>
      </c>
      <c r="R122" s="21" t="str">
        <f t="shared" ca="1" si="22"/>
        <v/>
      </c>
      <c r="S122" s="21" t="str">
        <f ca="1">IF(AND(MAX(L$21:L121)&gt;MAX(T$21:T121),F122&lt;&gt;"",MAX(N$21:N121)&gt;MAX(T$21:T121),MAX(P$21:P121)&gt;MAX(T$21:T121),MAX(R$21:R121)&gt;MAX(T$21:T121),MAX(T$21:T121)&lt;TIME(20,0,0)),MAX(T$21:T121,F122),"")</f>
        <v/>
      </c>
      <c r="T122" s="21" t="str">
        <f t="shared" ca="1" si="23"/>
        <v/>
      </c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0"/>
      <c r="AF122" s="20"/>
      <c r="AG122" s="20"/>
      <c r="AH122" s="20"/>
      <c r="AI122" s="20"/>
      <c r="AJ122" s="20"/>
      <c r="AK122" s="20"/>
    </row>
    <row r="123" spans="1:37" ht="13.8" x14ac:dyDescent="0.3">
      <c r="A123" s="3">
        <f t="shared" ca="1" si="12"/>
        <v>0</v>
      </c>
      <c r="B123" s="6">
        <f t="shared" ca="1" si="13"/>
        <v>3.0946421481141209</v>
      </c>
      <c r="C123" s="4">
        <f t="shared" ca="1" si="14"/>
        <v>0.56615199263548766</v>
      </c>
      <c r="D123" s="20">
        <v>3.0719705894880462</v>
      </c>
      <c r="E123" s="4">
        <f t="shared" si="15"/>
        <v>2.1333129093666988E-3</v>
      </c>
      <c r="F123" s="4">
        <f t="shared" ca="1" si="16"/>
        <v>0.56828530554485435</v>
      </c>
      <c r="G123" s="3">
        <f ca="1">IF(F123&lt;&gt;"",SUM(COUNTIF($K$22:$K123,"&gt;"&amp;F123),COUNTIF($M$22:$M123,"&gt;"&amp;F123),COUNTIF($O$22:$O123,"&gt;"&amp;F123),COUNTIF($Q$22:$Q123,"&gt;"&amp;F123),COUNTIF($S$22:$S123,"&gt;"&amp;F123)),"")</f>
        <v>0</v>
      </c>
      <c r="H123" s="20">
        <v>17.291849909852317</v>
      </c>
      <c r="I123" s="4">
        <f t="shared" si="17"/>
        <v>1.2008229104064108E-2</v>
      </c>
      <c r="J123" s="4">
        <f t="shared" ca="1" si="18"/>
        <v>0</v>
      </c>
      <c r="K123" s="4" t="str">
        <f ca="1">IF(AND(MAX(L$21:L122)&lt;=MAX(N$21:N122),F123&lt;&gt;"",MAX(L$21:L122)&lt;=MAX(P$21:P122),MAX(L$21:L122)&lt;=MAX(R$21:R122),MAX(L$21:L122)&lt;=MAX(T$21:T122),MAX(L$21:L122)&lt;=TIME(20,0,0)),MAX(L$21:L122,F123),"")</f>
        <v/>
      </c>
      <c r="L123" s="4" t="str">
        <f t="shared" ca="1" si="19"/>
        <v/>
      </c>
      <c r="M123" s="4" t="str">
        <f ca="1">IF(AND(MAX(L$21:L122)&gt;MAX(N$21:N122),F123&lt;&gt;"",MAX(N$21:N122)&lt;=MAX(P$21:P122),MAX(N$21:N122)&lt;=MAX(R$21:R122),MAX(N$21:N122)&lt;=MAX(T$21:T122),MAX(N$21:N122)&lt;TIME(20,0,0)),MAX(N$21:N122,F123),"")</f>
        <v/>
      </c>
      <c r="N123" s="4" t="str">
        <f t="shared" ca="1" si="20"/>
        <v/>
      </c>
      <c r="O123" s="21" t="str">
        <f ca="1">IF(AND(MAX(L$21:L122)&gt;MAX(P$21:P122),F123&lt;&gt;"",MAX(N$21:N122)&gt;MAX(P$21:P122),MAX(P$21:P122)&lt;=MAX(R$21:R122),MAX(P$21:P122)&lt;=MAX(T$21:T122),MAX(P$21:P122)&lt;TIME(20,0,0)),MAX(P$21:P122,F123),"")</f>
        <v/>
      </c>
      <c r="P123" s="21" t="str">
        <f t="shared" ca="1" si="21"/>
        <v/>
      </c>
      <c r="Q123" s="21">
        <f ca="1">IF(AND(MAX(L$21:L122)&gt;MAX(R$21:R122),F123&lt;&gt;"",MAX(N$21:N122)&gt;MAX(R$21:R122),MAX(P$21:P122)&gt;MAX(R$21:R122),MAX(R$21:R122)&lt;=MAX(T$21:T122),MAX(R$21:R122)&lt;TIME(20,0,0)),MAX(R$21:R122,F123),"")</f>
        <v>0.56828530554485435</v>
      </c>
      <c r="R123" s="21">
        <f t="shared" ca="1" si="22"/>
        <v>0.58029353464891842</v>
      </c>
      <c r="S123" s="21" t="str">
        <f ca="1">IF(AND(MAX(L$21:L122)&gt;MAX(T$21:T122),F123&lt;&gt;"",MAX(N$21:N122)&gt;MAX(T$21:T122),MAX(P$21:P122)&gt;MAX(T$21:T122),MAX(R$21:R122)&gt;MAX(T$21:T122),MAX(T$21:T122)&lt;TIME(20,0,0)),MAX(T$21:T122,F123),"")</f>
        <v/>
      </c>
      <c r="T123" s="21" t="str">
        <f t="shared" ca="1" si="23"/>
        <v/>
      </c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0"/>
      <c r="AF123" s="20"/>
      <c r="AG123" s="20"/>
      <c r="AH123" s="20"/>
      <c r="AI123" s="20"/>
      <c r="AJ123" s="20"/>
      <c r="AK123" s="20"/>
    </row>
    <row r="124" spans="1:37" ht="13.8" x14ac:dyDescent="0.3">
      <c r="A124" s="3">
        <f t="shared" ca="1" si="12"/>
        <v>0</v>
      </c>
      <c r="B124" s="6">
        <f t="shared" ca="1" si="13"/>
        <v>2.5172605622103212</v>
      </c>
      <c r="C124" s="4">
        <f t="shared" ca="1" si="14"/>
        <v>0.5679000902481337</v>
      </c>
      <c r="D124" s="20">
        <v>3.9109982102017966</v>
      </c>
      <c r="E124" s="4">
        <f t="shared" si="15"/>
        <v>2.715970979306803E-3</v>
      </c>
      <c r="F124" s="4">
        <f t="shared" ca="1" si="16"/>
        <v>0.57061606122744046</v>
      </c>
      <c r="G124" s="3">
        <f ca="1">IF(F124&lt;&gt;"",SUM(COUNTIF($K$22:$K124,"&gt;"&amp;F124),COUNTIF($M$22:$M124,"&gt;"&amp;F124),COUNTIF($O$22:$O124,"&gt;"&amp;F124),COUNTIF($Q$22:$Q124,"&gt;"&amp;F124),COUNTIF($S$22:$S124,"&gt;"&amp;F124)),"")</f>
        <v>1</v>
      </c>
      <c r="H124" s="20">
        <v>9.8862580367858754</v>
      </c>
      <c r="I124" s="4">
        <f t="shared" si="17"/>
        <v>6.8654569699901913E-3</v>
      </c>
      <c r="J124" s="4">
        <f t="shared" ca="1" si="18"/>
        <v>1.0852143894412025E-3</v>
      </c>
      <c r="K124" s="4" t="str">
        <f ca="1">IF(AND(MAX(L$21:L123)&lt;=MAX(N$21:N123),F124&lt;&gt;"",MAX(L$21:L123)&lt;=MAX(P$21:P123),MAX(L$21:L123)&lt;=MAX(R$21:R123),MAX(L$21:L123)&lt;=MAX(T$21:T123),MAX(L$21:L123)&lt;=TIME(20,0,0)),MAX(L$21:L123,F124),"")</f>
        <v/>
      </c>
      <c r="L124" s="4" t="str">
        <f t="shared" ca="1" si="19"/>
        <v/>
      </c>
      <c r="M124" s="4" t="str">
        <f ca="1">IF(AND(MAX(L$21:L123)&gt;MAX(N$21:N123),F124&lt;&gt;"",MAX(N$21:N123)&lt;=MAX(P$21:P123),MAX(N$21:N123)&lt;=MAX(R$21:R123),MAX(N$21:N123)&lt;=MAX(T$21:T123),MAX(N$21:N123)&lt;TIME(20,0,0)),MAX(N$21:N123,F124),"")</f>
        <v/>
      </c>
      <c r="N124" s="4" t="str">
        <f t="shared" ca="1" si="20"/>
        <v/>
      </c>
      <c r="O124" s="21" t="str">
        <f ca="1">IF(AND(MAX(L$21:L123)&gt;MAX(P$21:P123),F124&lt;&gt;"",MAX(N$21:N123)&gt;MAX(P$21:P123),MAX(P$21:P123)&lt;=MAX(R$21:R123),MAX(P$21:P123)&lt;=MAX(T$21:T123),MAX(P$21:P123)&lt;TIME(20,0,0)),MAX(P$21:P123,F124),"")</f>
        <v/>
      </c>
      <c r="P124" s="21" t="str">
        <f t="shared" ca="1" si="21"/>
        <v/>
      </c>
      <c r="Q124" s="21" t="str">
        <f ca="1">IF(AND(MAX(L$21:L123)&gt;MAX(R$21:R123),F124&lt;&gt;"",MAX(N$21:N123)&gt;MAX(R$21:R123),MAX(P$21:P123)&gt;MAX(R$21:R123),MAX(R$21:R123)&lt;=MAX(T$21:T123),MAX(R$21:R123)&lt;TIME(20,0,0)),MAX(R$21:R123,F124),"")</f>
        <v/>
      </c>
      <c r="R124" s="21" t="str">
        <f t="shared" ca="1" si="22"/>
        <v/>
      </c>
      <c r="S124" s="21">
        <f ca="1">IF(AND(MAX(L$21:L123)&gt;MAX(T$21:T123),F124&lt;&gt;"",MAX(N$21:N123)&gt;MAX(T$21:T123),MAX(P$21:P123)&gt;MAX(T$21:T123),MAX(R$21:R123)&gt;MAX(T$21:T123),MAX(T$21:T123)&lt;TIME(20,0,0)),MAX(T$21:T123,F124),"")</f>
        <v>0.57170127561688167</v>
      </c>
      <c r="T124" s="21">
        <f t="shared" ca="1" si="23"/>
        <v>0.57856673258687186</v>
      </c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0"/>
      <c r="AF124" s="20"/>
      <c r="AG124" s="20"/>
      <c r="AH124" s="20"/>
      <c r="AI124" s="20"/>
      <c r="AJ124" s="20"/>
      <c r="AK124" s="20"/>
    </row>
    <row r="125" spans="1:37" ht="13.8" x14ac:dyDescent="0.3">
      <c r="A125" s="3">
        <f t="shared" ca="1" si="12"/>
        <v>1</v>
      </c>
      <c r="B125" s="6">
        <f t="shared" ca="1" si="13"/>
        <v>1.9315280355187401</v>
      </c>
      <c r="C125" s="4">
        <f t="shared" ca="1" si="14"/>
        <v>0.56924142916168841</v>
      </c>
      <c r="D125" s="20">
        <v>1.9379170983738732</v>
      </c>
      <c r="E125" s="4">
        <f t="shared" si="15"/>
        <v>1.3457757627596341E-3</v>
      </c>
      <c r="F125" s="4">
        <f t="shared" ca="1" si="16"/>
        <v>0.56924142916168841</v>
      </c>
      <c r="G125" s="3">
        <f ca="1">IF(F125&lt;&gt;"",SUM(COUNTIF($K$22:$K125,"&gt;"&amp;F125),COUNTIF($M$22:$M125,"&gt;"&amp;F125),COUNTIF($O$22:$O125,"&gt;"&amp;F125),COUNTIF($Q$22:$Q125,"&gt;"&amp;F125),COUNTIF($S$22:$S125,"&gt;"&amp;F125)),"")</f>
        <v>2</v>
      </c>
      <c r="H125" s="20">
        <v>18.965553219131834</v>
      </c>
      <c r="I125" s="4">
        <f t="shared" si="17"/>
        <v>1.3170523068841552E-2</v>
      </c>
      <c r="J125" s="4">
        <f t="shared" ca="1" si="18"/>
        <v>4.0205385031373275E-3</v>
      </c>
      <c r="K125" s="4">
        <f ca="1">IF(AND(MAX(L$21:L124)&lt;=MAX(N$21:N124),F125&lt;&gt;"",MAX(L$21:L124)&lt;=MAX(P$21:P124),MAX(L$21:L124)&lt;=MAX(R$21:R124),MAX(L$21:L124)&lt;=MAX(T$21:T124),MAX(L$21:L124)&lt;=TIME(20,0,0)),MAX(L$21:L124,F125),"")</f>
        <v>0.57326196766482573</v>
      </c>
      <c r="L125" s="4">
        <f t="shared" ca="1" si="19"/>
        <v>0.58643249073366732</v>
      </c>
      <c r="M125" s="4" t="str">
        <f ca="1">IF(AND(MAX(L$21:L124)&gt;MAX(N$21:N124),F125&lt;&gt;"",MAX(N$21:N124)&lt;=MAX(P$21:P124),MAX(N$21:N124)&lt;=MAX(R$21:R124),MAX(N$21:N124)&lt;=MAX(T$21:T124),MAX(N$21:N124)&lt;TIME(20,0,0)),MAX(N$21:N124,F125),"")</f>
        <v/>
      </c>
      <c r="N125" s="4" t="str">
        <f t="shared" ca="1" si="20"/>
        <v/>
      </c>
      <c r="O125" s="21" t="str">
        <f ca="1">IF(AND(MAX(L$21:L124)&gt;MAX(P$21:P124),F125&lt;&gt;"",MAX(N$21:N124)&gt;MAX(P$21:P124),MAX(P$21:P124)&lt;=MAX(R$21:R124),MAX(P$21:P124)&lt;=MAX(T$21:T124),MAX(P$21:P124)&lt;TIME(20,0,0)),MAX(P$21:P124,F125),"")</f>
        <v/>
      </c>
      <c r="P125" s="21" t="str">
        <f t="shared" ca="1" si="21"/>
        <v/>
      </c>
      <c r="Q125" s="21" t="str">
        <f ca="1">IF(AND(MAX(L$21:L124)&gt;MAX(R$21:R124),F125&lt;&gt;"",MAX(N$21:N124)&gt;MAX(R$21:R124),MAX(P$21:P124)&gt;MAX(R$21:R124),MAX(R$21:R124)&lt;=MAX(T$21:T124),MAX(R$21:R124)&lt;TIME(20,0,0)),MAX(R$21:R124,F125),"")</f>
        <v/>
      </c>
      <c r="R125" s="21" t="str">
        <f t="shared" ca="1" si="22"/>
        <v/>
      </c>
      <c r="S125" s="21" t="str">
        <f ca="1">IF(AND(MAX(L$21:L124)&gt;MAX(T$21:T124),F125&lt;&gt;"",MAX(N$21:N124)&gt;MAX(T$21:T124),MAX(P$21:P124)&gt;MAX(T$21:T124),MAX(R$21:R124)&gt;MAX(T$21:T124),MAX(T$21:T124)&lt;TIME(20,0,0)),MAX(T$21:T124,F125),"")</f>
        <v/>
      </c>
      <c r="T125" s="21" t="str">
        <f t="shared" ca="1" si="23"/>
        <v/>
      </c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0"/>
      <c r="AF125" s="20"/>
      <c r="AG125" s="20"/>
      <c r="AH125" s="20"/>
      <c r="AI125" s="20"/>
      <c r="AJ125" s="20"/>
      <c r="AK125" s="20"/>
    </row>
    <row r="126" spans="1:37" ht="13.8" x14ac:dyDescent="0.3">
      <c r="A126" s="3">
        <f t="shared" ca="1" si="12"/>
        <v>1</v>
      </c>
      <c r="B126" s="6">
        <f t="shared" ca="1" si="13"/>
        <v>2.9923581018063157</v>
      </c>
      <c r="C126" s="4">
        <f t="shared" ca="1" si="14"/>
        <v>0.57131945562127617</v>
      </c>
      <c r="D126" s="20">
        <v>2.0087621881684754</v>
      </c>
      <c r="E126" s="4">
        <f t="shared" si="15"/>
        <v>1.3949737417836634E-3</v>
      </c>
      <c r="F126" s="4">
        <f t="shared" ca="1" si="16"/>
        <v>0.57131945562127617</v>
      </c>
      <c r="G126" s="3">
        <f ca="1">IF(F126&lt;&gt;"",SUM(COUNTIF($K$22:$K126,"&gt;"&amp;F126),COUNTIF($M$22:$M126,"&gt;"&amp;F126),COUNTIF($O$22:$O126,"&gt;"&amp;F126),COUNTIF($Q$22:$Q126,"&gt;"&amp;F126),COUNTIF($S$22:$S126,"&gt;"&amp;F126)),"")</f>
        <v>3</v>
      </c>
      <c r="H126" s="20">
        <v>9.7322351090406301</v>
      </c>
      <c r="I126" s="4">
        <f t="shared" si="17"/>
        <v>6.7584966035004372E-3</v>
      </c>
      <c r="J126" s="4">
        <f t="shared" ca="1" si="18"/>
        <v>5.8924411325350645E-3</v>
      </c>
      <c r="K126" s="4" t="str">
        <f ca="1">IF(AND(MAX(L$21:L125)&lt;=MAX(N$21:N125),F126&lt;&gt;"",MAX(L$21:L125)&lt;=MAX(P$21:P125),MAX(L$21:L125)&lt;=MAX(R$21:R125),MAX(L$21:L125)&lt;=MAX(T$21:T125),MAX(L$21:L125)&lt;=TIME(20,0,0)),MAX(L$21:L125,F126),"")</f>
        <v/>
      </c>
      <c r="L126" s="4" t="str">
        <f t="shared" ca="1" si="19"/>
        <v/>
      </c>
      <c r="M126" s="4">
        <f ca="1">IF(AND(MAX(L$21:L125)&gt;MAX(N$21:N125),F126&lt;&gt;"",MAX(N$21:N125)&lt;=MAX(P$21:P125),MAX(N$21:N125)&lt;=MAX(R$21:R125),MAX(N$21:N125)&lt;=MAX(T$21:T125),MAX(N$21:N125)&lt;TIME(20,0,0)),MAX(N$21:N125,F126),"")</f>
        <v>0.57721189675381124</v>
      </c>
      <c r="N126" s="4">
        <f t="shared" ca="1" si="20"/>
        <v>0.58397039335731171</v>
      </c>
      <c r="O126" s="21" t="str">
        <f ca="1">IF(AND(MAX(L$21:L125)&gt;MAX(P$21:P125),F126&lt;&gt;"",MAX(N$21:N125)&gt;MAX(P$21:P125),MAX(P$21:P125)&lt;=MAX(R$21:R125),MAX(P$21:P125)&lt;=MAX(T$21:T125),MAX(P$21:P125)&lt;TIME(20,0,0)),MAX(P$21:P125,F126),"")</f>
        <v/>
      </c>
      <c r="P126" s="21" t="str">
        <f t="shared" ca="1" si="21"/>
        <v/>
      </c>
      <c r="Q126" s="21" t="str">
        <f ca="1">IF(AND(MAX(L$21:L125)&gt;MAX(R$21:R125),F126&lt;&gt;"",MAX(N$21:N125)&gt;MAX(R$21:R125),MAX(P$21:P125)&gt;MAX(R$21:R125),MAX(R$21:R125)&lt;=MAX(T$21:T125),MAX(R$21:R125)&lt;TIME(20,0,0)),MAX(R$21:R125,F126),"")</f>
        <v/>
      </c>
      <c r="R126" s="21" t="str">
        <f t="shared" ca="1" si="22"/>
        <v/>
      </c>
      <c r="S126" s="21" t="str">
        <f ca="1">IF(AND(MAX(L$21:L125)&gt;MAX(T$21:T125),F126&lt;&gt;"",MAX(N$21:N125)&gt;MAX(T$21:T125),MAX(P$21:P125)&gt;MAX(T$21:T125),MAX(R$21:R125)&gt;MAX(T$21:T125),MAX(T$21:T125)&lt;TIME(20,0,0)),MAX(T$21:T125,F126),"")</f>
        <v/>
      </c>
      <c r="T126" s="21" t="str">
        <f t="shared" ca="1" si="23"/>
        <v/>
      </c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0"/>
      <c r="AF126" s="20"/>
      <c r="AG126" s="20"/>
      <c r="AH126" s="20"/>
      <c r="AI126" s="20"/>
      <c r="AJ126" s="20"/>
      <c r="AK126" s="20"/>
    </row>
    <row r="127" spans="1:37" ht="13.8" x14ac:dyDescent="0.3">
      <c r="A127" s="3">
        <f t="shared" ca="1" si="12"/>
        <v>0</v>
      </c>
      <c r="B127" s="6">
        <f t="shared" ca="1" si="13"/>
        <v>10.681181541610968</v>
      </c>
      <c r="C127" s="4">
        <f t="shared" ca="1" si="14"/>
        <v>0.5787369428029504</v>
      </c>
      <c r="D127" s="20">
        <v>3.8669877615830046</v>
      </c>
      <c r="E127" s="4">
        <f t="shared" si="15"/>
        <v>2.6854081677659754E-3</v>
      </c>
      <c r="F127" s="4">
        <f t="shared" ca="1" si="16"/>
        <v>0.58142235097071637</v>
      </c>
      <c r="G127" s="3">
        <f ca="1">IF(F127&lt;&gt;"",SUM(COUNTIF($K$22:$K127,"&gt;"&amp;F127),COUNTIF($M$22:$M127,"&gt;"&amp;F127),COUNTIF($O$22:$O127,"&gt;"&amp;F127),COUNTIF($Q$22:$Q127,"&gt;"&amp;F127),COUNTIF($S$22:$S127,"&gt;"&amp;F127)),"")</f>
        <v>0</v>
      </c>
      <c r="H127" s="20">
        <v>11.383070310912444</v>
      </c>
      <c r="I127" s="4">
        <f t="shared" si="17"/>
        <v>7.9049099381336418E-3</v>
      </c>
      <c r="J127" s="4">
        <f t="shared" ca="1" si="18"/>
        <v>0</v>
      </c>
      <c r="K127" s="4" t="str">
        <f ca="1">IF(AND(MAX(L$21:L126)&lt;=MAX(N$21:N126),F127&lt;&gt;"",MAX(L$21:L126)&lt;=MAX(P$21:P126),MAX(L$21:L126)&lt;=MAX(R$21:R126),MAX(L$21:L126)&lt;=MAX(T$21:T126),MAX(L$21:L126)&lt;=TIME(20,0,0)),MAX(L$21:L126,F127),"")</f>
        <v/>
      </c>
      <c r="L127" s="4" t="str">
        <f t="shared" ca="1" si="19"/>
        <v/>
      </c>
      <c r="M127" s="4" t="str">
        <f ca="1">IF(AND(MAX(L$21:L126)&gt;MAX(N$21:N126),F127&lt;&gt;"",MAX(N$21:N126)&lt;=MAX(P$21:P126),MAX(N$21:N126)&lt;=MAX(R$21:R126),MAX(N$21:N126)&lt;=MAX(T$21:T126),MAX(N$21:N126)&lt;TIME(20,0,0)),MAX(N$21:N126,F127),"")</f>
        <v/>
      </c>
      <c r="N127" s="4" t="str">
        <f t="shared" ca="1" si="20"/>
        <v/>
      </c>
      <c r="O127" s="21" t="str">
        <f ca="1">IF(AND(MAX(L$21:L126)&gt;MAX(P$21:P126),F127&lt;&gt;"",MAX(N$21:N126)&gt;MAX(P$21:P126),MAX(P$21:P126)&lt;=MAX(R$21:R126),MAX(P$21:P126)&lt;=MAX(T$21:T126),MAX(P$21:P126)&lt;TIME(20,0,0)),MAX(P$21:P126,F127),"")</f>
        <v/>
      </c>
      <c r="P127" s="21" t="str">
        <f t="shared" ca="1" si="21"/>
        <v/>
      </c>
      <c r="Q127" s="21" t="str">
        <f ca="1">IF(AND(MAX(L$21:L126)&gt;MAX(R$21:R126),F127&lt;&gt;"",MAX(N$21:N126)&gt;MAX(R$21:R126),MAX(P$21:P126)&gt;MAX(R$21:R126),MAX(R$21:R126)&lt;=MAX(T$21:T126),MAX(R$21:R126)&lt;TIME(20,0,0)),MAX(R$21:R126,F127),"")</f>
        <v/>
      </c>
      <c r="R127" s="21" t="str">
        <f t="shared" ca="1" si="22"/>
        <v/>
      </c>
      <c r="S127" s="21">
        <f ca="1">IF(AND(MAX(L$21:L126)&gt;MAX(T$21:T126),F127&lt;&gt;"",MAX(N$21:N126)&gt;MAX(T$21:T126),MAX(P$21:P126)&gt;MAX(T$21:T126),MAX(R$21:R126)&gt;MAX(T$21:T126),MAX(T$21:T126)&lt;TIME(20,0,0)),MAX(T$21:T126,F127),"")</f>
        <v>0.58142235097071637</v>
      </c>
      <c r="T127" s="21">
        <f t="shared" ca="1" si="23"/>
        <v>0.58932726090885001</v>
      </c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0"/>
      <c r="AF127" s="20"/>
      <c r="AG127" s="20"/>
      <c r="AH127" s="20"/>
      <c r="AI127" s="20"/>
      <c r="AJ127" s="20"/>
      <c r="AK127" s="20"/>
    </row>
    <row r="128" spans="1:37" ht="13.8" x14ac:dyDescent="0.3">
      <c r="A128" s="3">
        <f t="shared" ca="1" si="12"/>
        <v>1</v>
      </c>
      <c r="B128" s="6">
        <f t="shared" ca="1" si="13"/>
        <v>2.6466225240474444</v>
      </c>
      <c r="C128" s="4">
        <f t="shared" ca="1" si="14"/>
        <v>0.58057487511131667</v>
      </c>
      <c r="D128" s="20">
        <v>3.5871203256901936</v>
      </c>
      <c r="E128" s="4">
        <f t="shared" si="15"/>
        <v>2.4910557817293009E-3</v>
      </c>
      <c r="F128" s="4">
        <f t="shared" ca="1" si="16"/>
        <v>0.58057487511131667</v>
      </c>
      <c r="G128" s="3">
        <f ca="1">IF(F128&lt;&gt;"",SUM(COUNTIF($K$22:$K128,"&gt;"&amp;F128),COUNTIF($M$22:$M128,"&gt;"&amp;F128),COUNTIF($O$22:$O128,"&gt;"&amp;F128),COUNTIF($Q$22:$Q128,"&gt;"&amp;F128),COUNTIF($S$22:$S128,"&gt;"&amp;F128)),"")</f>
        <v>1</v>
      </c>
      <c r="H128" s="20">
        <v>8.8829773782345001</v>
      </c>
      <c r="I128" s="4">
        <f t="shared" si="17"/>
        <v>6.168734290440625E-3</v>
      </c>
      <c r="J128" s="4">
        <f t="shared" ca="1" si="18"/>
        <v>0</v>
      </c>
      <c r="K128" s="4" t="str">
        <f ca="1">IF(AND(MAX(L$21:L127)&lt;=MAX(N$21:N127),F128&lt;&gt;"",MAX(L$21:L127)&lt;=MAX(P$21:P127),MAX(L$21:L127)&lt;=MAX(R$21:R127),MAX(L$21:L127)&lt;=MAX(T$21:T127),MAX(L$21:L127)&lt;=TIME(20,0,0)),MAX(L$21:L127,F128),"")</f>
        <v/>
      </c>
      <c r="L128" s="4" t="str">
        <f t="shared" ca="1" si="19"/>
        <v/>
      </c>
      <c r="M128" s="4" t="str">
        <f ca="1">IF(AND(MAX(L$21:L127)&gt;MAX(N$21:N127),F128&lt;&gt;"",MAX(N$21:N127)&lt;=MAX(P$21:P127),MAX(N$21:N127)&lt;=MAX(R$21:R127),MAX(N$21:N127)&lt;=MAX(T$21:T127),MAX(N$21:N127)&lt;TIME(20,0,0)),MAX(N$21:N127,F128),"")</f>
        <v/>
      </c>
      <c r="N128" s="4" t="str">
        <f t="shared" ca="1" si="20"/>
        <v/>
      </c>
      <c r="O128" s="21" t="str">
        <f ca="1">IF(AND(MAX(L$21:L127)&gt;MAX(P$21:P127),F128&lt;&gt;"",MAX(N$21:N127)&gt;MAX(P$21:P127),MAX(P$21:P127)&lt;=MAX(R$21:R127),MAX(P$21:P127)&lt;=MAX(T$21:T127),MAX(P$21:P127)&lt;TIME(20,0,0)),MAX(P$21:P127,F128),"")</f>
        <v/>
      </c>
      <c r="P128" s="21" t="str">
        <f t="shared" ca="1" si="21"/>
        <v/>
      </c>
      <c r="Q128" s="21">
        <f ca="1">IF(AND(MAX(L$21:L127)&gt;MAX(R$21:R127),F128&lt;&gt;"",MAX(N$21:N127)&gt;MAX(R$21:R127),MAX(P$21:P127)&gt;MAX(R$21:R127),MAX(R$21:R127)&lt;=MAX(T$21:T127),MAX(R$21:R127)&lt;TIME(20,0,0)),MAX(R$21:R127,F128),"")</f>
        <v>0.58057487511131667</v>
      </c>
      <c r="R128" s="21">
        <f t="shared" ca="1" si="22"/>
        <v>0.58674360940175729</v>
      </c>
      <c r="S128" s="21" t="str">
        <f ca="1">IF(AND(MAX(L$21:L127)&gt;MAX(T$21:T127),F128&lt;&gt;"",MAX(N$21:N127)&gt;MAX(T$21:T127),MAX(P$21:P127)&gt;MAX(T$21:T127),MAX(R$21:R127)&gt;MAX(T$21:T127),MAX(T$21:T127)&lt;TIME(20,0,0)),MAX(T$21:T127,F128),"")</f>
        <v/>
      </c>
      <c r="T128" s="21" t="str">
        <f t="shared" ca="1" si="23"/>
        <v/>
      </c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0"/>
      <c r="AF128" s="20"/>
      <c r="AG128" s="20"/>
      <c r="AH128" s="20"/>
      <c r="AI128" s="20"/>
      <c r="AJ128" s="20"/>
      <c r="AK128" s="20"/>
    </row>
    <row r="129" spans="1:37" ht="13.8" x14ac:dyDescent="0.3">
      <c r="A129" s="3">
        <f t="shared" ca="1" si="12"/>
        <v>0</v>
      </c>
      <c r="B129" s="6">
        <f t="shared" ca="1" si="13"/>
        <v>1.385663805391053</v>
      </c>
      <c r="C129" s="4">
        <f t="shared" ca="1" si="14"/>
        <v>0.58153714164283821</v>
      </c>
      <c r="D129" s="20">
        <v>3.1535369165139855</v>
      </c>
      <c r="E129" s="4">
        <f t="shared" si="15"/>
        <v>2.1899561920236009E-3</v>
      </c>
      <c r="F129" s="4">
        <f t="shared" ca="1" si="16"/>
        <v>0.58372709783486176</v>
      </c>
      <c r="G129" s="3">
        <f ca="1">IF(F129&lt;&gt;"",SUM(COUNTIF($K$22:$K129,"&gt;"&amp;F129),COUNTIF($M$22:$M129,"&gt;"&amp;F129),COUNTIF($O$22:$O129,"&gt;"&amp;F129),COUNTIF($Q$22:$Q129,"&gt;"&amp;F129),COUNTIF($S$22:$S129,"&gt;"&amp;F129)),"")</f>
        <v>0</v>
      </c>
      <c r="H129" s="20">
        <v>11.208310903966776</v>
      </c>
      <c r="I129" s="4">
        <f t="shared" si="17"/>
        <v>7.7835492388658167E-3</v>
      </c>
      <c r="J129" s="4">
        <f t="shared" ca="1" si="18"/>
        <v>0</v>
      </c>
      <c r="K129" s="4" t="str">
        <f ca="1">IF(AND(MAX(L$21:L128)&lt;=MAX(N$21:N128),F129&lt;&gt;"",MAX(L$21:L128)&lt;=MAX(P$21:P128),MAX(L$21:L128)&lt;=MAX(R$21:R128),MAX(L$21:L128)&lt;=MAX(T$21:T128),MAX(L$21:L128)&lt;=TIME(20,0,0)),MAX(L$21:L128,F129),"")</f>
        <v/>
      </c>
      <c r="L129" s="4" t="str">
        <f t="shared" ca="1" si="19"/>
        <v/>
      </c>
      <c r="M129" s="4" t="str">
        <f ca="1">IF(AND(MAX(L$21:L128)&gt;MAX(N$21:N128),F129&lt;&gt;"",MAX(N$21:N128)&lt;=MAX(P$21:P128),MAX(N$21:N128)&lt;=MAX(R$21:R128),MAX(N$21:N128)&lt;=MAX(T$21:T128),MAX(N$21:N128)&lt;TIME(20,0,0)),MAX(N$21:N128,F129),"")</f>
        <v/>
      </c>
      <c r="N129" s="4" t="str">
        <f t="shared" ca="1" si="20"/>
        <v/>
      </c>
      <c r="O129" s="21">
        <f ca="1">IF(AND(MAX(L$21:L128)&gt;MAX(P$21:P128),F129&lt;&gt;"",MAX(N$21:N128)&gt;MAX(P$21:P128),MAX(P$21:P128)&lt;=MAX(R$21:R128),MAX(P$21:P128)&lt;=MAX(T$21:T128),MAX(P$21:P128)&lt;TIME(20,0,0)),MAX(P$21:P128,F129),"")</f>
        <v>0.58372709783486176</v>
      </c>
      <c r="P129" s="21">
        <f t="shared" ca="1" si="21"/>
        <v>0.59151064707372758</v>
      </c>
      <c r="Q129" s="21" t="str">
        <f ca="1">IF(AND(MAX(L$21:L128)&gt;MAX(R$21:R128),F129&lt;&gt;"",MAX(N$21:N128)&gt;MAX(R$21:R128),MAX(P$21:P128)&gt;MAX(R$21:R128),MAX(R$21:R128)&lt;=MAX(T$21:T128),MAX(R$21:R128)&lt;TIME(20,0,0)),MAX(R$21:R128,F129),"")</f>
        <v/>
      </c>
      <c r="R129" s="21" t="str">
        <f t="shared" ca="1" si="22"/>
        <v/>
      </c>
      <c r="S129" s="21" t="str">
        <f ca="1">IF(AND(MAX(L$21:L128)&gt;MAX(T$21:T128),F129&lt;&gt;"",MAX(N$21:N128)&gt;MAX(T$21:T128),MAX(P$21:P128)&gt;MAX(T$21:T128),MAX(R$21:R128)&gt;MAX(T$21:T128),MAX(T$21:T128)&lt;TIME(20,0,0)),MAX(T$21:T128,F129),"")</f>
        <v/>
      </c>
      <c r="T129" s="21" t="str">
        <f t="shared" ca="1" si="23"/>
        <v/>
      </c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0"/>
      <c r="AF129" s="20"/>
      <c r="AG129" s="20"/>
      <c r="AH129" s="20"/>
      <c r="AI129" s="20"/>
      <c r="AJ129" s="20"/>
      <c r="AK129" s="20"/>
    </row>
    <row r="130" spans="1:37" ht="13.8" x14ac:dyDescent="0.3">
      <c r="A130" s="3">
        <f t="shared" ca="1" si="12"/>
        <v>0</v>
      </c>
      <c r="B130" s="6">
        <f t="shared" ca="1" si="13"/>
        <v>1.4488415526476124</v>
      </c>
      <c r="C130" s="4">
        <f t="shared" ca="1" si="14"/>
        <v>0.58254328160995461</v>
      </c>
      <c r="D130" s="20">
        <v>2.5416300180295366</v>
      </c>
      <c r="E130" s="4">
        <f t="shared" si="15"/>
        <v>1.7650208458538448E-3</v>
      </c>
      <c r="F130" s="4">
        <f t="shared" ca="1" si="16"/>
        <v>0.58430830245580845</v>
      </c>
      <c r="G130" s="3">
        <f ca="1">IF(F130&lt;&gt;"",SUM(COUNTIF($K$22:$K130,"&gt;"&amp;F130),COUNTIF($M$22:$M130,"&gt;"&amp;F130),COUNTIF($O$22:$O130,"&gt;"&amp;F130),COUNTIF($Q$22:$Q130,"&gt;"&amp;F130),COUNTIF($S$22:$S130,"&gt;"&amp;F130)),"")</f>
        <v>0</v>
      </c>
      <c r="H130" s="20">
        <v>14.885092449858348</v>
      </c>
      <c r="I130" s="4">
        <f t="shared" si="17"/>
        <v>1.0336869756846076E-2</v>
      </c>
      <c r="J130" s="4">
        <f t="shared" ca="1" si="18"/>
        <v>0</v>
      </c>
      <c r="K130" s="4" t="str">
        <f ca="1">IF(AND(MAX(L$21:L129)&lt;=MAX(N$21:N129),F130&lt;&gt;"",MAX(L$21:L129)&lt;=MAX(P$21:P129),MAX(L$21:L129)&lt;=MAX(R$21:R129),MAX(L$21:L129)&lt;=MAX(T$21:T129),MAX(L$21:L129)&lt;=TIME(20,0,0)),MAX(L$21:L129,F130),"")</f>
        <v/>
      </c>
      <c r="L130" s="4" t="str">
        <f t="shared" ca="1" si="19"/>
        <v/>
      </c>
      <c r="M130" s="4">
        <f ca="1">IF(AND(MAX(L$21:L129)&gt;MAX(N$21:N129),F130&lt;&gt;"",MAX(N$21:N129)&lt;=MAX(P$21:P129),MAX(N$21:N129)&lt;=MAX(R$21:R129),MAX(N$21:N129)&lt;=MAX(T$21:T129),MAX(N$21:N129)&lt;TIME(20,0,0)),MAX(N$21:N129,F130),"")</f>
        <v>0.58430830245580845</v>
      </c>
      <c r="N130" s="4">
        <f t="shared" ca="1" si="20"/>
        <v>0.59464517221265456</v>
      </c>
      <c r="O130" s="21" t="str">
        <f ca="1">IF(AND(MAX(L$21:L129)&gt;MAX(P$21:P129),F130&lt;&gt;"",MAX(N$21:N129)&gt;MAX(P$21:P129),MAX(P$21:P129)&lt;=MAX(R$21:R129),MAX(P$21:P129)&lt;=MAX(T$21:T129),MAX(P$21:P129)&lt;TIME(20,0,0)),MAX(P$21:P129,F130),"")</f>
        <v/>
      </c>
      <c r="P130" s="21" t="str">
        <f t="shared" ca="1" si="21"/>
        <v/>
      </c>
      <c r="Q130" s="21" t="str">
        <f ca="1">IF(AND(MAX(L$21:L129)&gt;MAX(R$21:R129),F130&lt;&gt;"",MAX(N$21:N129)&gt;MAX(R$21:R129),MAX(P$21:P129)&gt;MAX(R$21:R129),MAX(R$21:R129)&lt;=MAX(T$21:T129),MAX(R$21:R129)&lt;TIME(20,0,0)),MAX(R$21:R129,F130),"")</f>
        <v/>
      </c>
      <c r="R130" s="21" t="str">
        <f t="shared" ca="1" si="22"/>
        <v/>
      </c>
      <c r="S130" s="21" t="str">
        <f ca="1">IF(AND(MAX(L$21:L129)&gt;MAX(T$21:T129),F130&lt;&gt;"",MAX(N$21:N129)&gt;MAX(T$21:T129),MAX(P$21:P129)&gt;MAX(T$21:T129),MAX(R$21:R129)&gt;MAX(T$21:T129),MAX(T$21:T129)&lt;TIME(20,0,0)),MAX(T$21:T129,F130),"")</f>
        <v/>
      </c>
      <c r="T130" s="21" t="str">
        <f t="shared" ca="1" si="23"/>
        <v/>
      </c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0"/>
      <c r="AF130" s="20"/>
      <c r="AG130" s="20"/>
      <c r="AH130" s="20"/>
      <c r="AI130" s="20"/>
      <c r="AJ130" s="20"/>
      <c r="AK130" s="20"/>
    </row>
    <row r="131" spans="1:37" ht="13.8" x14ac:dyDescent="0.3">
      <c r="A131" s="3">
        <f t="shared" ca="1" si="12"/>
        <v>1</v>
      </c>
      <c r="B131" s="6">
        <f t="shared" ca="1" si="13"/>
        <v>2.6880116357330581</v>
      </c>
      <c r="C131" s="4">
        <f t="shared" ca="1" si="14"/>
        <v>0.58440995635699144</v>
      </c>
      <c r="D131" s="20">
        <v>3.0594724269831204</v>
      </c>
      <c r="E131" s="4">
        <f t="shared" si="15"/>
        <v>2.1246336298493891E-3</v>
      </c>
      <c r="F131" s="4">
        <f t="shared" ca="1" si="16"/>
        <v>0.58440995635699144</v>
      </c>
      <c r="G131" s="3">
        <f ca="1">IF(F131&lt;&gt;"",SUM(COUNTIF($K$22:$K131,"&gt;"&amp;F131),COUNTIF($M$22:$M131,"&gt;"&amp;F131),COUNTIF($O$22:$O131,"&gt;"&amp;F131),COUNTIF($Q$22:$Q131,"&gt;"&amp;F131),COUNTIF($S$22:$S131,"&gt;"&amp;F131)),"")</f>
        <v>1</v>
      </c>
      <c r="H131" s="20">
        <v>13.136095769041276</v>
      </c>
      <c r="I131" s="4">
        <f t="shared" si="17"/>
        <v>9.1222887285008856E-3</v>
      </c>
      <c r="J131" s="4">
        <f t="shared" ca="1" si="18"/>
        <v>2.0225343766758774E-3</v>
      </c>
      <c r="K131" s="4">
        <f ca="1">IF(AND(MAX(L$21:L130)&lt;=MAX(N$21:N130),F131&lt;&gt;"",MAX(L$21:L130)&lt;=MAX(P$21:P130),MAX(L$21:L130)&lt;=MAX(R$21:R130),MAX(L$21:L130)&lt;=MAX(T$21:T130),MAX(L$21:L130)&lt;=TIME(20,0,0)),MAX(L$21:L130,F131),"")</f>
        <v>0.58643249073366732</v>
      </c>
      <c r="L131" s="4">
        <f t="shared" ca="1" si="19"/>
        <v>0.59555477946216817</v>
      </c>
      <c r="M131" s="4" t="str">
        <f ca="1">IF(AND(MAX(L$21:L130)&gt;MAX(N$21:N130),F131&lt;&gt;"",MAX(N$21:N130)&lt;=MAX(P$21:P130),MAX(N$21:N130)&lt;=MAX(R$21:R130),MAX(N$21:N130)&lt;=MAX(T$21:T130),MAX(N$21:N130)&lt;TIME(20,0,0)),MAX(N$21:N130,F131),"")</f>
        <v/>
      </c>
      <c r="N131" s="4" t="str">
        <f t="shared" ca="1" si="20"/>
        <v/>
      </c>
      <c r="O131" s="21" t="str">
        <f ca="1">IF(AND(MAX(L$21:L130)&gt;MAX(P$21:P130),F131&lt;&gt;"",MAX(N$21:N130)&gt;MAX(P$21:P130),MAX(P$21:P130)&lt;=MAX(R$21:R130),MAX(P$21:P130)&lt;=MAX(T$21:T130),MAX(P$21:P130)&lt;TIME(20,0,0)),MAX(P$21:P130,F131),"")</f>
        <v/>
      </c>
      <c r="P131" s="21" t="str">
        <f t="shared" ca="1" si="21"/>
        <v/>
      </c>
      <c r="Q131" s="21" t="str">
        <f ca="1">IF(AND(MAX(L$21:L130)&gt;MAX(R$21:R130),F131&lt;&gt;"",MAX(N$21:N130)&gt;MAX(R$21:R130),MAX(P$21:P130)&gt;MAX(R$21:R130),MAX(R$21:R130)&lt;=MAX(T$21:T130),MAX(R$21:R130)&lt;TIME(20,0,0)),MAX(R$21:R130,F131),"")</f>
        <v/>
      </c>
      <c r="R131" s="21" t="str">
        <f t="shared" ca="1" si="22"/>
        <v/>
      </c>
      <c r="S131" s="21" t="str">
        <f ca="1">IF(AND(MAX(L$21:L130)&gt;MAX(T$21:T130),F131&lt;&gt;"",MAX(N$21:N130)&gt;MAX(T$21:T130),MAX(P$21:P130)&gt;MAX(T$21:T130),MAX(R$21:R130)&gt;MAX(T$21:T130),MAX(T$21:T130)&lt;TIME(20,0,0)),MAX(T$21:T130,F131),"")</f>
        <v/>
      </c>
      <c r="T131" s="21" t="str">
        <f t="shared" ca="1" si="23"/>
        <v/>
      </c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0"/>
      <c r="AF131" s="20"/>
      <c r="AG131" s="20"/>
      <c r="AH131" s="20"/>
      <c r="AI131" s="20"/>
      <c r="AJ131" s="20"/>
      <c r="AK131" s="20"/>
    </row>
    <row r="132" spans="1:37" ht="13.8" x14ac:dyDescent="0.3">
      <c r="A132" s="3">
        <f t="shared" ca="1" si="12"/>
        <v>1</v>
      </c>
      <c r="B132" s="6">
        <f t="shared" ca="1" si="13"/>
        <v>5.6823656857308436</v>
      </c>
      <c r="C132" s="4">
        <f t="shared" ca="1" si="14"/>
        <v>0.58835604363874894</v>
      </c>
      <c r="D132" s="20">
        <v>3.040439545045956</v>
      </c>
      <c r="E132" s="4">
        <f t="shared" si="15"/>
        <v>2.1114163507263582E-3</v>
      </c>
      <c r="F132" s="4">
        <f t="shared" ca="1" si="16"/>
        <v>0.58835604363874894</v>
      </c>
      <c r="G132" s="3">
        <f ca="1">IF(F132&lt;&gt;"",SUM(COUNTIF($K$22:$K132,"&gt;"&amp;F132),COUNTIF($M$22:$M132,"&gt;"&amp;F132),COUNTIF($O$22:$O132,"&gt;"&amp;F132),COUNTIF($Q$22:$Q132,"&gt;"&amp;F132),COUNTIF($S$22:$S132,"&gt;"&amp;F132)),"")</f>
        <v>0</v>
      </c>
      <c r="H132" s="20">
        <v>16.268966798306792</v>
      </c>
      <c r="I132" s="4">
        <f t="shared" si="17"/>
        <v>1.1297893609935272E-2</v>
      </c>
      <c r="J132" s="4">
        <f t="shared" ca="1" si="18"/>
        <v>0</v>
      </c>
      <c r="K132" s="4" t="str">
        <f ca="1">IF(AND(MAX(L$21:L131)&lt;=MAX(N$21:N131),F132&lt;&gt;"",MAX(L$21:L131)&lt;=MAX(P$21:P131),MAX(L$21:L131)&lt;=MAX(R$21:R131),MAX(L$21:L131)&lt;=MAX(T$21:T131),MAX(L$21:L131)&lt;=TIME(20,0,0)),MAX(L$21:L131,F132),"")</f>
        <v/>
      </c>
      <c r="L132" s="4" t="str">
        <f t="shared" ca="1" si="19"/>
        <v/>
      </c>
      <c r="M132" s="4" t="str">
        <f ca="1">IF(AND(MAX(L$21:L131)&gt;MAX(N$21:N131),F132&lt;&gt;"",MAX(N$21:N131)&lt;=MAX(P$21:P131),MAX(N$21:N131)&lt;=MAX(R$21:R131),MAX(N$21:N131)&lt;=MAX(T$21:T131),MAX(N$21:N131)&lt;TIME(20,0,0)),MAX(N$21:N131,F132),"")</f>
        <v/>
      </c>
      <c r="N132" s="4" t="str">
        <f t="shared" ca="1" si="20"/>
        <v/>
      </c>
      <c r="O132" s="21" t="str">
        <f ca="1">IF(AND(MAX(L$21:L131)&gt;MAX(P$21:P131),F132&lt;&gt;"",MAX(N$21:N131)&gt;MAX(P$21:P131),MAX(P$21:P131)&lt;=MAX(R$21:R131),MAX(P$21:P131)&lt;=MAX(T$21:T131),MAX(P$21:P131)&lt;TIME(20,0,0)),MAX(P$21:P131,F132),"")</f>
        <v/>
      </c>
      <c r="P132" s="21" t="str">
        <f t="shared" ca="1" si="21"/>
        <v/>
      </c>
      <c r="Q132" s="21">
        <f ca="1">IF(AND(MAX(L$21:L131)&gt;MAX(R$21:R131),F132&lt;&gt;"",MAX(N$21:N131)&gt;MAX(R$21:R131),MAX(P$21:P131)&gt;MAX(R$21:R131),MAX(R$21:R131)&lt;=MAX(T$21:T131),MAX(R$21:R131)&lt;TIME(20,0,0)),MAX(R$21:R131,F132),"")</f>
        <v>0.58835604363874894</v>
      </c>
      <c r="R132" s="21">
        <f t="shared" ca="1" si="22"/>
        <v>0.59965393724868421</v>
      </c>
      <c r="S132" s="21" t="str">
        <f ca="1">IF(AND(MAX(L$21:L131)&gt;MAX(T$21:T131),F132&lt;&gt;"",MAX(N$21:N131)&gt;MAX(T$21:T131),MAX(P$21:P131)&gt;MAX(T$21:T131),MAX(R$21:R131)&gt;MAX(T$21:T131),MAX(T$21:T131)&lt;TIME(20,0,0)),MAX(T$21:T131,F132),"")</f>
        <v/>
      </c>
      <c r="T132" s="21" t="str">
        <f t="shared" ca="1" si="23"/>
        <v/>
      </c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0"/>
      <c r="AF132" s="20"/>
      <c r="AG132" s="20"/>
      <c r="AH132" s="20"/>
      <c r="AI132" s="20"/>
      <c r="AJ132" s="20"/>
      <c r="AK132" s="20"/>
    </row>
    <row r="133" spans="1:37" ht="13.8" x14ac:dyDescent="0.3">
      <c r="A133" s="3">
        <f t="shared" ca="1" si="12"/>
        <v>0</v>
      </c>
      <c r="B133" s="6">
        <f t="shared" ca="1" si="13"/>
        <v>1.8231703576073812</v>
      </c>
      <c r="C133" s="4">
        <f t="shared" ca="1" si="14"/>
        <v>0.5896221341648652</v>
      </c>
      <c r="D133" s="20">
        <v>2.9037211750874121</v>
      </c>
      <c r="E133" s="4">
        <f t="shared" si="15"/>
        <v>2.0164730382551473E-3</v>
      </c>
      <c r="F133" s="4">
        <f t="shared" ca="1" si="16"/>
        <v>0.59163860720312034</v>
      </c>
      <c r="G133" s="3">
        <f ca="1">IF(F133&lt;&gt;"",SUM(COUNTIF($K$22:$K133,"&gt;"&amp;F133),COUNTIF($M$22:$M133,"&gt;"&amp;F133),COUNTIF($O$22:$O133,"&gt;"&amp;F133),COUNTIF($Q$22:$Q133,"&gt;"&amp;F133),COUNTIF($S$22:$S133,"&gt;"&amp;F133)),"")</f>
        <v>0</v>
      </c>
      <c r="H133" s="20">
        <v>9.7191298588222708</v>
      </c>
      <c r="I133" s="4">
        <f t="shared" si="17"/>
        <v>6.7493957352932439E-3</v>
      </c>
      <c r="J133" s="4">
        <f t="shared" ca="1" si="18"/>
        <v>0</v>
      </c>
      <c r="K133" s="4" t="str">
        <f ca="1">IF(AND(MAX(L$21:L132)&lt;=MAX(N$21:N132),F133&lt;&gt;"",MAX(L$21:L132)&lt;=MAX(P$21:P132),MAX(L$21:L132)&lt;=MAX(R$21:R132),MAX(L$21:L132)&lt;=MAX(T$21:T132),MAX(L$21:L132)&lt;=TIME(20,0,0)),MAX(L$21:L132,F133),"")</f>
        <v/>
      </c>
      <c r="L133" s="4" t="str">
        <f t="shared" ca="1" si="19"/>
        <v/>
      </c>
      <c r="M133" s="4" t="str">
        <f ca="1">IF(AND(MAX(L$21:L132)&gt;MAX(N$21:N132),F133&lt;&gt;"",MAX(N$21:N132)&lt;=MAX(P$21:P132),MAX(N$21:N132)&lt;=MAX(R$21:R132),MAX(N$21:N132)&lt;=MAX(T$21:T132),MAX(N$21:N132)&lt;TIME(20,0,0)),MAX(N$21:N132,F133),"")</f>
        <v/>
      </c>
      <c r="N133" s="4" t="str">
        <f t="shared" ca="1" si="20"/>
        <v/>
      </c>
      <c r="O133" s="21" t="str">
        <f ca="1">IF(AND(MAX(L$21:L132)&gt;MAX(P$21:P132),F133&lt;&gt;"",MAX(N$21:N132)&gt;MAX(P$21:P132),MAX(P$21:P132)&lt;=MAX(R$21:R132),MAX(P$21:P132)&lt;=MAX(T$21:T132),MAX(P$21:P132)&lt;TIME(20,0,0)),MAX(P$21:P132,F133),"")</f>
        <v/>
      </c>
      <c r="P133" s="21" t="str">
        <f t="shared" ca="1" si="21"/>
        <v/>
      </c>
      <c r="Q133" s="21" t="str">
        <f ca="1">IF(AND(MAX(L$21:L132)&gt;MAX(R$21:R132),F133&lt;&gt;"",MAX(N$21:N132)&gt;MAX(R$21:R132),MAX(P$21:P132)&gt;MAX(R$21:R132),MAX(R$21:R132)&lt;=MAX(T$21:T132),MAX(R$21:R132)&lt;TIME(20,0,0)),MAX(R$21:R132,F133),"")</f>
        <v/>
      </c>
      <c r="R133" s="21" t="str">
        <f t="shared" ca="1" si="22"/>
        <v/>
      </c>
      <c r="S133" s="21">
        <f ca="1">IF(AND(MAX(L$21:L132)&gt;MAX(T$21:T132),F133&lt;&gt;"",MAX(N$21:N132)&gt;MAX(T$21:T132),MAX(P$21:P132)&gt;MAX(T$21:T132),MAX(R$21:R132)&gt;MAX(T$21:T132),MAX(T$21:T132)&lt;TIME(20,0,0)),MAX(T$21:T132,F133),"")</f>
        <v>0.59163860720312034</v>
      </c>
      <c r="T133" s="21">
        <f t="shared" ca="1" si="23"/>
        <v>0.59838800293841354</v>
      </c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0"/>
      <c r="AF133" s="20"/>
      <c r="AG133" s="20"/>
      <c r="AH133" s="20"/>
      <c r="AI133" s="20"/>
      <c r="AJ133" s="20"/>
      <c r="AK133" s="20"/>
    </row>
    <row r="134" spans="1:37" ht="13.8" x14ac:dyDescent="0.3">
      <c r="A134" s="3">
        <f t="shared" ca="1" si="12"/>
        <v>0</v>
      </c>
      <c r="B134" s="6">
        <f t="shared" ca="1" si="13"/>
        <v>3.4108475373981637</v>
      </c>
      <c r="C134" s="4">
        <f t="shared" ca="1" si="14"/>
        <v>0.59199077828805835</v>
      </c>
      <c r="D134" s="20">
        <v>3.7044332051009405</v>
      </c>
      <c r="E134" s="4">
        <f t="shared" si="15"/>
        <v>2.5725230590978752E-3</v>
      </c>
      <c r="F134" s="4">
        <f t="shared" ca="1" si="16"/>
        <v>0.59456330134715618</v>
      </c>
      <c r="G134" s="3">
        <f ca="1">IF(F134&lt;&gt;"",SUM(COUNTIF($K$22:$K134,"&gt;"&amp;F134),COUNTIF($M$22:$M134,"&gt;"&amp;F134),COUNTIF($O$22:$O134,"&gt;"&amp;F134),COUNTIF($Q$22:$Q134,"&gt;"&amp;F134),COUNTIF($S$22:$S134,"&gt;"&amp;F134)),"")</f>
        <v>0</v>
      </c>
      <c r="H134" s="20">
        <v>16.432428575753875</v>
      </c>
      <c r="I134" s="4">
        <f t="shared" si="17"/>
        <v>1.1411408733162412E-2</v>
      </c>
      <c r="J134" s="4">
        <f t="shared" ca="1" si="18"/>
        <v>0</v>
      </c>
      <c r="K134" s="4" t="str">
        <f ca="1">IF(AND(MAX(L$21:L133)&lt;=MAX(N$21:N133),F134&lt;&gt;"",MAX(L$21:L133)&lt;=MAX(P$21:P133),MAX(L$21:L133)&lt;=MAX(R$21:R133),MAX(L$21:L133)&lt;=MAX(T$21:T133),MAX(L$21:L133)&lt;=TIME(20,0,0)),MAX(L$21:L133,F134),"")</f>
        <v/>
      </c>
      <c r="L134" s="4" t="str">
        <f t="shared" ca="1" si="19"/>
        <v/>
      </c>
      <c r="M134" s="4" t="str">
        <f ca="1">IF(AND(MAX(L$21:L133)&gt;MAX(N$21:N133),F134&lt;&gt;"",MAX(N$21:N133)&lt;=MAX(P$21:P133),MAX(N$21:N133)&lt;=MAX(R$21:R133),MAX(N$21:N133)&lt;=MAX(T$21:T133),MAX(N$21:N133)&lt;TIME(20,0,0)),MAX(N$21:N133,F134),"")</f>
        <v/>
      </c>
      <c r="N134" s="4" t="str">
        <f t="shared" ca="1" si="20"/>
        <v/>
      </c>
      <c r="O134" s="21">
        <f ca="1">IF(AND(MAX(L$21:L133)&gt;MAX(P$21:P133),F134&lt;&gt;"",MAX(N$21:N133)&gt;MAX(P$21:P133),MAX(P$21:P133)&lt;=MAX(R$21:R133),MAX(P$21:P133)&lt;=MAX(T$21:T133),MAX(P$21:P133)&lt;TIME(20,0,0)),MAX(P$21:P133,F134),"")</f>
        <v>0.59456330134715618</v>
      </c>
      <c r="P134" s="21">
        <f t="shared" ca="1" si="21"/>
        <v>0.60597471008031856</v>
      </c>
      <c r="Q134" s="21" t="str">
        <f ca="1">IF(AND(MAX(L$21:L133)&gt;MAX(R$21:R133),F134&lt;&gt;"",MAX(N$21:N133)&gt;MAX(R$21:R133),MAX(P$21:P133)&gt;MAX(R$21:R133),MAX(R$21:R133)&lt;=MAX(T$21:T133),MAX(R$21:R133)&lt;TIME(20,0,0)),MAX(R$21:R133,F134),"")</f>
        <v/>
      </c>
      <c r="R134" s="21" t="str">
        <f t="shared" ca="1" si="22"/>
        <v/>
      </c>
      <c r="S134" s="21" t="str">
        <f ca="1">IF(AND(MAX(L$21:L133)&gt;MAX(T$21:T133),F134&lt;&gt;"",MAX(N$21:N133)&gt;MAX(T$21:T133),MAX(P$21:P133)&gt;MAX(T$21:T133),MAX(R$21:R133)&gt;MAX(T$21:T133),MAX(T$21:T133)&lt;TIME(20,0,0)),MAX(T$21:T133,F134),"")</f>
        <v/>
      </c>
      <c r="T134" s="21" t="str">
        <f t="shared" ca="1" si="23"/>
        <v/>
      </c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0"/>
      <c r="AF134" s="20"/>
      <c r="AG134" s="20"/>
      <c r="AH134" s="20"/>
      <c r="AI134" s="20"/>
      <c r="AJ134" s="20"/>
      <c r="AK134" s="20"/>
    </row>
    <row r="135" spans="1:37" ht="13.8" x14ac:dyDescent="0.3">
      <c r="A135" s="3">
        <f t="shared" ca="1" si="12"/>
        <v>0</v>
      </c>
      <c r="B135" s="6">
        <f t="shared" ca="1" si="13"/>
        <v>4.1623085118973595</v>
      </c>
      <c r="C135" s="4">
        <f t="shared" ca="1" si="14"/>
        <v>0.59488127031020932</v>
      </c>
      <c r="D135" s="20">
        <v>2.2618580790804117</v>
      </c>
      <c r="E135" s="4">
        <f t="shared" si="15"/>
        <v>1.5707347771391747E-3</v>
      </c>
      <c r="F135" s="4">
        <f t="shared" ca="1" si="16"/>
        <v>0.59645200508734852</v>
      </c>
      <c r="G135" s="3">
        <f ca="1">IF(F135&lt;&gt;"",SUM(COUNTIF($K$22:$K135,"&gt;"&amp;F135),COUNTIF($M$22:$M135,"&gt;"&amp;F135),COUNTIF($O$22:$O135,"&gt;"&amp;F135),COUNTIF($Q$22:$Q135,"&gt;"&amp;F135),COUNTIF($S$22:$S135,"&gt;"&amp;F135)),"")</f>
        <v>0</v>
      </c>
      <c r="H135" s="20">
        <v>12.309944888002065</v>
      </c>
      <c r="I135" s="4">
        <f t="shared" si="17"/>
        <v>8.5485728388903226E-3</v>
      </c>
      <c r="J135" s="4">
        <f t="shared" ca="1" si="18"/>
        <v>0</v>
      </c>
      <c r="K135" s="4" t="str">
        <f ca="1">IF(AND(MAX(L$21:L134)&lt;=MAX(N$21:N134),F135&lt;&gt;"",MAX(L$21:L134)&lt;=MAX(P$21:P134),MAX(L$21:L134)&lt;=MAX(R$21:R134),MAX(L$21:L134)&lt;=MAX(T$21:T134),MAX(L$21:L134)&lt;=TIME(20,0,0)),MAX(L$21:L134,F135),"")</f>
        <v/>
      </c>
      <c r="L135" s="4" t="str">
        <f t="shared" ca="1" si="19"/>
        <v/>
      </c>
      <c r="M135" s="4">
        <f ca="1">IF(AND(MAX(L$21:L134)&gt;MAX(N$21:N134),F135&lt;&gt;"",MAX(N$21:N134)&lt;=MAX(P$21:P134),MAX(N$21:N134)&lt;=MAX(R$21:R134),MAX(N$21:N134)&lt;=MAX(T$21:T134),MAX(N$21:N134)&lt;TIME(20,0,0)),MAX(N$21:N134,F135),"")</f>
        <v>0.59645200508734852</v>
      </c>
      <c r="N135" s="4">
        <f t="shared" ca="1" si="20"/>
        <v>0.60500057792623885</v>
      </c>
      <c r="O135" s="21" t="str">
        <f ca="1">IF(AND(MAX(L$21:L134)&gt;MAX(P$21:P134),F135&lt;&gt;"",MAX(N$21:N134)&gt;MAX(P$21:P134),MAX(P$21:P134)&lt;=MAX(R$21:R134),MAX(P$21:P134)&lt;=MAX(T$21:T134),MAX(P$21:P134)&lt;TIME(20,0,0)),MAX(P$21:P134,F135),"")</f>
        <v/>
      </c>
      <c r="P135" s="21" t="str">
        <f t="shared" ca="1" si="21"/>
        <v/>
      </c>
      <c r="Q135" s="21" t="str">
        <f ca="1">IF(AND(MAX(L$21:L134)&gt;MAX(R$21:R134),F135&lt;&gt;"",MAX(N$21:N134)&gt;MAX(R$21:R134),MAX(P$21:P134)&gt;MAX(R$21:R134),MAX(R$21:R134)&lt;=MAX(T$21:T134),MAX(R$21:R134)&lt;TIME(20,0,0)),MAX(R$21:R134,F135),"")</f>
        <v/>
      </c>
      <c r="R135" s="21" t="str">
        <f t="shared" ca="1" si="22"/>
        <v/>
      </c>
      <c r="S135" s="21" t="str">
        <f ca="1">IF(AND(MAX(L$21:L134)&gt;MAX(T$21:T134),F135&lt;&gt;"",MAX(N$21:N134)&gt;MAX(T$21:T134),MAX(P$21:P134)&gt;MAX(T$21:T134),MAX(R$21:R134)&gt;MAX(T$21:T134),MAX(T$21:T134)&lt;TIME(20,0,0)),MAX(T$21:T134,F135),"")</f>
        <v/>
      </c>
      <c r="T135" s="21" t="str">
        <f t="shared" ca="1" si="23"/>
        <v/>
      </c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0"/>
      <c r="AF135" s="20"/>
      <c r="AG135" s="20"/>
      <c r="AH135" s="20"/>
      <c r="AI135" s="20"/>
      <c r="AJ135" s="20"/>
      <c r="AK135" s="20"/>
    </row>
    <row r="136" spans="1:37" ht="13.8" x14ac:dyDescent="0.3">
      <c r="A136" s="3">
        <f t="shared" ca="1" si="12"/>
        <v>0</v>
      </c>
      <c r="B136" s="6">
        <f t="shared" ca="1" si="13"/>
        <v>3.1064956437813476</v>
      </c>
      <c r="C136" s="4">
        <f t="shared" ca="1" si="14"/>
        <v>0.5970385589517242</v>
      </c>
      <c r="D136" s="20">
        <v>2.8273108303692425</v>
      </c>
      <c r="E136" s="4">
        <f t="shared" si="15"/>
        <v>1.9634102988675293E-3</v>
      </c>
      <c r="F136" s="4">
        <f t="shared" ca="1" si="16"/>
        <v>0.59900196925059168</v>
      </c>
      <c r="G136" s="3">
        <f ca="1">IF(F136&lt;&gt;"",SUM(COUNTIF($K$22:$K136,"&gt;"&amp;F136),COUNTIF($M$22:$M136,"&gt;"&amp;F136),COUNTIF($O$22:$O136,"&gt;"&amp;F136),COUNTIF($Q$22:$Q136,"&gt;"&amp;F136),COUNTIF($S$22:$S136,"&gt;"&amp;F136)),"")</f>
        <v>0</v>
      </c>
      <c r="H136" s="20">
        <v>5.61537891975604</v>
      </c>
      <c r="I136" s="4">
        <f t="shared" si="17"/>
        <v>3.8995686942750276E-3</v>
      </c>
      <c r="J136" s="4">
        <f t="shared" ca="1" si="18"/>
        <v>0</v>
      </c>
      <c r="K136" s="4">
        <f ca="1">IF(AND(MAX(L$21:L135)&lt;=MAX(N$21:N135),F136&lt;&gt;"",MAX(L$21:L135)&lt;=MAX(P$21:P135),MAX(L$21:L135)&lt;=MAX(R$21:R135),MAX(L$21:L135)&lt;=MAX(T$21:T135),MAX(L$21:L135)&lt;=TIME(20,0,0)),MAX(L$21:L135,F136),"")</f>
        <v>0.59900196925059168</v>
      </c>
      <c r="L136" s="4">
        <f t="shared" ca="1" si="19"/>
        <v>0.60290153794486667</v>
      </c>
      <c r="M136" s="4" t="str">
        <f ca="1">IF(AND(MAX(L$21:L135)&gt;MAX(N$21:N135),F136&lt;&gt;"",MAX(N$21:N135)&lt;=MAX(P$21:P135),MAX(N$21:N135)&lt;=MAX(R$21:R135),MAX(N$21:N135)&lt;=MAX(T$21:T135),MAX(N$21:N135)&lt;TIME(20,0,0)),MAX(N$21:N135,F136),"")</f>
        <v/>
      </c>
      <c r="N136" s="4" t="str">
        <f t="shared" ca="1" si="20"/>
        <v/>
      </c>
      <c r="O136" s="21" t="str">
        <f ca="1">IF(AND(MAX(L$21:L135)&gt;MAX(P$21:P135),F136&lt;&gt;"",MAX(N$21:N135)&gt;MAX(P$21:P135),MAX(P$21:P135)&lt;=MAX(R$21:R135),MAX(P$21:P135)&lt;=MAX(T$21:T135),MAX(P$21:P135)&lt;TIME(20,0,0)),MAX(P$21:P135,F136),"")</f>
        <v/>
      </c>
      <c r="P136" s="21" t="str">
        <f t="shared" ca="1" si="21"/>
        <v/>
      </c>
      <c r="Q136" s="21" t="str">
        <f ca="1">IF(AND(MAX(L$21:L135)&gt;MAX(R$21:R135),F136&lt;&gt;"",MAX(N$21:N135)&gt;MAX(R$21:R135),MAX(P$21:P135)&gt;MAX(R$21:R135),MAX(R$21:R135)&lt;=MAX(T$21:T135),MAX(R$21:R135)&lt;TIME(20,0,0)),MAX(R$21:R135,F136),"")</f>
        <v/>
      </c>
      <c r="R136" s="21" t="str">
        <f t="shared" ca="1" si="22"/>
        <v/>
      </c>
      <c r="S136" s="21" t="str">
        <f ca="1">IF(AND(MAX(L$21:L135)&gt;MAX(T$21:T135),F136&lt;&gt;"",MAX(N$21:N135)&gt;MAX(T$21:T135),MAX(P$21:P135)&gt;MAX(T$21:T135),MAX(R$21:R135)&gt;MAX(T$21:T135),MAX(T$21:T135)&lt;TIME(20,0,0)),MAX(T$21:T135,F136),"")</f>
        <v/>
      </c>
      <c r="T136" s="21" t="str">
        <f t="shared" ca="1" si="23"/>
        <v/>
      </c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0"/>
      <c r="AF136" s="20"/>
      <c r="AG136" s="20"/>
      <c r="AH136" s="20"/>
      <c r="AI136" s="20"/>
      <c r="AJ136" s="20"/>
      <c r="AK136" s="20"/>
    </row>
    <row r="137" spans="1:37" ht="13.8" x14ac:dyDescent="0.3">
      <c r="A137" s="3">
        <f t="shared" ca="1" si="12"/>
        <v>1</v>
      </c>
      <c r="B137" s="6">
        <f t="shared" ca="1" si="13"/>
        <v>1.2079233262905049</v>
      </c>
      <c r="C137" s="4">
        <f t="shared" ca="1" si="14"/>
        <v>0.59787739459498146</v>
      </c>
      <c r="D137" s="20">
        <v>2.8571689729942591</v>
      </c>
      <c r="E137" s="4">
        <f t="shared" si="15"/>
        <v>1.9841451201349021E-3</v>
      </c>
      <c r="F137" s="4">
        <f t="shared" ca="1" si="16"/>
        <v>0.59787739459498146</v>
      </c>
      <c r="G137" s="3">
        <f ca="1">IF(F137&lt;&gt;"",SUM(COUNTIF($K$22:$K137,"&gt;"&amp;F137),COUNTIF($M$22:$M137,"&gt;"&amp;F137),COUNTIF($O$22:$O137,"&gt;"&amp;F137),COUNTIF($Q$22:$Q137,"&gt;"&amp;F137),COUNTIF($S$22:$S137,"&gt;"&amp;F137)),"")</f>
        <v>2</v>
      </c>
      <c r="H137" s="20">
        <v>13.452395288950356</v>
      </c>
      <c r="I137" s="4">
        <f t="shared" si="17"/>
        <v>9.3419411728821924E-3</v>
      </c>
      <c r="J137" s="4">
        <f t="shared" ca="1" si="18"/>
        <v>5.1060834343208406E-4</v>
      </c>
      <c r="K137" s="4" t="str">
        <f ca="1">IF(AND(MAX(L$21:L136)&lt;=MAX(N$21:N136),F137&lt;&gt;"",MAX(L$21:L136)&lt;=MAX(P$21:P136),MAX(L$21:L136)&lt;=MAX(R$21:R136),MAX(L$21:L136)&lt;=MAX(T$21:T136),MAX(L$21:L136)&lt;=TIME(20,0,0)),MAX(L$21:L136,F137),"")</f>
        <v/>
      </c>
      <c r="L137" s="4" t="str">
        <f t="shared" ca="1" si="19"/>
        <v/>
      </c>
      <c r="M137" s="4" t="str">
        <f ca="1">IF(AND(MAX(L$21:L136)&gt;MAX(N$21:N136),F137&lt;&gt;"",MAX(N$21:N136)&lt;=MAX(P$21:P136),MAX(N$21:N136)&lt;=MAX(R$21:R136),MAX(N$21:N136)&lt;=MAX(T$21:T136),MAX(N$21:N136)&lt;TIME(20,0,0)),MAX(N$21:N136,F137),"")</f>
        <v/>
      </c>
      <c r="N137" s="4" t="str">
        <f t="shared" ca="1" si="20"/>
        <v/>
      </c>
      <c r="O137" s="21" t="str">
        <f ca="1">IF(AND(MAX(L$21:L136)&gt;MAX(P$21:P136),F137&lt;&gt;"",MAX(N$21:N136)&gt;MAX(P$21:P136),MAX(P$21:P136)&lt;=MAX(R$21:R136),MAX(P$21:P136)&lt;=MAX(T$21:T136),MAX(P$21:P136)&lt;TIME(20,0,0)),MAX(P$21:P136,F137),"")</f>
        <v/>
      </c>
      <c r="P137" s="21" t="str">
        <f t="shared" ca="1" si="21"/>
        <v/>
      </c>
      <c r="Q137" s="21" t="str">
        <f ca="1">IF(AND(MAX(L$21:L136)&gt;MAX(R$21:R136),F137&lt;&gt;"",MAX(N$21:N136)&gt;MAX(R$21:R136),MAX(P$21:P136)&gt;MAX(R$21:R136),MAX(R$21:R136)&lt;=MAX(T$21:T136),MAX(R$21:R136)&lt;TIME(20,0,0)),MAX(R$21:R136,F137),"")</f>
        <v/>
      </c>
      <c r="R137" s="21" t="str">
        <f t="shared" ca="1" si="22"/>
        <v/>
      </c>
      <c r="S137" s="21">
        <f ca="1">IF(AND(MAX(L$21:L136)&gt;MAX(T$21:T136),F137&lt;&gt;"",MAX(N$21:N136)&gt;MAX(T$21:T136),MAX(P$21:P136)&gt;MAX(T$21:T136),MAX(R$21:R136)&gt;MAX(T$21:T136),MAX(T$21:T136)&lt;TIME(20,0,0)),MAX(T$21:T136,F137),"")</f>
        <v>0.59838800293841354</v>
      </c>
      <c r="T137" s="21">
        <f t="shared" ca="1" si="23"/>
        <v>0.60772994411129577</v>
      </c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0"/>
      <c r="AF137" s="20"/>
      <c r="AG137" s="20"/>
      <c r="AH137" s="20"/>
      <c r="AI137" s="20"/>
      <c r="AJ137" s="20"/>
      <c r="AK137" s="20"/>
    </row>
    <row r="138" spans="1:37" ht="13.8" x14ac:dyDescent="0.3">
      <c r="A138" s="3">
        <f t="shared" ca="1" si="12"/>
        <v>1</v>
      </c>
      <c r="B138" s="6">
        <f t="shared" ca="1" si="13"/>
        <v>3.5143280986636185</v>
      </c>
      <c r="C138" s="4">
        <f t="shared" ca="1" si="14"/>
        <v>0.6003179002190534</v>
      </c>
      <c r="D138" s="20">
        <v>1.7698220138554461</v>
      </c>
      <c r="E138" s="4">
        <f t="shared" si="15"/>
        <v>1.2290430651773932E-3</v>
      </c>
      <c r="F138" s="4">
        <f t="shared" ca="1" si="16"/>
        <v>0.6003179002190534</v>
      </c>
      <c r="G138" s="3">
        <f ca="1">IF(F138&lt;&gt;"",SUM(COUNTIF($K$22:$K138,"&gt;"&amp;F138),COUNTIF($M$22:$M138,"&gt;"&amp;F138),COUNTIF($O$22:$O138,"&gt;"&amp;F138),COUNTIF($Q$22:$Q138,"&gt;"&amp;F138),COUNTIF($S$22:$S138,"&gt;"&amp;F138)),"")</f>
        <v>0</v>
      </c>
      <c r="H138" s="20">
        <v>11.65197094600444</v>
      </c>
      <c r="I138" s="4">
        <f t="shared" si="17"/>
        <v>8.0916464902808603E-3</v>
      </c>
      <c r="J138" s="4">
        <f t="shared" ca="1" si="18"/>
        <v>0</v>
      </c>
      <c r="K138" s="4" t="str">
        <f ca="1">IF(AND(MAX(L$21:L137)&lt;=MAX(N$21:N137),F138&lt;&gt;"",MAX(L$21:L137)&lt;=MAX(P$21:P137),MAX(L$21:L137)&lt;=MAX(R$21:R137),MAX(L$21:L137)&lt;=MAX(T$21:T137),MAX(L$21:L137)&lt;=TIME(20,0,0)),MAX(L$21:L137,F138),"")</f>
        <v/>
      </c>
      <c r="L138" s="4" t="str">
        <f t="shared" ca="1" si="19"/>
        <v/>
      </c>
      <c r="M138" s="4" t="str">
        <f ca="1">IF(AND(MAX(L$21:L137)&gt;MAX(N$21:N137),F138&lt;&gt;"",MAX(N$21:N137)&lt;=MAX(P$21:P137),MAX(N$21:N137)&lt;=MAX(R$21:R137),MAX(N$21:N137)&lt;=MAX(T$21:T137),MAX(N$21:N137)&lt;TIME(20,0,0)),MAX(N$21:N137,F138),"")</f>
        <v/>
      </c>
      <c r="N138" s="4" t="str">
        <f t="shared" ca="1" si="20"/>
        <v/>
      </c>
      <c r="O138" s="21" t="str">
        <f ca="1">IF(AND(MAX(L$21:L137)&gt;MAX(P$21:P137),F138&lt;&gt;"",MAX(N$21:N137)&gt;MAX(P$21:P137),MAX(P$21:P137)&lt;=MAX(R$21:R137),MAX(P$21:P137)&lt;=MAX(T$21:T137),MAX(P$21:P137)&lt;TIME(20,0,0)),MAX(P$21:P137,F138),"")</f>
        <v/>
      </c>
      <c r="P138" s="21" t="str">
        <f t="shared" ca="1" si="21"/>
        <v/>
      </c>
      <c r="Q138" s="21">
        <f ca="1">IF(AND(MAX(L$21:L137)&gt;MAX(R$21:R137),F138&lt;&gt;"",MAX(N$21:N137)&gt;MAX(R$21:R137),MAX(P$21:P137)&gt;MAX(R$21:R137),MAX(R$21:R137)&lt;=MAX(T$21:T137),MAX(R$21:R137)&lt;TIME(20,0,0)),MAX(R$21:R137,F138),"")</f>
        <v>0.6003179002190534</v>
      </c>
      <c r="R138" s="21">
        <f t="shared" ca="1" si="22"/>
        <v>0.60840954670933423</v>
      </c>
      <c r="S138" s="21" t="str">
        <f ca="1">IF(AND(MAX(L$21:L137)&gt;MAX(T$21:T137),F138&lt;&gt;"",MAX(N$21:N137)&gt;MAX(T$21:T137),MAX(P$21:P137)&gt;MAX(T$21:T137),MAX(R$21:R137)&gt;MAX(T$21:T137),MAX(T$21:T137)&lt;TIME(20,0,0)),MAX(T$21:T137,F138),"")</f>
        <v/>
      </c>
      <c r="T138" s="21" t="str">
        <f t="shared" ca="1" si="23"/>
        <v/>
      </c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0"/>
      <c r="AF138" s="20"/>
      <c r="AG138" s="20"/>
      <c r="AH138" s="20"/>
      <c r="AI138" s="20"/>
      <c r="AJ138" s="20"/>
      <c r="AK138" s="20"/>
    </row>
    <row r="139" spans="1:37" ht="13.8" x14ac:dyDescent="0.3">
      <c r="A139" s="3">
        <f t="shared" ca="1" si="12"/>
        <v>0</v>
      </c>
      <c r="B139" s="6">
        <f t="shared" ca="1" si="13"/>
        <v>3.5777702039591932</v>
      </c>
      <c r="C139" s="4">
        <f t="shared" ca="1" si="14"/>
        <v>0.60280246286069172</v>
      </c>
      <c r="D139" s="20">
        <v>3.7570963589387247</v>
      </c>
      <c r="E139" s="4">
        <f t="shared" si="15"/>
        <v>2.6090946937074476E-3</v>
      </c>
      <c r="F139" s="4">
        <f t="shared" ca="1" si="16"/>
        <v>0.60541155755439913</v>
      </c>
      <c r="G139" s="3">
        <f ca="1">IF(F139&lt;&gt;"",SUM(COUNTIF($K$22:$K139,"&gt;"&amp;F139),COUNTIF($M$22:$M139,"&gt;"&amp;F139),COUNTIF($O$22:$O139,"&gt;"&amp;F139),COUNTIF($Q$22:$Q139,"&gt;"&amp;F139),COUNTIF($S$22:$S139,"&gt;"&amp;F139)),"")</f>
        <v>0</v>
      </c>
      <c r="H139" s="20">
        <v>12.828348341499805</v>
      </c>
      <c r="I139" s="4">
        <f t="shared" si="17"/>
        <v>8.9085752371526414E-3</v>
      </c>
      <c r="J139" s="4">
        <f t="shared" ca="1" si="18"/>
        <v>0</v>
      </c>
      <c r="K139" s="4">
        <f ca="1">IF(AND(MAX(L$21:L138)&lt;=MAX(N$21:N138),F139&lt;&gt;"",MAX(L$21:L138)&lt;=MAX(P$21:P138),MAX(L$21:L138)&lt;=MAX(R$21:R138),MAX(L$21:L138)&lt;=MAX(T$21:T138),MAX(L$21:L138)&lt;=TIME(20,0,0)),MAX(L$21:L138,F139),"")</f>
        <v>0.60541155755439913</v>
      </c>
      <c r="L139" s="4">
        <f t="shared" ca="1" si="19"/>
        <v>0.61432013279155173</v>
      </c>
      <c r="M139" s="4" t="str">
        <f ca="1">IF(AND(MAX(L$21:L138)&gt;MAX(N$21:N138),F139&lt;&gt;"",MAX(N$21:N138)&lt;=MAX(P$21:P138),MAX(N$21:N138)&lt;=MAX(R$21:R138),MAX(N$21:N138)&lt;=MAX(T$21:T138),MAX(N$21:N138)&lt;TIME(20,0,0)),MAX(N$21:N138,F139),"")</f>
        <v/>
      </c>
      <c r="N139" s="4" t="str">
        <f t="shared" ca="1" si="20"/>
        <v/>
      </c>
      <c r="O139" s="21" t="str">
        <f ca="1">IF(AND(MAX(L$21:L138)&gt;MAX(P$21:P138),F139&lt;&gt;"",MAX(N$21:N138)&gt;MAX(P$21:P138),MAX(P$21:P138)&lt;=MAX(R$21:R138),MAX(P$21:P138)&lt;=MAX(T$21:T138),MAX(P$21:P138)&lt;TIME(20,0,0)),MAX(P$21:P138,F139),"")</f>
        <v/>
      </c>
      <c r="P139" s="21" t="str">
        <f t="shared" ca="1" si="21"/>
        <v/>
      </c>
      <c r="Q139" s="21" t="str">
        <f ca="1">IF(AND(MAX(L$21:L138)&gt;MAX(R$21:R138),F139&lt;&gt;"",MAX(N$21:N138)&gt;MAX(R$21:R138),MAX(P$21:P138)&gt;MAX(R$21:R138),MAX(R$21:R138)&lt;=MAX(T$21:T138),MAX(R$21:R138)&lt;TIME(20,0,0)),MAX(R$21:R138,F139),"")</f>
        <v/>
      </c>
      <c r="R139" s="21" t="str">
        <f t="shared" ca="1" si="22"/>
        <v/>
      </c>
      <c r="S139" s="21" t="str">
        <f ca="1">IF(AND(MAX(L$21:L138)&gt;MAX(T$21:T138),F139&lt;&gt;"",MAX(N$21:N138)&gt;MAX(T$21:T138),MAX(P$21:P138)&gt;MAX(T$21:T138),MAX(R$21:R138)&gt;MAX(T$21:T138),MAX(T$21:T138)&lt;TIME(20,0,0)),MAX(T$21:T138,F139),"")</f>
        <v/>
      </c>
      <c r="T139" s="21" t="str">
        <f t="shared" ca="1" si="23"/>
        <v/>
      </c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0"/>
      <c r="AF139" s="20"/>
      <c r="AG139" s="20"/>
      <c r="AH139" s="20"/>
      <c r="AI139" s="20"/>
      <c r="AJ139" s="20"/>
      <c r="AK139" s="20"/>
    </row>
    <row r="140" spans="1:37" ht="13.8" x14ac:dyDescent="0.3">
      <c r="A140" s="3">
        <f t="shared" ca="1" si="12"/>
        <v>0</v>
      </c>
      <c r="B140" s="6">
        <f t="shared" ca="1" si="13"/>
        <v>5.7394562914722282</v>
      </c>
      <c r="C140" s="4">
        <f t="shared" ca="1" si="14"/>
        <v>0.60678819639643633</v>
      </c>
      <c r="D140" s="20">
        <v>3.8964144626588677</v>
      </c>
      <c r="E140" s="4">
        <f t="shared" si="15"/>
        <v>2.7058433768464359E-3</v>
      </c>
      <c r="F140" s="4">
        <f t="shared" ca="1" si="16"/>
        <v>0.60949403977328276</v>
      </c>
      <c r="G140" s="3">
        <f ca="1">IF(F140&lt;&gt;"",SUM(COUNTIF($K$22:$K140,"&gt;"&amp;F140),COUNTIF($M$22:$M140,"&gt;"&amp;F140),COUNTIF($O$22:$O140,"&gt;"&amp;F140),COUNTIF($Q$22:$Q140,"&gt;"&amp;F140),COUNTIF($S$22:$S140,"&gt;"&amp;F140)),"")</f>
        <v>0</v>
      </c>
      <c r="H140" s="20">
        <v>9.4377634619741002</v>
      </c>
      <c r="I140" s="4">
        <f t="shared" si="17"/>
        <v>6.5540024041486804E-3</v>
      </c>
      <c r="J140" s="4">
        <f t="shared" ca="1" si="18"/>
        <v>0</v>
      </c>
      <c r="K140" s="4" t="str">
        <f ca="1">IF(AND(MAX(L$21:L139)&lt;=MAX(N$21:N139),F140&lt;&gt;"",MAX(L$21:L139)&lt;=MAX(P$21:P139),MAX(L$21:L139)&lt;=MAX(R$21:R139),MAX(L$21:L139)&lt;=MAX(T$21:T139),MAX(L$21:L139)&lt;=TIME(20,0,0)),MAX(L$21:L139,F140),"")</f>
        <v/>
      </c>
      <c r="L140" s="4" t="str">
        <f t="shared" ca="1" si="19"/>
        <v/>
      </c>
      <c r="M140" s="4">
        <f ca="1">IF(AND(MAX(L$21:L139)&gt;MAX(N$21:N139),F140&lt;&gt;"",MAX(N$21:N139)&lt;=MAX(P$21:P139),MAX(N$21:N139)&lt;=MAX(R$21:R139),MAX(N$21:N139)&lt;=MAX(T$21:T139),MAX(N$21:N139)&lt;TIME(20,0,0)),MAX(N$21:N139,F140),"")</f>
        <v>0.60949403977328276</v>
      </c>
      <c r="N140" s="4">
        <f t="shared" ca="1" si="20"/>
        <v>0.61604804217743148</v>
      </c>
      <c r="O140" s="21" t="str">
        <f ca="1">IF(AND(MAX(L$21:L139)&gt;MAX(P$21:P139),F140&lt;&gt;"",MAX(N$21:N139)&gt;MAX(P$21:P139),MAX(P$21:P139)&lt;=MAX(R$21:R139),MAX(P$21:P139)&lt;=MAX(T$21:T139),MAX(P$21:P139)&lt;TIME(20,0,0)),MAX(P$21:P139,F140),"")</f>
        <v/>
      </c>
      <c r="P140" s="21" t="str">
        <f t="shared" ca="1" si="21"/>
        <v/>
      </c>
      <c r="Q140" s="21" t="str">
        <f ca="1">IF(AND(MAX(L$21:L139)&gt;MAX(R$21:R139),F140&lt;&gt;"",MAX(N$21:N139)&gt;MAX(R$21:R139),MAX(P$21:P139)&gt;MAX(R$21:R139),MAX(R$21:R139)&lt;=MAX(T$21:T139),MAX(R$21:R139)&lt;TIME(20,0,0)),MAX(R$21:R139,F140),"")</f>
        <v/>
      </c>
      <c r="R140" s="21" t="str">
        <f t="shared" ca="1" si="22"/>
        <v/>
      </c>
      <c r="S140" s="21" t="str">
        <f ca="1">IF(AND(MAX(L$21:L139)&gt;MAX(T$21:T139),F140&lt;&gt;"",MAX(N$21:N139)&gt;MAX(T$21:T139),MAX(P$21:P139)&gt;MAX(T$21:T139),MAX(R$21:R139)&gt;MAX(T$21:T139),MAX(T$21:T139)&lt;TIME(20,0,0)),MAX(T$21:T139,F140),"")</f>
        <v/>
      </c>
      <c r="T140" s="21" t="str">
        <f t="shared" ca="1" si="23"/>
        <v/>
      </c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0"/>
      <c r="AF140" s="20"/>
      <c r="AG140" s="20"/>
      <c r="AH140" s="20"/>
      <c r="AI140" s="20"/>
      <c r="AJ140" s="20"/>
      <c r="AK140" s="20"/>
    </row>
    <row r="141" spans="1:37" ht="13.8" x14ac:dyDescent="0.3">
      <c r="A141" s="3">
        <f t="shared" ca="1" si="12"/>
        <v>0</v>
      </c>
      <c r="B141" s="6">
        <f t="shared" ca="1" si="13"/>
        <v>5.4121374431019023</v>
      </c>
      <c r="C141" s="4">
        <f t="shared" ca="1" si="14"/>
        <v>0.61054662517636815</v>
      </c>
      <c r="D141" s="20">
        <v>3.4024207100883359</v>
      </c>
      <c r="E141" s="4">
        <f t="shared" si="15"/>
        <v>2.3627921597835664E-3</v>
      </c>
      <c r="F141" s="4">
        <f t="shared" ca="1" si="16"/>
        <v>0.61290941733615167</v>
      </c>
      <c r="G141" s="3">
        <f ca="1">IF(F141&lt;&gt;"",SUM(COUNTIF($K$22:$K141,"&gt;"&amp;F141),COUNTIF($M$22:$M141,"&gt;"&amp;F141),COUNTIF($O$22:$O141,"&gt;"&amp;F141),COUNTIF($Q$22:$Q141,"&gt;"&amp;F141),COUNTIF($S$22:$S141,"&gt;"&amp;F141)),"")</f>
        <v>0</v>
      </c>
      <c r="H141" s="20">
        <v>9.2545457543019438</v>
      </c>
      <c r="I141" s="4">
        <f t="shared" si="17"/>
        <v>6.4267678849319054E-3</v>
      </c>
      <c r="J141" s="4">
        <f t="shared" ca="1" si="18"/>
        <v>0</v>
      </c>
      <c r="K141" s="4" t="str">
        <f ca="1">IF(AND(MAX(L$21:L140)&lt;=MAX(N$21:N140),F141&lt;&gt;"",MAX(L$21:L140)&lt;=MAX(P$21:P140),MAX(L$21:L140)&lt;=MAX(R$21:R140),MAX(L$21:L140)&lt;=MAX(T$21:T140),MAX(L$21:L140)&lt;=TIME(20,0,0)),MAX(L$21:L140,F141),"")</f>
        <v/>
      </c>
      <c r="L141" s="4" t="str">
        <f t="shared" ca="1" si="19"/>
        <v/>
      </c>
      <c r="M141" s="4" t="str">
        <f ca="1">IF(AND(MAX(L$21:L140)&gt;MAX(N$21:N140),F141&lt;&gt;"",MAX(N$21:N140)&lt;=MAX(P$21:P140),MAX(N$21:N140)&lt;=MAX(R$21:R140),MAX(N$21:N140)&lt;=MAX(T$21:T140),MAX(N$21:N140)&lt;TIME(20,0,0)),MAX(N$21:N140,F141),"")</f>
        <v/>
      </c>
      <c r="N141" s="4" t="str">
        <f t="shared" ca="1" si="20"/>
        <v/>
      </c>
      <c r="O141" s="21">
        <f ca="1">IF(AND(MAX(L$21:L140)&gt;MAX(P$21:P140),F141&lt;&gt;"",MAX(N$21:N140)&gt;MAX(P$21:P140),MAX(P$21:P140)&lt;=MAX(R$21:R140),MAX(P$21:P140)&lt;=MAX(T$21:T140),MAX(P$21:P140)&lt;TIME(20,0,0)),MAX(P$21:P140,F141),"")</f>
        <v>0.61290941733615167</v>
      </c>
      <c r="P141" s="21">
        <f t="shared" ca="1" si="21"/>
        <v>0.61933618522108358</v>
      </c>
      <c r="Q141" s="21" t="str">
        <f ca="1">IF(AND(MAX(L$21:L140)&gt;MAX(R$21:R140),F141&lt;&gt;"",MAX(N$21:N140)&gt;MAX(R$21:R140),MAX(P$21:P140)&gt;MAX(R$21:R140),MAX(R$21:R140)&lt;=MAX(T$21:T140),MAX(R$21:R140)&lt;TIME(20,0,0)),MAX(R$21:R140,F141),"")</f>
        <v/>
      </c>
      <c r="R141" s="21" t="str">
        <f t="shared" ca="1" si="22"/>
        <v/>
      </c>
      <c r="S141" s="21" t="str">
        <f ca="1">IF(AND(MAX(L$21:L140)&gt;MAX(T$21:T140),F141&lt;&gt;"",MAX(N$21:N140)&gt;MAX(T$21:T140),MAX(P$21:P140)&gt;MAX(T$21:T140),MAX(R$21:R140)&gt;MAX(T$21:T140),MAX(T$21:T140)&lt;TIME(20,0,0)),MAX(T$21:T140,F141),"")</f>
        <v/>
      </c>
      <c r="T141" s="21" t="str">
        <f t="shared" ca="1" si="23"/>
        <v/>
      </c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0"/>
      <c r="AF141" s="20"/>
      <c r="AG141" s="20"/>
      <c r="AH141" s="20"/>
      <c r="AI141" s="20"/>
      <c r="AJ141" s="20"/>
      <c r="AK141" s="20"/>
    </row>
    <row r="142" spans="1:37" ht="13.8" x14ac:dyDescent="0.3">
      <c r="A142" s="3">
        <f t="shared" ca="1" si="12"/>
        <v>0</v>
      </c>
      <c r="B142" s="6">
        <f t="shared" ca="1" si="13"/>
        <v>1.6246067736749632</v>
      </c>
      <c r="C142" s="4">
        <f t="shared" ca="1" si="14"/>
        <v>0.61167482432475351</v>
      </c>
      <c r="D142" s="20">
        <v>2.6435550997375685</v>
      </c>
      <c r="E142" s="4">
        <f t="shared" si="15"/>
        <v>1.8358021525955337E-3</v>
      </c>
      <c r="F142" s="4">
        <f t="shared" ca="1" si="16"/>
        <v>0.613510626477349</v>
      </c>
      <c r="G142" s="3">
        <f ca="1">IF(F142&lt;&gt;"",SUM(COUNTIF($K$22:$K142,"&gt;"&amp;F142),COUNTIF($M$22:$M142,"&gt;"&amp;F142),COUNTIF($O$22:$O142,"&gt;"&amp;F142),COUNTIF($Q$22:$Q142,"&gt;"&amp;F142),COUNTIF($S$22:$S142,"&gt;"&amp;F142)),"")</f>
        <v>0</v>
      </c>
      <c r="H142" s="20">
        <v>17.865181158995256</v>
      </c>
      <c r="I142" s="4">
        <f t="shared" si="17"/>
        <v>1.2406375804857817E-2</v>
      </c>
      <c r="J142" s="4">
        <f t="shared" ca="1" si="18"/>
        <v>0</v>
      </c>
      <c r="K142" s="4" t="str">
        <f ca="1">IF(AND(MAX(L$21:L141)&lt;=MAX(N$21:N141),F142&lt;&gt;"",MAX(L$21:L141)&lt;=MAX(P$21:P141),MAX(L$21:L141)&lt;=MAX(R$21:R141),MAX(L$21:L141)&lt;=MAX(T$21:T141),MAX(L$21:L141)&lt;=TIME(20,0,0)),MAX(L$21:L141,F142),"")</f>
        <v/>
      </c>
      <c r="L142" s="4" t="str">
        <f t="shared" ca="1" si="19"/>
        <v/>
      </c>
      <c r="M142" s="4" t="str">
        <f ca="1">IF(AND(MAX(L$21:L141)&gt;MAX(N$21:N141),F142&lt;&gt;"",MAX(N$21:N141)&lt;=MAX(P$21:P141),MAX(N$21:N141)&lt;=MAX(R$21:R141),MAX(N$21:N141)&lt;=MAX(T$21:T141),MAX(N$21:N141)&lt;TIME(20,0,0)),MAX(N$21:N141,F142),"")</f>
        <v/>
      </c>
      <c r="N142" s="4" t="str">
        <f t="shared" ca="1" si="20"/>
        <v/>
      </c>
      <c r="O142" s="21" t="str">
        <f ca="1">IF(AND(MAX(L$21:L141)&gt;MAX(P$21:P141),F142&lt;&gt;"",MAX(N$21:N141)&gt;MAX(P$21:P141),MAX(P$21:P141)&lt;=MAX(R$21:R141),MAX(P$21:P141)&lt;=MAX(T$21:T141),MAX(P$21:P141)&lt;TIME(20,0,0)),MAX(P$21:P141,F142),"")</f>
        <v/>
      </c>
      <c r="P142" s="21" t="str">
        <f t="shared" ca="1" si="21"/>
        <v/>
      </c>
      <c r="Q142" s="21" t="str">
        <f ca="1">IF(AND(MAX(L$21:L141)&gt;MAX(R$21:R141),F142&lt;&gt;"",MAX(N$21:N141)&gt;MAX(R$21:R141),MAX(P$21:P141)&gt;MAX(R$21:R141),MAX(R$21:R141)&lt;=MAX(T$21:T141),MAX(R$21:R141)&lt;TIME(20,0,0)),MAX(R$21:R141,F142),"")</f>
        <v/>
      </c>
      <c r="R142" s="21" t="str">
        <f t="shared" ca="1" si="22"/>
        <v/>
      </c>
      <c r="S142" s="21">
        <f ca="1">IF(AND(MAX(L$21:L141)&gt;MAX(T$21:T141),F142&lt;&gt;"",MAX(N$21:N141)&gt;MAX(T$21:T141),MAX(P$21:P141)&gt;MAX(T$21:T141),MAX(R$21:R141)&gt;MAX(T$21:T141),MAX(T$21:T141)&lt;TIME(20,0,0)),MAX(T$21:T141,F142),"")</f>
        <v>0.613510626477349</v>
      </c>
      <c r="T142" s="21">
        <f t="shared" ca="1" si="23"/>
        <v>0.62591700228220681</v>
      </c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0"/>
      <c r="AF142" s="20"/>
      <c r="AG142" s="20"/>
      <c r="AH142" s="20"/>
      <c r="AI142" s="20"/>
      <c r="AJ142" s="20"/>
      <c r="AK142" s="20"/>
    </row>
    <row r="143" spans="1:37" ht="13.8" x14ac:dyDescent="0.3">
      <c r="A143" s="3">
        <f t="shared" ca="1" si="12"/>
        <v>1</v>
      </c>
      <c r="B143" s="6">
        <f t="shared" ca="1" si="13"/>
        <v>4.0429922551497803</v>
      </c>
      <c r="C143" s="4">
        <f t="shared" ca="1" si="14"/>
        <v>0.61448245783527422</v>
      </c>
      <c r="D143" s="20">
        <v>1.8522051808104152</v>
      </c>
      <c r="E143" s="4">
        <f t="shared" si="15"/>
        <v>1.2862535977850105E-3</v>
      </c>
      <c r="F143" s="4">
        <f t="shared" ca="1" si="16"/>
        <v>0.61448245783527422</v>
      </c>
      <c r="G143" s="3">
        <f ca="1">IF(F143&lt;&gt;"",SUM(COUNTIF($K$22:$K143,"&gt;"&amp;F143),COUNTIF($M$22:$M143,"&gt;"&amp;F143),COUNTIF($O$22:$O143,"&gt;"&amp;F143),COUNTIF($Q$22:$Q143,"&gt;"&amp;F143),COUNTIF($S$22:$S143,"&gt;"&amp;F143)),"")</f>
        <v>0</v>
      </c>
      <c r="H143" s="20">
        <v>17.456258130223432</v>
      </c>
      <c r="I143" s="4">
        <f t="shared" si="17"/>
        <v>1.2122401479321828E-2</v>
      </c>
      <c r="J143" s="4">
        <f t="shared" ca="1" si="18"/>
        <v>0</v>
      </c>
      <c r="K143" s="4" t="str">
        <f ca="1">IF(AND(MAX(L$21:L142)&lt;=MAX(N$21:N142),F143&lt;&gt;"",MAX(L$21:L142)&lt;=MAX(P$21:P142),MAX(L$21:L142)&lt;=MAX(R$21:R142),MAX(L$21:L142)&lt;=MAX(T$21:T142),MAX(L$21:L142)&lt;=TIME(20,0,0)),MAX(L$21:L142,F143),"")</f>
        <v/>
      </c>
      <c r="L143" s="4" t="str">
        <f t="shared" ca="1" si="19"/>
        <v/>
      </c>
      <c r="M143" s="4" t="str">
        <f ca="1">IF(AND(MAX(L$21:L142)&gt;MAX(N$21:N142),F143&lt;&gt;"",MAX(N$21:N142)&lt;=MAX(P$21:P142),MAX(N$21:N142)&lt;=MAX(R$21:R142),MAX(N$21:N142)&lt;=MAX(T$21:T142),MAX(N$21:N142)&lt;TIME(20,0,0)),MAX(N$21:N142,F143),"")</f>
        <v/>
      </c>
      <c r="N143" s="4" t="str">
        <f t="shared" ca="1" si="20"/>
        <v/>
      </c>
      <c r="O143" s="21" t="str">
        <f ca="1">IF(AND(MAX(L$21:L142)&gt;MAX(P$21:P142),F143&lt;&gt;"",MAX(N$21:N142)&gt;MAX(P$21:P142),MAX(P$21:P142)&lt;=MAX(R$21:R142),MAX(P$21:P142)&lt;=MAX(T$21:T142),MAX(P$21:P142)&lt;TIME(20,0,0)),MAX(P$21:P142,F143),"")</f>
        <v/>
      </c>
      <c r="P143" s="21" t="str">
        <f t="shared" ca="1" si="21"/>
        <v/>
      </c>
      <c r="Q143" s="21">
        <f ca="1">IF(AND(MAX(L$21:L142)&gt;MAX(R$21:R142),F143&lt;&gt;"",MAX(N$21:N142)&gt;MAX(R$21:R142),MAX(P$21:P142)&gt;MAX(R$21:R142),MAX(R$21:R142)&lt;=MAX(T$21:T142),MAX(R$21:R142)&lt;TIME(20,0,0)),MAX(R$21:R142,F143),"")</f>
        <v>0.61448245783527422</v>
      </c>
      <c r="R143" s="21">
        <f t="shared" ca="1" si="22"/>
        <v>0.62660485931459609</v>
      </c>
      <c r="S143" s="21" t="str">
        <f ca="1">IF(AND(MAX(L$21:L142)&gt;MAX(T$21:T142),F143&lt;&gt;"",MAX(N$21:N142)&gt;MAX(T$21:T142),MAX(P$21:P142)&gt;MAX(T$21:T142),MAX(R$21:R142)&gt;MAX(T$21:T142),MAX(T$21:T142)&lt;TIME(20,0,0)),MAX(T$21:T142,F143),"")</f>
        <v/>
      </c>
      <c r="T143" s="21" t="str">
        <f t="shared" ca="1" si="23"/>
        <v/>
      </c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0"/>
      <c r="AF143" s="20"/>
      <c r="AG143" s="20"/>
      <c r="AH143" s="20"/>
      <c r="AI143" s="20"/>
      <c r="AJ143" s="20"/>
      <c r="AK143" s="20"/>
    </row>
    <row r="144" spans="1:37" ht="13.8" x14ac:dyDescent="0.3">
      <c r="A144" s="3">
        <f t="shared" ca="1" si="12"/>
        <v>0</v>
      </c>
      <c r="B144" s="6">
        <f t="shared" ca="1" si="13"/>
        <v>2.1797201759721458</v>
      </c>
      <c r="C144" s="4">
        <f t="shared" ca="1" si="14"/>
        <v>0.61599615240192152</v>
      </c>
      <c r="D144" s="20">
        <v>2.2311609275930095</v>
      </c>
      <c r="E144" s="4">
        <f t="shared" si="15"/>
        <v>1.5494173108284788E-3</v>
      </c>
      <c r="F144" s="4">
        <f t="shared" ca="1" si="16"/>
        <v>0.61754556971274999</v>
      </c>
      <c r="G144" s="3">
        <f ca="1">IF(F144&lt;&gt;"",SUM(COUNTIF($K$22:$K144,"&gt;"&amp;F144),COUNTIF($M$22:$M144,"&gt;"&amp;F144),COUNTIF($O$22:$O144,"&gt;"&amp;F144),COUNTIF($Q$22:$Q144,"&gt;"&amp;F144),COUNTIF($S$22:$S144,"&gt;"&amp;F144)),"")</f>
        <v>0</v>
      </c>
      <c r="H144" s="20">
        <v>14.215611978797824</v>
      </c>
      <c r="I144" s="4">
        <f t="shared" si="17"/>
        <v>9.8719527630540451E-3</v>
      </c>
      <c r="J144" s="4">
        <f t="shared" ca="1" si="18"/>
        <v>0</v>
      </c>
      <c r="K144" s="4">
        <f ca="1">IF(AND(MAX(L$21:L143)&lt;=MAX(N$21:N143),F144&lt;&gt;"",MAX(L$21:L143)&lt;=MAX(P$21:P143),MAX(L$21:L143)&lt;=MAX(R$21:R143),MAX(L$21:L143)&lt;=MAX(T$21:T143),MAX(L$21:L143)&lt;=TIME(20,0,0)),MAX(L$21:L143,F144),"")</f>
        <v>0.61754556971274999</v>
      </c>
      <c r="L144" s="4">
        <f t="shared" ca="1" si="19"/>
        <v>0.62741752247580407</v>
      </c>
      <c r="M144" s="4" t="str">
        <f ca="1">IF(AND(MAX(L$21:L143)&gt;MAX(N$21:N143),F144&lt;&gt;"",MAX(N$21:N143)&lt;=MAX(P$21:P143),MAX(N$21:N143)&lt;=MAX(R$21:R143),MAX(N$21:N143)&lt;=MAX(T$21:T143),MAX(N$21:N143)&lt;TIME(20,0,0)),MAX(N$21:N143,F144),"")</f>
        <v/>
      </c>
      <c r="N144" s="4" t="str">
        <f t="shared" ca="1" si="20"/>
        <v/>
      </c>
      <c r="O144" s="21" t="str">
        <f ca="1">IF(AND(MAX(L$21:L143)&gt;MAX(P$21:P143),F144&lt;&gt;"",MAX(N$21:N143)&gt;MAX(P$21:P143),MAX(P$21:P143)&lt;=MAX(R$21:R143),MAX(P$21:P143)&lt;=MAX(T$21:T143),MAX(P$21:P143)&lt;TIME(20,0,0)),MAX(P$21:P143,F144),"")</f>
        <v/>
      </c>
      <c r="P144" s="21" t="str">
        <f t="shared" ca="1" si="21"/>
        <v/>
      </c>
      <c r="Q144" s="21" t="str">
        <f ca="1">IF(AND(MAX(L$21:L143)&gt;MAX(R$21:R143),F144&lt;&gt;"",MAX(N$21:N143)&gt;MAX(R$21:R143),MAX(P$21:P143)&gt;MAX(R$21:R143),MAX(R$21:R143)&lt;=MAX(T$21:T143),MAX(R$21:R143)&lt;TIME(20,0,0)),MAX(R$21:R143,F144),"")</f>
        <v/>
      </c>
      <c r="R144" s="21" t="str">
        <f t="shared" ca="1" si="22"/>
        <v/>
      </c>
      <c r="S144" s="21" t="str">
        <f ca="1">IF(AND(MAX(L$21:L143)&gt;MAX(T$21:T143),F144&lt;&gt;"",MAX(N$21:N143)&gt;MAX(T$21:T143),MAX(P$21:P143)&gt;MAX(T$21:T143),MAX(R$21:R143)&gt;MAX(T$21:T143),MAX(T$21:T143)&lt;TIME(20,0,0)),MAX(T$21:T143,F144),"")</f>
        <v/>
      </c>
      <c r="T144" s="21" t="str">
        <f t="shared" ca="1" si="23"/>
        <v/>
      </c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0"/>
      <c r="AF144" s="20"/>
      <c r="AG144" s="20"/>
      <c r="AH144" s="20"/>
      <c r="AI144" s="20"/>
      <c r="AJ144" s="20"/>
      <c r="AK144" s="20"/>
    </row>
    <row r="145" spans="1:37" ht="13.8" x14ac:dyDescent="0.3">
      <c r="A145" s="3">
        <f t="shared" ca="1" si="12"/>
        <v>0</v>
      </c>
      <c r="B145" s="6">
        <f t="shared" ca="1" si="13"/>
        <v>5.7409180147505063</v>
      </c>
      <c r="C145" s="4">
        <f t="shared" ca="1" si="14"/>
        <v>0.61998290102327602</v>
      </c>
      <c r="D145" s="20">
        <v>2.2505996715408401</v>
      </c>
      <c r="E145" s="4">
        <f t="shared" si="15"/>
        <v>1.5629164385700279E-3</v>
      </c>
      <c r="F145" s="4">
        <f t="shared" ca="1" si="16"/>
        <v>0.62154581746184601</v>
      </c>
      <c r="G145" s="3">
        <f ca="1">IF(F145&lt;&gt;"",SUM(COUNTIF($K$22:$K145,"&gt;"&amp;F145),COUNTIF($M$22:$M145,"&gt;"&amp;F145),COUNTIF($O$22:$O145,"&gt;"&amp;F145),COUNTIF($Q$22:$Q145,"&gt;"&amp;F145),COUNTIF($S$22:$S145,"&gt;"&amp;F145)),"")</f>
        <v>0</v>
      </c>
      <c r="H145" s="20">
        <v>14.715581111559004</v>
      </c>
      <c r="I145" s="4">
        <f t="shared" si="17"/>
        <v>1.0219153549693752E-2</v>
      </c>
      <c r="J145" s="4">
        <f t="shared" ca="1" si="18"/>
        <v>0</v>
      </c>
      <c r="K145" s="4" t="str">
        <f ca="1">IF(AND(MAX(L$21:L144)&lt;=MAX(N$21:N144),F145&lt;&gt;"",MAX(L$21:L144)&lt;=MAX(P$21:P144),MAX(L$21:L144)&lt;=MAX(R$21:R144),MAX(L$21:L144)&lt;=MAX(T$21:T144),MAX(L$21:L144)&lt;=TIME(20,0,0)),MAX(L$21:L144,F145),"")</f>
        <v/>
      </c>
      <c r="L145" s="4" t="str">
        <f t="shared" ca="1" si="19"/>
        <v/>
      </c>
      <c r="M145" s="4">
        <f ca="1">IF(AND(MAX(L$21:L144)&gt;MAX(N$21:N144),F145&lt;&gt;"",MAX(N$21:N144)&lt;=MAX(P$21:P144),MAX(N$21:N144)&lt;=MAX(R$21:R144),MAX(N$21:N144)&lt;=MAX(T$21:T144),MAX(N$21:N144)&lt;TIME(20,0,0)),MAX(N$21:N144,F145),"")</f>
        <v>0.62154581746184601</v>
      </c>
      <c r="N145" s="4">
        <f t="shared" ca="1" si="20"/>
        <v>0.63176497101153972</v>
      </c>
      <c r="O145" s="21" t="str">
        <f ca="1">IF(AND(MAX(L$21:L144)&gt;MAX(P$21:P144),F145&lt;&gt;"",MAX(N$21:N144)&gt;MAX(P$21:P144),MAX(P$21:P144)&lt;=MAX(R$21:R144),MAX(P$21:P144)&lt;=MAX(T$21:T144),MAX(P$21:P144)&lt;TIME(20,0,0)),MAX(P$21:P144,F145),"")</f>
        <v/>
      </c>
      <c r="P145" s="21" t="str">
        <f t="shared" ca="1" si="21"/>
        <v/>
      </c>
      <c r="Q145" s="21" t="str">
        <f ca="1">IF(AND(MAX(L$21:L144)&gt;MAX(R$21:R144),F145&lt;&gt;"",MAX(N$21:N144)&gt;MAX(R$21:R144),MAX(P$21:P144)&gt;MAX(R$21:R144),MAX(R$21:R144)&lt;=MAX(T$21:T144),MAX(R$21:R144)&lt;TIME(20,0,0)),MAX(R$21:R144,F145),"")</f>
        <v/>
      </c>
      <c r="R145" s="21" t="str">
        <f t="shared" ca="1" si="22"/>
        <v/>
      </c>
      <c r="S145" s="21" t="str">
        <f ca="1">IF(AND(MAX(L$21:L144)&gt;MAX(T$21:T144),F145&lt;&gt;"",MAX(N$21:N144)&gt;MAX(T$21:T144),MAX(P$21:P144)&gt;MAX(T$21:T144),MAX(R$21:R144)&gt;MAX(T$21:T144),MAX(T$21:T144)&lt;TIME(20,0,0)),MAX(T$21:T144,F145),"")</f>
        <v/>
      </c>
      <c r="T145" s="21" t="str">
        <f t="shared" ca="1" si="23"/>
        <v/>
      </c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0"/>
      <c r="AF145" s="20"/>
      <c r="AG145" s="20"/>
      <c r="AH145" s="20"/>
      <c r="AI145" s="20"/>
      <c r="AJ145" s="20"/>
      <c r="AK145" s="20"/>
    </row>
    <row r="146" spans="1:37" ht="13.8" x14ac:dyDescent="0.3">
      <c r="A146" s="3">
        <f t="shared" ca="1" si="12"/>
        <v>1</v>
      </c>
      <c r="B146" s="6">
        <f t="shared" ca="1" si="13"/>
        <v>1.0730235287008874</v>
      </c>
      <c r="C146" s="4">
        <f t="shared" ca="1" si="14"/>
        <v>0.62072805625154048</v>
      </c>
      <c r="D146" s="20">
        <v>1.7523085565044312</v>
      </c>
      <c r="E146" s="4">
        <f t="shared" si="15"/>
        <v>1.216880942016966E-3</v>
      </c>
      <c r="F146" s="4">
        <f t="shared" ca="1" si="16"/>
        <v>0.62072805625154048</v>
      </c>
      <c r="G146" s="3">
        <f ca="1">IF(F146&lt;&gt;"",SUM(COUNTIF($K$22:$K146,"&gt;"&amp;F146),COUNTIF($M$22:$M146,"&gt;"&amp;F146),COUNTIF($O$22:$O146,"&gt;"&amp;F146),COUNTIF($Q$22:$Q146,"&gt;"&amp;F146),COUNTIF($S$22:$S146,"&gt;"&amp;F146)),"")</f>
        <v>1</v>
      </c>
      <c r="H146" s="20">
        <v>12.201202006635867</v>
      </c>
      <c r="I146" s="4">
        <f t="shared" si="17"/>
        <v>8.473056949052685E-3</v>
      </c>
      <c r="J146" s="4">
        <f t="shared" ca="1" si="18"/>
        <v>0</v>
      </c>
      <c r="K146" s="4" t="str">
        <f ca="1">IF(AND(MAX(L$21:L145)&lt;=MAX(N$21:N145),F146&lt;&gt;"",MAX(L$21:L145)&lt;=MAX(P$21:P145),MAX(L$21:L145)&lt;=MAX(R$21:R145),MAX(L$21:L145)&lt;=MAX(T$21:T145),MAX(L$21:L145)&lt;=TIME(20,0,0)),MAX(L$21:L145,F146),"")</f>
        <v/>
      </c>
      <c r="L146" s="4" t="str">
        <f t="shared" ca="1" si="19"/>
        <v/>
      </c>
      <c r="M146" s="4" t="str">
        <f ca="1">IF(AND(MAX(L$21:L145)&gt;MAX(N$21:N145),F146&lt;&gt;"",MAX(N$21:N145)&lt;=MAX(P$21:P145),MAX(N$21:N145)&lt;=MAX(R$21:R145),MAX(N$21:N145)&lt;=MAX(T$21:T145),MAX(N$21:N145)&lt;TIME(20,0,0)),MAX(N$21:N145,F146),"")</f>
        <v/>
      </c>
      <c r="N146" s="4" t="str">
        <f t="shared" ca="1" si="20"/>
        <v/>
      </c>
      <c r="O146" s="21">
        <f ca="1">IF(AND(MAX(L$21:L145)&gt;MAX(P$21:P145),F146&lt;&gt;"",MAX(N$21:N145)&gt;MAX(P$21:P145),MAX(P$21:P145)&lt;=MAX(R$21:R145),MAX(P$21:P145)&lt;=MAX(T$21:T145),MAX(P$21:P145)&lt;TIME(20,0,0)),MAX(P$21:P145,F146),"")</f>
        <v>0.62072805625154048</v>
      </c>
      <c r="P146" s="21">
        <f t="shared" ca="1" si="21"/>
        <v>0.62920111320059313</v>
      </c>
      <c r="Q146" s="21" t="str">
        <f ca="1">IF(AND(MAX(L$21:L145)&gt;MAX(R$21:R145),F146&lt;&gt;"",MAX(N$21:N145)&gt;MAX(R$21:R145),MAX(P$21:P145)&gt;MAX(R$21:R145),MAX(R$21:R145)&lt;=MAX(T$21:T145),MAX(R$21:R145)&lt;TIME(20,0,0)),MAX(R$21:R145,F146),"")</f>
        <v/>
      </c>
      <c r="R146" s="21" t="str">
        <f t="shared" ca="1" si="22"/>
        <v/>
      </c>
      <c r="S146" s="21" t="str">
        <f ca="1">IF(AND(MAX(L$21:L145)&gt;MAX(T$21:T145),F146&lt;&gt;"",MAX(N$21:N145)&gt;MAX(T$21:T145),MAX(P$21:P145)&gt;MAX(T$21:T145),MAX(R$21:R145)&gt;MAX(T$21:T145),MAX(T$21:T145)&lt;TIME(20,0,0)),MAX(T$21:T145,F146),"")</f>
        <v/>
      </c>
      <c r="T146" s="21" t="str">
        <f t="shared" ca="1" si="23"/>
        <v/>
      </c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0"/>
      <c r="AF146" s="20"/>
      <c r="AG146" s="20"/>
      <c r="AH146" s="20"/>
      <c r="AI146" s="20"/>
      <c r="AJ146" s="20"/>
      <c r="AK146" s="20"/>
    </row>
    <row r="147" spans="1:37" ht="13.8" x14ac:dyDescent="0.3">
      <c r="A147" s="3">
        <f t="shared" ca="1" si="12"/>
        <v>0</v>
      </c>
      <c r="B147" s="6">
        <f t="shared" ca="1" si="13"/>
        <v>10.953674926662025</v>
      </c>
      <c r="C147" s="4">
        <f t="shared" ca="1" si="14"/>
        <v>0.6283347749506113</v>
      </c>
      <c r="D147" s="20">
        <v>4.2736086318909656</v>
      </c>
      <c r="E147" s="4">
        <f t="shared" si="15"/>
        <v>2.9677837721465037E-3</v>
      </c>
      <c r="F147" s="4">
        <f t="shared" ca="1" si="16"/>
        <v>0.63130255872275776</v>
      </c>
      <c r="G147" s="3">
        <f ca="1">IF(F147&lt;&gt;"",SUM(COUNTIF($K$22:$K147,"&gt;"&amp;F147),COUNTIF($M$22:$M147,"&gt;"&amp;F147),COUNTIF($O$22:$O147,"&gt;"&amp;F147),COUNTIF($Q$22:$Q147,"&gt;"&amp;F147),COUNTIF($S$22:$S147,"&gt;"&amp;F147)),"")</f>
        <v>0</v>
      </c>
      <c r="H147" s="20">
        <v>13.072854623387684</v>
      </c>
      <c r="I147" s="4">
        <f t="shared" si="17"/>
        <v>9.0783712662414473E-3</v>
      </c>
      <c r="J147" s="4">
        <f t="shared" ca="1" si="18"/>
        <v>0</v>
      </c>
      <c r="K147" s="4" t="str">
        <f ca="1">IF(AND(MAX(L$21:L146)&lt;=MAX(N$21:N146),F147&lt;&gt;"",MAX(L$21:L146)&lt;=MAX(P$21:P146),MAX(L$21:L146)&lt;=MAX(R$21:R146),MAX(L$21:L146)&lt;=MAX(T$21:T146),MAX(L$21:L146)&lt;=TIME(20,0,0)),MAX(L$21:L146,F147),"")</f>
        <v/>
      </c>
      <c r="L147" s="4" t="str">
        <f t="shared" ca="1" si="19"/>
        <v/>
      </c>
      <c r="M147" s="4" t="str">
        <f ca="1">IF(AND(MAX(L$21:L146)&gt;MAX(N$21:N146),F147&lt;&gt;"",MAX(N$21:N146)&lt;=MAX(P$21:P146),MAX(N$21:N146)&lt;=MAX(R$21:R146),MAX(N$21:N146)&lt;=MAX(T$21:T146),MAX(N$21:N146)&lt;TIME(20,0,0)),MAX(N$21:N146,F147),"")</f>
        <v/>
      </c>
      <c r="N147" s="4" t="str">
        <f t="shared" ca="1" si="20"/>
        <v/>
      </c>
      <c r="O147" s="21" t="str">
        <f ca="1">IF(AND(MAX(L$21:L146)&gt;MAX(P$21:P146),F147&lt;&gt;"",MAX(N$21:N146)&gt;MAX(P$21:P146),MAX(P$21:P146)&lt;=MAX(R$21:R146),MAX(P$21:P146)&lt;=MAX(T$21:T146),MAX(P$21:P146)&lt;TIME(20,0,0)),MAX(P$21:P146,F147),"")</f>
        <v/>
      </c>
      <c r="P147" s="21" t="str">
        <f t="shared" ca="1" si="21"/>
        <v/>
      </c>
      <c r="Q147" s="21" t="str">
        <f ca="1">IF(AND(MAX(L$21:L146)&gt;MAX(R$21:R146),F147&lt;&gt;"",MAX(N$21:N146)&gt;MAX(R$21:R146),MAX(P$21:P146)&gt;MAX(R$21:R146),MAX(R$21:R146)&lt;=MAX(T$21:T146),MAX(R$21:R146)&lt;TIME(20,0,0)),MAX(R$21:R146,F147),"")</f>
        <v/>
      </c>
      <c r="R147" s="21" t="str">
        <f t="shared" ca="1" si="22"/>
        <v/>
      </c>
      <c r="S147" s="21">
        <f ca="1">IF(AND(MAX(L$21:L146)&gt;MAX(T$21:T146),F147&lt;&gt;"",MAX(N$21:N146)&gt;MAX(T$21:T146),MAX(P$21:P146)&gt;MAX(T$21:T146),MAX(R$21:R146)&gt;MAX(T$21:T146),MAX(T$21:T146)&lt;TIME(20,0,0)),MAX(T$21:T146,F147),"")</f>
        <v>0.63130255872275776</v>
      </c>
      <c r="T147" s="21">
        <f t="shared" ca="1" si="23"/>
        <v>0.6403809299889992</v>
      </c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0"/>
      <c r="AF147" s="20"/>
      <c r="AG147" s="20"/>
      <c r="AH147" s="20"/>
      <c r="AI147" s="20"/>
      <c r="AJ147" s="20"/>
      <c r="AK147" s="20"/>
    </row>
    <row r="148" spans="1:37" ht="13.8" x14ac:dyDescent="0.3">
      <c r="A148" s="3">
        <f t="shared" ca="1" si="12"/>
        <v>1</v>
      </c>
      <c r="B148" s="6">
        <f t="shared" ca="1" si="13"/>
        <v>5.1122191806944421</v>
      </c>
      <c r="C148" s="4">
        <f t="shared" ca="1" si="14"/>
        <v>0.6318849271594269</v>
      </c>
      <c r="D148" s="20">
        <v>2.097107092893566</v>
      </c>
      <c r="E148" s="4">
        <f t="shared" si="15"/>
        <v>1.4563243700649764E-3</v>
      </c>
      <c r="F148" s="4">
        <f t="shared" ca="1" si="16"/>
        <v>0.6318849271594269</v>
      </c>
      <c r="G148" s="3">
        <f ca="1">IF(F148&lt;&gt;"",SUM(COUNTIF($K$22:$K148,"&gt;"&amp;F148),COUNTIF($M$22:$M148,"&gt;"&amp;F148),COUNTIF($O$22:$O148,"&gt;"&amp;F148),COUNTIF($Q$22:$Q148,"&gt;"&amp;F148),COUNTIF($S$22:$S148,"&gt;"&amp;F148)),"")</f>
        <v>0</v>
      </c>
      <c r="H148" s="20">
        <v>12.289123143673351</v>
      </c>
      <c r="I148" s="4">
        <f t="shared" si="17"/>
        <v>8.5341132942176046E-3</v>
      </c>
      <c r="J148" s="4">
        <f t="shared" ca="1" si="18"/>
        <v>0</v>
      </c>
      <c r="K148" s="4" t="str">
        <f ca="1">IF(AND(MAX(L$21:L147)&lt;=MAX(N$21:N147),F148&lt;&gt;"",MAX(L$21:L147)&lt;=MAX(P$21:P147),MAX(L$21:L147)&lt;=MAX(R$21:R147),MAX(L$21:L147)&lt;=MAX(T$21:T147),MAX(L$21:L147)&lt;=TIME(20,0,0)),MAX(L$21:L147,F148),"")</f>
        <v/>
      </c>
      <c r="L148" s="4" t="str">
        <f t="shared" ca="1" si="19"/>
        <v/>
      </c>
      <c r="M148" s="4" t="str">
        <f ca="1">IF(AND(MAX(L$21:L147)&gt;MAX(N$21:N147),F148&lt;&gt;"",MAX(N$21:N147)&lt;=MAX(P$21:P147),MAX(N$21:N147)&lt;=MAX(R$21:R147),MAX(N$21:N147)&lt;=MAX(T$21:T147),MAX(N$21:N147)&lt;TIME(20,0,0)),MAX(N$21:N147,F148),"")</f>
        <v/>
      </c>
      <c r="N148" s="4" t="str">
        <f t="shared" ca="1" si="20"/>
        <v/>
      </c>
      <c r="O148" s="21" t="str">
        <f ca="1">IF(AND(MAX(L$21:L147)&gt;MAX(P$21:P147),F148&lt;&gt;"",MAX(N$21:N147)&gt;MAX(P$21:P147),MAX(P$21:P147)&lt;=MAX(R$21:R147),MAX(P$21:P147)&lt;=MAX(T$21:T147),MAX(P$21:P147)&lt;TIME(20,0,0)),MAX(P$21:P147,F148),"")</f>
        <v/>
      </c>
      <c r="P148" s="21" t="str">
        <f t="shared" ca="1" si="21"/>
        <v/>
      </c>
      <c r="Q148" s="21">
        <f ca="1">IF(AND(MAX(L$21:L147)&gt;MAX(R$21:R147),F148&lt;&gt;"",MAX(N$21:N147)&gt;MAX(R$21:R147),MAX(P$21:P147)&gt;MAX(R$21:R147),MAX(R$21:R147)&lt;=MAX(T$21:T147),MAX(R$21:R147)&lt;TIME(20,0,0)),MAX(R$21:R147,F148),"")</f>
        <v>0.6318849271594269</v>
      </c>
      <c r="R148" s="21">
        <f t="shared" ca="1" si="22"/>
        <v>0.64041904045364451</v>
      </c>
      <c r="S148" s="21" t="str">
        <f ca="1">IF(AND(MAX(L$21:L147)&gt;MAX(T$21:T147),F148&lt;&gt;"",MAX(N$21:N147)&gt;MAX(T$21:T147),MAX(P$21:P147)&gt;MAX(T$21:T147),MAX(R$21:R147)&gt;MAX(T$21:T147),MAX(T$21:T147)&lt;TIME(20,0,0)),MAX(T$21:T147,F148),"")</f>
        <v/>
      </c>
      <c r="T148" s="21" t="str">
        <f t="shared" ca="1" si="23"/>
        <v/>
      </c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0"/>
      <c r="AF148" s="20"/>
      <c r="AG148" s="20"/>
      <c r="AH148" s="20"/>
      <c r="AI148" s="20"/>
      <c r="AJ148" s="20"/>
      <c r="AK148" s="20"/>
    </row>
    <row r="149" spans="1:37" ht="13.8" x14ac:dyDescent="0.3">
      <c r="A149" s="3">
        <f t="shared" ca="1" si="12"/>
        <v>0</v>
      </c>
      <c r="B149" s="6">
        <f t="shared" ca="1" si="13"/>
        <v>1.4191292812054948</v>
      </c>
      <c r="C149" s="4">
        <f t="shared" ca="1" si="14"/>
        <v>0.63287043360470852</v>
      </c>
      <c r="D149" s="20">
        <v>3.3524672820276464</v>
      </c>
      <c r="E149" s="4">
        <f t="shared" si="15"/>
        <v>2.3281022791858657E-3</v>
      </c>
      <c r="F149" s="4">
        <f t="shared" ca="1" si="16"/>
        <v>0.63519853588389441</v>
      </c>
      <c r="G149" s="3">
        <f ca="1">IF(F149&lt;&gt;"",SUM(COUNTIF($K$22:$K149,"&gt;"&amp;F149),COUNTIF($M$22:$M149,"&gt;"&amp;F149),COUNTIF($O$22:$O149,"&gt;"&amp;F149),COUNTIF($Q$22:$Q149,"&gt;"&amp;F149),COUNTIF($S$22:$S149,"&gt;"&amp;F149)),"")</f>
        <v>0</v>
      </c>
      <c r="H149" s="20">
        <v>18.708913709488115</v>
      </c>
      <c r="I149" s="4">
        <f t="shared" si="17"/>
        <v>1.2992301187144525E-2</v>
      </c>
      <c r="J149" s="4">
        <f t="shared" ca="1" si="18"/>
        <v>0</v>
      </c>
      <c r="K149" s="4">
        <f ca="1">IF(AND(MAX(L$21:L148)&lt;=MAX(N$21:N148),F149&lt;&gt;"",MAX(L$21:L148)&lt;=MAX(P$21:P148),MAX(L$21:L148)&lt;=MAX(R$21:R148),MAX(L$21:L148)&lt;=MAX(T$21:T148),MAX(L$21:L148)&lt;=TIME(20,0,0)),MAX(L$21:L148,F149),"")</f>
        <v>0.63519853588389441</v>
      </c>
      <c r="L149" s="4">
        <f t="shared" ca="1" si="19"/>
        <v>0.64819083707103897</v>
      </c>
      <c r="M149" s="4" t="str">
        <f ca="1">IF(AND(MAX(L$21:L148)&gt;MAX(N$21:N148),F149&lt;&gt;"",MAX(N$21:N148)&lt;=MAX(P$21:P148),MAX(N$21:N148)&lt;=MAX(R$21:R148),MAX(N$21:N148)&lt;=MAX(T$21:T148),MAX(N$21:N148)&lt;TIME(20,0,0)),MAX(N$21:N148,F149),"")</f>
        <v/>
      </c>
      <c r="N149" s="4" t="str">
        <f t="shared" ca="1" si="20"/>
        <v/>
      </c>
      <c r="O149" s="21" t="str">
        <f ca="1">IF(AND(MAX(L$21:L148)&gt;MAX(P$21:P148),F149&lt;&gt;"",MAX(N$21:N148)&gt;MAX(P$21:P148),MAX(P$21:P148)&lt;=MAX(R$21:R148),MAX(P$21:P148)&lt;=MAX(T$21:T148),MAX(P$21:P148)&lt;TIME(20,0,0)),MAX(P$21:P148,F149),"")</f>
        <v/>
      </c>
      <c r="P149" s="21" t="str">
        <f t="shared" ca="1" si="21"/>
        <v/>
      </c>
      <c r="Q149" s="21" t="str">
        <f ca="1">IF(AND(MAX(L$21:L148)&gt;MAX(R$21:R148),F149&lt;&gt;"",MAX(N$21:N148)&gt;MAX(R$21:R148),MAX(P$21:P148)&gt;MAX(R$21:R148),MAX(R$21:R148)&lt;=MAX(T$21:T148),MAX(R$21:R148)&lt;TIME(20,0,0)),MAX(R$21:R148,F149),"")</f>
        <v/>
      </c>
      <c r="R149" s="21" t="str">
        <f t="shared" ca="1" si="22"/>
        <v/>
      </c>
      <c r="S149" s="21" t="str">
        <f ca="1">IF(AND(MAX(L$21:L148)&gt;MAX(T$21:T148),F149&lt;&gt;"",MAX(N$21:N148)&gt;MAX(T$21:T148),MAX(P$21:P148)&gt;MAX(T$21:T148),MAX(R$21:R148)&gt;MAX(T$21:T148),MAX(T$21:T148)&lt;TIME(20,0,0)),MAX(T$21:T148,F149),"")</f>
        <v/>
      </c>
      <c r="T149" s="21" t="str">
        <f t="shared" ca="1" si="23"/>
        <v/>
      </c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0"/>
      <c r="AF149" s="20"/>
      <c r="AG149" s="20"/>
      <c r="AH149" s="20"/>
      <c r="AI149" s="20"/>
      <c r="AJ149" s="20"/>
      <c r="AK149" s="20"/>
    </row>
    <row r="150" spans="1:37" ht="13.8" x14ac:dyDescent="0.3">
      <c r="A150" s="3">
        <f t="shared" ca="1" si="12"/>
        <v>0</v>
      </c>
      <c r="B150" s="6">
        <f t="shared" ca="1" si="13"/>
        <v>4.0807717879789127</v>
      </c>
      <c r="C150" s="4">
        <f t="shared" ca="1" si="14"/>
        <v>0.63570430290191604</v>
      </c>
      <c r="D150" s="20">
        <v>2.5958552290176158</v>
      </c>
      <c r="E150" s="4">
        <f t="shared" si="15"/>
        <v>1.8026772423733442E-3</v>
      </c>
      <c r="F150" s="4">
        <f t="shared" ca="1" si="16"/>
        <v>0.63750698014428941</v>
      </c>
      <c r="G150" s="3">
        <f ca="1">IF(F150&lt;&gt;"",SUM(COUNTIF($K$22:$K150,"&gt;"&amp;F150),COUNTIF($M$22:$M150,"&gt;"&amp;F150),COUNTIF($O$22:$O150,"&gt;"&amp;F150),COUNTIF($Q$22:$Q150,"&gt;"&amp;F150),COUNTIF($S$22:$S150,"&gt;"&amp;F150)),"")</f>
        <v>0</v>
      </c>
      <c r="H150" s="20">
        <v>17.091741180265672</v>
      </c>
      <c r="I150" s="4">
        <f t="shared" si="17"/>
        <v>1.1869264708517827E-2</v>
      </c>
      <c r="J150" s="4">
        <f t="shared" ca="1" si="18"/>
        <v>0</v>
      </c>
      <c r="K150" s="4" t="str">
        <f ca="1">IF(AND(MAX(L$21:L149)&lt;=MAX(N$21:N149),F150&lt;&gt;"",MAX(L$21:L149)&lt;=MAX(P$21:P149),MAX(L$21:L149)&lt;=MAX(R$21:R149),MAX(L$21:L149)&lt;=MAX(T$21:T149),MAX(L$21:L149)&lt;=TIME(20,0,0)),MAX(L$21:L149,F150),"")</f>
        <v/>
      </c>
      <c r="L150" s="4" t="str">
        <f t="shared" ca="1" si="19"/>
        <v/>
      </c>
      <c r="M150" s="4" t="str">
        <f ca="1">IF(AND(MAX(L$21:L149)&gt;MAX(N$21:N149),F150&lt;&gt;"",MAX(N$21:N149)&lt;=MAX(P$21:P149),MAX(N$21:N149)&lt;=MAX(R$21:R149),MAX(N$21:N149)&lt;=MAX(T$21:T149),MAX(N$21:N149)&lt;TIME(20,0,0)),MAX(N$21:N149,F150),"")</f>
        <v/>
      </c>
      <c r="N150" s="4" t="str">
        <f t="shared" ca="1" si="20"/>
        <v/>
      </c>
      <c r="O150" s="21">
        <f ca="1">IF(AND(MAX(L$21:L149)&gt;MAX(P$21:P149),F150&lt;&gt;"",MAX(N$21:N149)&gt;MAX(P$21:P149),MAX(P$21:P149)&lt;=MAX(R$21:R149),MAX(P$21:P149)&lt;=MAX(T$21:T149),MAX(P$21:P149)&lt;TIME(20,0,0)),MAX(P$21:P149,F150),"")</f>
        <v>0.63750698014428941</v>
      </c>
      <c r="P150" s="21">
        <f t="shared" ca="1" si="21"/>
        <v>0.64937624485280721</v>
      </c>
      <c r="Q150" s="21" t="str">
        <f ca="1">IF(AND(MAX(L$21:L149)&gt;MAX(R$21:R149),F150&lt;&gt;"",MAX(N$21:N149)&gt;MAX(R$21:R149),MAX(P$21:P149)&gt;MAX(R$21:R149),MAX(R$21:R149)&lt;=MAX(T$21:T149),MAX(R$21:R149)&lt;TIME(20,0,0)),MAX(R$21:R149,F150),"")</f>
        <v/>
      </c>
      <c r="R150" s="21" t="str">
        <f t="shared" ca="1" si="22"/>
        <v/>
      </c>
      <c r="S150" s="21" t="str">
        <f ca="1">IF(AND(MAX(L$21:L149)&gt;MAX(T$21:T149),F150&lt;&gt;"",MAX(N$21:N149)&gt;MAX(T$21:T149),MAX(P$21:P149)&gt;MAX(T$21:T149),MAX(R$21:R149)&gt;MAX(T$21:T149),MAX(T$21:T149)&lt;TIME(20,0,0)),MAX(T$21:T149,F150),"")</f>
        <v/>
      </c>
      <c r="T150" s="21" t="str">
        <f t="shared" ca="1" si="23"/>
        <v/>
      </c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0"/>
      <c r="AF150" s="20"/>
      <c r="AG150" s="20"/>
      <c r="AH150" s="20"/>
      <c r="AI150" s="20"/>
      <c r="AJ150" s="20"/>
      <c r="AK150" s="20"/>
    </row>
    <row r="151" spans="1:37" ht="13.8" x14ac:dyDescent="0.3">
      <c r="A151" s="3">
        <f t="shared" ref="A151:A214" ca="1" si="24">IF(IF(RAND()&lt;=0.3, RAND()*(1-0.5)+0.5, RAND()*0.5) &gt; 0.5,1,0)</f>
        <v>0</v>
      </c>
      <c r="B151" s="6">
        <f t="shared" ref="B151:B214" ca="1" si="25" xml:space="preserve"> -(60/10)*LOG(1-RAND())+1</f>
        <v>1.2577859448161715</v>
      </c>
      <c r="C151" s="4">
        <f t="shared" ref="C151:C214" ca="1" si="26">IF(C150="","",IF(C150+(B151)/1440&lt;=$C$21+12/24,C150+(B151)/1440,""))</f>
        <v>0.63657776536359389</v>
      </c>
      <c r="D151" s="20">
        <v>3.344796831086569</v>
      </c>
      <c r="E151" s="4">
        <f t="shared" ref="E151:E214" si="27">D151/1440</f>
        <v>2.3227755771434507E-3</v>
      </c>
      <c r="F151" s="4">
        <f t="shared" ref="F151:F214" ca="1" si="28">IF(C151&lt;&gt;"",IF(A151,C151,IF(C151+E151&gt;TIME(20,0,0),"",C151+E151)),"")</f>
        <v>0.63890054094073734</v>
      </c>
      <c r="G151" s="3">
        <f ca="1">IF(F151&lt;&gt;"",SUM(COUNTIF($K$22:$K151,"&gt;"&amp;F151),COUNTIF($M$22:$M151,"&gt;"&amp;F151),COUNTIF($O$22:$O151,"&gt;"&amp;F151),COUNTIF($Q$22:$Q151,"&gt;"&amp;F151),COUNTIF($S$22:$S151,"&gt;"&amp;F151)),"")</f>
        <v>0</v>
      </c>
      <c r="H151" s="20">
        <v>20.048360662840423</v>
      </c>
      <c r="I151" s="4">
        <f t="shared" ref="I151:I214" si="29">H151/1440</f>
        <v>1.3922472682528072E-2</v>
      </c>
      <c r="J151" s="4">
        <f t="shared" ref="J151:J214" ca="1" si="30">IF(AND(F151&lt;&gt;"",OR(K151&lt;&gt;"",M151&lt;&gt;"",O151&lt;&gt;"",Q151&lt;&gt;"",S151&lt;&gt;"")),MAX(K151,M151,O151,Q151,S151)-F151,"")</f>
        <v>0</v>
      </c>
      <c r="K151" s="4" t="str">
        <f ca="1">IF(AND(MAX(L$21:L150)&lt;=MAX(N$21:N150),F151&lt;&gt;"",MAX(L$21:L150)&lt;=MAX(P$21:P150),MAX(L$21:L150)&lt;=MAX(R$21:R150),MAX(L$21:L150)&lt;=MAX(T$21:T150),MAX(L$21:L150)&lt;=TIME(20,0,0)),MAX(L$21:L150,F151),"")</f>
        <v/>
      </c>
      <c r="L151" s="4" t="str">
        <f t="shared" ref="L151:L214" ca="1" si="31">IF(ISTEXT(K151),"",K151+H151/1440)</f>
        <v/>
      </c>
      <c r="M151" s="4">
        <f ca="1">IF(AND(MAX(L$21:L150)&gt;MAX(N$21:N150),F151&lt;&gt;"",MAX(N$21:N150)&lt;=MAX(P$21:P150),MAX(N$21:N150)&lt;=MAX(R$21:R150),MAX(N$21:N150)&lt;=MAX(T$21:T150),MAX(N$21:N150)&lt;TIME(20,0,0)),MAX(N$21:N150,F151),"")</f>
        <v>0.63890054094073734</v>
      </c>
      <c r="N151" s="4">
        <f t="shared" ref="N151:N214" ca="1" si="32">IF(ISTEXT(M151),"",M151+H151/1440)</f>
        <v>0.65282301362326545</v>
      </c>
      <c r="O151" s="21" t="str">
        <f ca="1">IF(AND(MAX(L$21:L150)&gt;MAX(P$21:P150),F151&lt;&gt;"",MAX(N$21:N150)&gt;MAX(P$21:P150),MAX(P$21:P150)&lt;=MAX(R$21:R150),MAX(P$21:P150)&lt;=MAX(T$21:T150),MAX(P$21:P150)&lt;TIME(20,0,0)),MAX(P$21:P150,F151),"")</f>
        <v/>
      </c>
      <c r="P151" s="21" t="str">
        <f t="shared" ref="P151:P214" ca="1" si="33">IF(ISTEXT(O151),"",O151+H151/1440)</f>
        <v/>
      </c>
      <c r="Q151" s="21" t="str">
        <f ca="1">IF(AND(MAX(L$21:L150)&gt;MAX(R$21:R150),F151&lt;&gt;"",MAX(N$21:N150)&gt;MAX(R$21:R150),MAX(P$21:P150)&gt;MAX(R$21:R150),MAX(R$21:R150)&lt;=MAX(T$21:T150),MAX(R$21:R150)&lt;TIME(20,0,0)),MAX(R$21:R150,F151),"")</f>
        <v/>
      </c>
      <c r="R151" s="21" t="str">
        <f t="shared" ref="R151:R214" ca="1" si="34">IF(ISTEXT(Q151),"",Q151+H151/1440)</f>
        <v/>
      </c>
      <c r="S151" s="21" t="str">
        <f ca="1">IF(AND(MAX(L$21:L150)&gt;MAX(T$21:T150),F151&lt;&gt;"",MAX(N$21:N150)&gt;MAX(T$21:T150),MAX(P$21:P150)&gt;MAX(T$21:T150),MAX(R$21:R150)&gt;MAX(T$21:T150),MAX(T$21:T150)&lt;TIME(20,0,0)),MAX(T$21:T150,F151),"")</f>
        <v/>
      </c>
      <c r="T151" s="21" t="str">
        <f t="shared" ref="T151:T214" ca="1" si="35">IF(ISTEXT(S151),"",S151+H151/1440)</f>
        <v/>
      </c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0"/>
      <c r="AF151" s="20"/>
      <c r="AG151" s="20"/>
      <c r="AH151" s="20"/>
      <c r="AI151" s="20"/>
      <c r="AJ151" s="20"/>
      <c r="AK151" s="20"/>
    </row>
    <row r="152" spans="1:37" ht="13.8" x14ac:dyDescent="0.3">
      <c r="A152" s="3">
        <f t="shared" ca="1" si="24"/>
        <v>0</v>
      </c>
      <c r="B152" s="6">
        <f t="shared" ca="1" si="25"/>
        <v>2.0804567753950529</v>
      </c>
      <c r="C152" s="4">
        <f t="shared" ca="1" si="26"/>
        <v>0.63802252701317375</v>
      </c>
      <c r="D152" s="20">
        <v>3.8095582870737417</v>
      </c>
      <c r="E152" s="4">
        <f t="shared" si="27"/>
        <v>2.6455265882456541E-3</v>
      </c>
      <c r="F152" s="4">
        <f t="shared" ca="1" si="28"/>
        <v>0.64066805360141943</v>
      </c>
      <c r="G152" s="3">
        <f ca="1">IF(F152&lt;&gt;"",SUM(COUNTIF($K$22:$K152,"&gt;"&amp;F152),COUNTIF($M$22:$M152,"&gt;"&amp;F152),COUNTIF($O$22:$O152,"&gt;"&amp;F152),COUNTIF($Q$22:$Q152,"&gt;"&amp;F152),COUNTIF($S$22:$S152,"&gt;"&amp;F152)),"")</f>
        <v>0</v>
      </c>
      <c r="H152" s="20">
        <v>17.497287709957163</v>
      </c>
      <c r="I152" s="4">
        <f t="shared" si="29"/>
        <v>1.2150894243025808E-2</v>
      </c>
      <c r="J152" s="4">
        <f t="shared" ca="1" si="30"/>
        <v>0</v>
      </c>
      <c r="K152" s="4" t="str">
        <f ca="1">IF(AND(MAX(L$21:L151)&lt;=MAX(N$21:N151),F152&lt;&gt;"",MAX(L$21:L151)&lt;=MAX(P$21:P151),MAX(L$21:L151)&lt;=MAX(R$21:R151),MAX(L$21:L151)&lt;=MAX(T$21:T151),MAX(L$21:L151)&lt;=TIME(20,0,0)),MAX(L$21:L151,F152),"")</f>
        <v/>
      </c>
      <c r="L152" s="4" t="str">
        <f t="shared" ca="1" si="31"/>
        <v/>
      </c>
      <c r="M152" s="4" t="str">
        <f ca="1">IF(AND(MAX(L$21:L151)&gt;MAX(N$21:N151),F152&lt;&gt;"",MAX(N$21:N151)&lt;=MAX(P$21:P151),MAX(N$21:N151)&lt;=MAX(R$21:R151),MAX(N$21:N151)&lt;=MAX(T$21:T151),MAX(N$21:N151)&lt;TIME(20,0,0)),MAX(N$21:N151,F152),"")</f>
        <v/>
      </c>
      <c r="N152" s="4" t="str">
        <f t="shared" ca="1" si="32"/>
        <v/>
      </c>
      <c r="O152" s="21" t="str">
        <f ca="1">IF(AND(MAX(L$21:L151)&gt;MAX(P$21:P151),F152&lt;&gt;"",MAX(N$21:N151)&gt;MAX(P$21:P151),MAX(P$21:P151)&lt;=MAX(R$21:R151),MAX(P$21:P151)&lt;=MAX(T$21:T151),MAX(P$21:P151)&lt;TIME(20,0,0)),MAX(P$21:P151,F152),"")</f>
        <v/>
      </c>
      <c r="P152" s="21" t="str">
        <f t="shared" ca="1" si="33"/>
        <v/>
      </c>
      <c r="Q152" s="21" t="str">
        <f ca="1">IF(AND(MAX(L$21:L151)&gt;MAX(R$21:R151),F152&lt;&gt;"",MAX(N$21:N151)&gt;MAX(R$21:R151),MAX(P$21:P151)&gt;MAX(R$21:R151),MAX(R$21:R151)&lt;=MAX(T$21:T151),MAX(R$21:R151)&lt;TIME(20,0,0)),MAX(R$21:R151,F152),"")</f>
        <v/>
      </c>
      <c r="R152" s="21" t="str">
        <f t="shared" ca="1" si="34"/>
        <v/>
      </c>
      <c r="S152" s="21">
        <f ca="1">IF(AND(MAX(L$21:L151)&gt;MAX(T$21:T151),F152&lt;&gt;"",MAX(N$21:N151)&gt;MAX(T$21:T151),MAX(P$21:P151)&gt;MAX(T$21:T151),MAX(R$21:R151)&gt;MAX(T$21:T151),MAX(T$21:T151)&lt;TIME(20,0,0)),MAX(T$21:T151,F152),"")</f>
        <v>0.64066805360141943</v>
      </c>
      <c r="T152" s="21">
        <f t="shared" ca="1" si="35"/>
        <v>0.65281894784444527</v>
      </c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0"/>
      <c r="AF152" s="20"/>
      <c r="AG152" s="20"/>
      <c r="AH152" s="20"/>
      <c r="AI152" s="20"/>
      <c r="AJ152" s="20"/>
      <c r="AK152" s="20"/>
    </row>
    <row r="153" spans="1:37" ht="13.8" x14ac:dyDescent="0.3">
      <c r="A153" s="3">
        <f t="shared" ca="1" si="24"/>
        <v>0</v>
      </c>
      <c r="B153" s="6">
        <f t="shared" ca="1" si="25"/>
        <v>3.6941065196935861</v>
      </c>
      <c r="C153" s="4">
        <f t="shared" ca="1" si="26"/>
        <v>0.64058787876296097</v>
      </c>
      <c r="D153" s="20">
        <v>3.6703766075588646</v>
      </c>
      <c r="E153" s="4">
        <f t="shared" si="27"/>
        <v>2.5488726441381003E-3</v>
      </c>
      <c r="F153" s="4">
        <f t="shared" ca="1" si="28"/>
        <v>0.64313675140709903</v>
      </c>
      <c r="G153" s="3">
        <f ca="1">IF(F153&lt;&gt;"",SUM(COUNTIF($K$22:$K153,"&gt;"&amp;F153),COUNTIF($M$22:$M153,"&gt;"&amp;F153),COUNTIF($O$22:$O153,"&gt;"&amp;F153),COUNTIF($Q$22:$Q153,"&gt;"&amp;F153),COUNTIF($S$22:$S153,"&gt;"&amp;F153)),"")</f>
        <v>0</v>
      </c>
      <c r="H153" s="20">
        <v>17.770826768028201</v>
      </c>
      <c r="I153" s="4">
        <f t="shared" si="29"/>
        <v>1.2340851922241805E-2</v>
      </c>
      <c r="J153" s="4">
        <f t="shared" ca="1" si="30"/>
        <v>0</v>
      </c>
      <c r="K153" s="4" t="str">
        <f ca="1">IF(AND(MAX(L$21:L152)&lt;=MAX(N$21:N152),F153&lt;&gt;"",MAX(L$21:L152)&lt;=MAX(P$21:P152),MAX(L$21:L152)&lt;=MAX(R$21:R152),MAX(L$21:L152)&lt;=MAX(T$21:T152),MAX(L$21:L152)&lt;=TIME(20,0,0)),MAX(L$21:L152,F153),"")</f>
        <v/>
      </c>
      <c r="L153" s="4" t="str">
        <f t="shared" ca="1" si="31"/>
        <v/>
      </c>
      <c r="M153" s="4" t="str">
        <f ca="1">IF(AND(MAX(L$21:L152)&gt;MAX(N$21:N152),F153&lt;&gt;"",MAX(N$21:N152)&lt;=MAX(P$21:P152),MAX(N$21:N152)&lt;=MAX(R$21:R152),MAX(N$21:N152)&lt;=MAX(T$21:T152),MAX(N$21:N152)&lt;TIME(20,0,0)),MAX(N$21:N152,F153),"")</f>
        <v/>
      </c>
      <c r="N153" s="4" t="str">
        <f t="shared" ca="1" si="32"/>
        <v/>
      </c>
      <c r="O153" s="21" t="str">
        <f ca="1">IF(AND(MAX(L$21:L152)&gt;MAX(P$21:P152),F153&lt;&gt;"",MAX(N$21:N152)&gt;MAX(P$21:P152),MAX(P$21:P152)&lt;=MAX(R$21:R152),MAX(P$21:P152)&lt;=MAX(T$21:T152),MAX(P$21:P152)&lt;TIME(20,0,0)),MAX(P$21:P152,F153),"")</f>
        <v/>
      </c>
      <c r="P153" s="21" t="str">
        <f t="shared" ca="1" si="33"/>
        <v/>
      </c>
      <c r="Q153" s="21">
        <f ca="1">IF(AND(MAX(L$21:L152)&gt;MAX(R$21:R152),F153&lt;&gt;"",MAX(N$21:N152)&gt;MAX(R$21:R152),MAX(P$21:P152)&gt;MAX(R$21:R152),MAX(R$21:R152)&lt;=MAX(T$21:T152),MAX(R$21:R152)&lt;TIME(20,0,0)),MAX(R$21:R152,F153),"")</f>
        <v>0.64313675140709903</v>
      </c>
      <c r="R153" s="21">
        <f t="shared" ca="1" si="34"/>
        <v>0.6554776033293408</v>
      </c>
      <c r="S153" s="21" t="str">
        <f ca="1">IF(AND(MAX(L$21:L152)&gt;MAX(T$21:T152),F153&lt;&gt;"",MAX(N$21:N152)&gt;MAX(T$21:T152),MAX(P$21:P152)&gt;MAX(T$21:T152),MAX(R$21:R152)&gt;MAX(T$21:T152),MAX(T$21:T152)&lt;TIME(20,0,0)),MAX(T$21:T152,F153),"")</f>
        <v/>
      </c>
      <c r="T153" s="21" t="str">
        <f t="shared" ca="1" si="35"/>
        <v/>
      </c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0"/>
      <c r="AF153" s="20"/>
      <c r="AG153" s="20"/>
      <c r="AH153" s="20"/>
      <c r="AI153" s="20"/>
      <c r="AJ153" s="20"/>
      <c r="AK153" s="20"/>
    </row>
    <row r="154" spans="1:37" ht="13.8" x14ac:dyDescent="0.3">
      <c r="A154" s="3">
        <f t="shared" ca="1" si="24"/>
        <v>1</v>
      </c>
      <c r="B154" s="6">
        <f t="shared" ca="1" si="25"/>
        <v>1.5934047093440411</v>
      </c>
      <c r="C154" s="4">
        <f t="shared" ca="1" si="26"/>
        <v>0.64169440981111658</v>
      </c>
      <c r="D154" s="20">
        <v>2.9514568571612472</v>
      </c>
      <c r="E154" s="4">
        <f t="shared" si="27"/>
        <v>2.0496228174730884E-3</v>
      </c>
      <c r="F154" s="4">
        <f t="shared" ca="1" si="28"/>
        <v>0.64169440981111658</v>
      </c>
      <c r="G154" s="3">
        <f ca="1">IF(F154&lt;&gt;"",SUM(COUNTIF($K$22:$K154,"&gt;"&amp;F154),COUNTIF($M$22:$M154,"&gt;"&amp;F154),COUNTIF($O$22:$O154,"&gt;"&amp;F154),COUNTIF($Q$22:$Q154,"&gt;"&amp;F154),COUNTIF($S$22:$S154,"&gt;"&amp;F154)),"")</f>
        <v>2</v>
      </c>
      <c r="H154" s="20">
        <v>10.187849322064721</v>
      </c>
      <c r="I154" s="4">
        <f t="shared" si="29"/>
        <v>7.0748953625449458E-3</v>
      </c>
      <c r="J154" s="4">
        <f t="shared" ca="1" si="30"/>
        <v>6.4964272599223882E-3</v>
      </c>
      <c r="K154" s="4">
        <f ca="1">IF(AND(MAX(L$21:L153)&lt;=MAX(N$21:N153),F154&lt;&gt;"",MAX(L$21:L153)&lt;=MAX(P$21:P153),MAX(L$21:L153)&lt;=MAX(R$21:R153),MAX(L$21:L153)&lt;=MAX(T$21:T153),MAX(L$21:L153)&lt;=TIME(20,0,0)),MAX(L$21:L153,F154),"")</f>
        <v>0.64819083707103897</v>
      </c>
      <c r="L154" s="4">
        <f t="shared" ca="1" si="31"/>
        <v>0.65526573243358388</v>
      </c>
      <c r="M154" s="4" t="str">
        <f ca="1">IF(AND(MAX(L$21:L153)&gt;MAX(N$21:N153),F154&lt;&gt;"",MAX(N$21:N153)&lt;=MAX(P$21:P153),MAX(N$21:N153)&lt;=MAX(R$21:R153),MAX(N$21:N153)&lt;=MAX(T$21:T153),MAX(N$21:N153)&lt;TIME(20,0,0)),MAX(N$21:N153,F154),"")</f>
        <v/>
      </c>
      <c r="N154" s="4" t="str">
        <f t="shared" ca="1" si="32"/>
        <v/>
      </c>
      <c r="O154" s="21" t="str">
        <f ca="1">IF(AND(MAX(L$21:L153)&gt;MAX(P$21:P153),F154&lt;&gt;"",MAX(N$21:N153)&gt;MAX(P$21:P153),MAX(P$21:P153)&lt;=MAX(R$21:R153),MAX(P$21:P153)&lt;=MAX(T$21:T153),MAX(P$21:P153)&lt;TIME(20,0,0)),MAX(P$21:P153,F154),"")</f>
        <v/>
      </c>
      <c r="P154" s="21" t="str">
        <f t="shared" ca="1" si="33"/>
        <v/>
      </c>
      <c r="Q154" s="21" t="str">
        <f ca="1">IF(AND(MAX(L$21:L153)&gt;MAX(R$21:R153),F154&lt;&gt;"",MAX(N$21:N153)&gt;MAX(R$21:R153),MAX(P$21:P153)&gt;MAX(R$21:R153),MAX(R$21:R153)&lt;=MAX(T$21:T153),MAX(R$21:R153)&lt;TIME(20,0,0)),MAX(R$21:R153,F154),"")</f>
        <v/>
      </c>
      <c r="R154" s="21" t="str">
        <f t="shared" ca="1" si="34"/>
        <v/>
      </c>
      <c r="S154" s="21" t="str">
        <f ca="1">IF(AND(MAX(L$21:L153)&gt;MAX(T$21:T153),F154&lt;&gt;"",MAX(N$21:N153)&gt;MAX(T$21:T153),MAX(P$21:P153)&gt;MAX(T$21:T153),MAX(R$21:R153)&gt;MAX(T$21:T153),MAX(T$21:T153)&lt;TIME(20,0,0)),MAX(T$21:T153,F154),"")</f>
        <v/>
      </c>
      <c r="T154" s="21" t="str">
        <f t="shared" ca="1" si="35"/>
        <v/>
      </c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0"/>
      <c r="AF154" s="20"/>
      <c r="AG154" s="20"/>
      <c r="AH154" s="20"/>
      <c r="AI154" s="20"/>
      <c r="AJ154" s="20"/>
      <c r="AK154" s="20"/>
    </row>
    <row r="155" spans="1:37" ht="13.8" x14ac:dyDescent="0.3">
      <c r="A155" s="3">
        <f t="shared" ca="1" si="24"/>
        <v>1</v>
      </c>
      <c r="B155" s="6">
        <f t="shared" ca="1" si="25"/>
        <v>2.8552044992232624</v>
      </c>
      <c r="C155" s="4">
        <f t="shared" ca="1" si="26"/>
        <v>0.64367719071335494</v>
      </c>
      <c r="D155" s="20">
        <v>2.6740979213427636</v>
      </c>
      <c r="E155" s="4">
        <f t="shared" si="27"/>
        <v>1.8570124453769191E-3</v>
      </c>
      <c r="F155" s="4">
        <f t="shared" ca="1" si="28"/>
        <v>0.64367719071335494</v>
      </c>
      <c r="G155" s="3">
        <f ca="1">IF(F155&lt;&gt;"",SUM(COUNTIF($K$22:$K155,"&gt;"&amp;F155),COUNTIF($M$22:$M155,"&gt;"&amp;F155),COUNTIF($O$22:$O155,"&gt;"&amp;F155),COUNTIF($Q$22:$Q155,"&gt;"&amp;F155),COUNTIF($S$22:$S155,"&gt;"&amp;F155)),"")</f>
        <v>2</v>
      </c>
      <c r="H155" s="20">
        <v>14.395977567928639</v>
      </c>
      <c r="I155" s="4">
        <f t="shared" si="29"/>
        <v>9.9972066443948879E-3</v>
      </c>
      <c r="J155" s="4">
        <f t="shared" ca="1" si="30"/>
        <v>5.6990541394522642E-3</v>
      </c>
      <c r="K155" s="4" t="str">
        <f ca="1">IF(AND(MAX(L$21:L154)&lt;=MAX(N$21:N154),F155&lt;&gt;"",MAX(L$21:L154)&lt;=MAX(P$21:P154),MAX(L$21:L154)&lt;=MAX(R$21:R154),MAX(L$21:L154)&lt;=MAX(T$21:T154),MAX(L$21:L154)&lt;=TIME(20,0,0)),MAX(L$21:L154,F155),"")</f>
        <v/>
      </c>
      <c r="L155" s="4" t="str">
        <f t="shared" ca="1" si="31"/>
        <v/>
      </c>
      <c r="M155" s="4" t="str">
        <f ca="1">IF(AND(MAX(L$21:L154)&gt;MAX(N$21:N154),F155&lt;&gt;"",MAX(N$21:N154)&lt;=MAX(P$21:P154),MAX(N$21:N154)&lt;=MAX(R$21:R154),MAX(N$21:N154)&lt;=MAX(T$21:T154),MAX(N$21:N154)&lt;TIME(20,0,0)),MAX(N$21:N154,F155),"")</f>
        <v/>
      </c>
      <c r="N155" s="4" t="str">
        <f t="shared" ca="1" si="32"/>
        <v/>
      </c>
      <c r="O155" s="21">
        <f ca="1">IF(AND(MAX(L$21:L154)&gt;MAX(P$21:P154),F155&lt;&gt;"",MAX(N$21:N154)&gt;MAX(P$21:P154),MAX(P$21:P154)&lt;=MAX(R$21:R154),MAX(P$21:P154)&lt;=MAX(T$21:T154),MAX(P$21:P154)&lt;TIME(20,0,0)),MAX(P$21:P154,F155),"")</f>
        <v>0.64937624485280721</v>
      </c>
      <c r="P155" s="21">
        <f t="shared" ca="1" si="33"/>
        <v>0.65937345149720206</v>
      </c>
      <c r="Q155" s="21" t="str">
        <f ca="1">IF(AND(MAX(L$21:L154)&gt;MAX(R$21:R154),F155&lt;&gt;"",MAX(N$21:N154)&gt;MAX(R$21:R154),MAX(P$21:P154)&gt;MAX(R$21:R154),MAX(R$21:R154)&lt;=MAX(T$21:T154),MAX(R$21:R154)&lt;TIME(20,0,0)),MAX(R$21:R154,F155),"")</f>
        <v/>
      </c>
      <c r="R155" s="21" t="str">
        <f t="shared" ca="1" si="34"/>
        <v/>
      </c>
      <c r="S155" s="21" t="str">
        <f ca="1">IF(AND(MAX(L$21:L154)&gt;MAX(T$21:T154),F155&lt;&gt;"",MAX(N$21:N154)&gt;MAX(T$21:T154),MAX(P$21:P154)&gt;MAX(T$21:T154),MAX(R$21:R154)&gt;MAX(T$21:T154),MAX(T$21:T154)&lt;TIME(20,0,0)),MAX(T$21:T154,F155),"")</f>
        <v/>
      </c>
      <c r="T155" s="21" t="str">
        <f t="shared" ca="1" si="35"/>
        <v/>
      </c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0"/>
      <c r="AF155" s="20"/>
      <c r="AG155" s="20"/>
      <c r="AH155" s="20"/>
      <c r="AI155" s="20"/>
      <c r="AJ155" s="20"/>
      <c r="AK155" s="20"/>
    </row>
    <row r="156" spans="1:37" ht="13.8" x14ac:dyDescent="0.3">
      <c r="A156" s="3">
        <f t="shared" ca="1" si="24"/>
        <v>0</v>
      </c>
      <c r="B156" s="6">
        <f t="shared" ca="1" si="25"/>
        <v>4.1731059601124407</v>
      </c>
      <c r="C156" s="4">
        <f t="shared" ca="1" si="26"/>
        <v>0.64657518096343303</v>
      </c>
      <c r="D156" s="20">
        <v>3.0434852154285181</v>
      </c>
      <c r="E156" s="4">
        <f t="shared" si="27"/>
        <v>2.1135313996031376E-3</v>
      </c>
      <c r="F156" s="4">
        <f t="shared" ca="1" si="28"/>
        <v>0.64868871236303616</v>
      </c>
      <c r="G156" s="3">
        <f ca="1">IF(F156&lt;&gt;"",SUM(COUNTIF($K$22:$K156,"&gt;"&amp;F156),COUNTIF($M$22:$M156,"&gt;"&amp;F156),COUNTIF($O$22:$O156,"&gt;"&amp;F156),COUNTIF($Q$22:$Q156,"&gt;"&amp;F156),COUNTIF($S$22:$S156,"&gt;"&amp;F156)),"")</f>
        <v>2</v>
      </c>
      <c r="H156" s="20">
        <v>13.989748917210818</v>
      </c>
      <c r="I156" s="4">
        <f t="shared" si="29"/>
        <v>9.7151034147297342E-3</v>
      </c>
      <c r="J156" s="4">
        <f t="shared" ca="1" si="30"/>
        <v>4.1302354814091169E-3</v>
      </c>
      <c r="K156" s="4" t="str">
        <f ca="1">IF(AND(MAX(L$21:L155)&lt;=MAX(N$21:N155),F156&lt;&gt;"",MAX(L$21:L155)&lt;=MAX(P$21:P155),MAX(L$21:L155)&lt;=MAX(R$21:R155),MAX(L$21:L155)&lt;=MAX(T$21:T155),MAX(L$21:L155)&lt;=TIME(20,0,0)),MAX(L$21:L155,F156),"")</f>
        <v/>
      </c>
      <c r="L156" s="4" t="str">
        <f t="shared" ca="1" si="31"/>
        <v/>
      </c>
      <c r="M156" s="4" t="str">
        <f ca="1">IF(AND(MAX(L$21:L155)&gt;MAX(N$21:N155),F156&lt;&gt;"",MAX(N$21:N155)&lt;=MAX(P$21:P155),MAX(N$21:N155)&lt;=MAX(R$21:R155),MAX(N$21:N155)&lt;=MAX(T$21:T155),MAX(N$21:N155)&lt;TIME(20,0,0)),MAX(N$21:N155,F156),"")</f>
        <v/>
      </c>
      <c r="N156" s="4" t="str">
        <f t="shared" ca="1" si="32"/>
        <v/>
      </c>
      <c r="O156" s="21" t="str">
        <f ca="1">IF(AND(MAX(L$21:L155)&gt;MAX(P$21:P155),F156&lt;&gt;"",MAX(N$21:N155)&gt;MAX(P$21:P155),MAX(P$21:P155)&lt;=MAX(R$21:R155),MAX(P$21:P155)&lt;=MAX(T$21:T155),MAX(P$21:P155)&lt;TIME(20,0,0)),MAX(P$21:P155,F156),"")</f>
        <v/>
      </c>
      <c r="P156" s="21" t="str">
        <f t="shared" ca="1" si="33"/>
        <v/>
      </c>
      <c r="Q156" s="21" t="str">
        <f ca="1">IF(AND(MAX(L$21:L155)&gt;MAX(R$21:R155),F156&lt;&gt;"",MAX(N$21:N155)&gt;MAX(R$21:R155),MAX(P$21:P155)&gt;MAX(R$21:R155),MAX(R$21:R155)&lt;=MAX(T$21:T155),MAX(R$21:R155)&lt;TIME(20,0,0)),MAX(R$21:R155,F156),"")</f>
        <v/>
      </c>
      <c r="R156" s="21" t="str">
        <f t="shared" ca="1" si="34"/>
        <v/>
      </c>
      <c r="S156" s="21">
        <f ca="1">IF(AND(MAX(L$21:L155)&gt;MAX(T$21:T155),F156&lt;&gt;"",MAX(N$21:N155)&gt;MAX(T$21:T155),MAX(P$21:P155)&gt;MAX(T$21:T155),MAX(R$21:R155)&gt;MAX(T$21:T155),MAX(T$21:T155)&lt;TIME(20,0,0)),MAX(T$21:T155,F156),"")</f>
        <v>0.65281894784444527</v>
      </c>
      <c r="T156" s="21">
        <f t="shared" ca="1" si="35"/>
        <v>0.66253405125917497</v>
      </c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0"/>
      <c r="AF156" s="20"/>
      <c r="AG156" s="20"/>
      <c r="AH156" s="20"/>
      <c r="AI156" s="20"/>
      <c r="AJ156" s="20"/>
      <c r="AK156" s="20"/>
    </row>
    <row r="157" spans="1:37" ht="13.8" x14ac:dyDescent="0.3">
      <c r="A157" s="3">
        <f t="shared" ca="1" si="24"/>
        <v>1</v>
      </c>
      <c r="B157" s="6">
        <f t="shared" ca="1" si="25"/>
        <v>2.2597051418740044</v>
      </c>
      <c r="C157" s="4">
        <f t="shared" ca="1" si="26"/>
        <v>0.64814442064528999</v>
      </c>
      <c r="D157" s="20">
        <v>2.6612501718118438</v>
      </c>
      <c r="E157" s="4">
        <f t="shared" si="27"/>
        <v>1.8480903970915581E-3</v>
      </c>
      <c r="F157" s="4">
        <f t="shared" ca="1" si="28"/>
        <v>0.64814442064528999</v>
      </c>
      <c r="G157" s="3">
        <f ca="1">IF(F157&lt;&gt;"",SUM(COUNTIF($K$22:$K157,"&gt;"&amp;F157),COUNTIF($M$22:$M157,"&gt;"&amp;F157),COUNTIF($O$22:$O157,"&gt;"&amp;F157),COUNTIF($Q$22:$Q157,"&gt;"&amp;F157),COUNTIF($S$22:$S157,"&gt;"&amp;F157)),"")</f>
        <v>4</v>
      </c>
      <c r="H157" s="20">
        <v>12.943695007052156</v>
      </c>
      <c r="I157" s="4">
        <f t="shared" si="29"/>
        <v>8.9886770882306646E-3</v>
      </c>
      <c r="J157" s="4">
        <f t="shared" ca="1" si="30"/>
        <v>4.6785929779754598E-3</v>
      </c>
      <c r="K157" s="4" t="str">
        <f ca="1">IF(AND(MAX(L$21:L156)&lt;=MAX(N$21:N156),F157&lt;&gt;"",MAX(L$21:L156)&lt;=MAX(P$21:P156),MAX(L$21:L156)&lt;=MAX(R$21:R156),MAX(L$21:L156)&lt;=MAX(T$21:T156),MAX(L$21:L156)&lt;=TIME(20,0,0)),MAX(L$21:L156,F157),"")</f>
        <v/>
      </c>
      <c r="L157" s="4" t="str">
        <f t="shared" ca="1" si="31"/>
        <v/>
      </c>
      <c r="M157" s="4">
        <f ca="1">IF(AND(MAX(L$21:L156)&gt;MAX(N$21:N156),F157&lt;&gt;"",MAX(N$21:N156)&lt;=MAX(P$21:P156),MAX(N$21:N156)&lt;=MAX(R$21:R156),MAX(N$21:N156)&lt;=MAX(T$21:T156),MAX(N$21:N156)&lt;TIME(20,0,0)),MAX(N$21:N156,F157),"")</f>
        <v>0.65282301362326545</v>
      </c>
      <c r="N157" s="4">
        <f t="shared" ca="1" si="32"/>
        <v>0.66181169071149615</v>
      </c>
      <c r="O157" s="21" t="str">
        <f ca="1">IF(AND(MAX(L$21:L156)&gt;MAX(P$21:P156),F157&lt;&gt;"",MAX(N$21:N156)&gt;MAX(P$21:P156),MAX(P$21:P156)&lt;=MAX(R$21:R156),MAX(P$21:P156)&lt;=MAX(T$21:T156),MAX(P$21:P156)&lt;TIME(20,0,0)),MAX(P$21:P156,F157),"")</f>
        <v/>
      </c>
      <c r="P157" s="21" t="str">
        <f t="shared" ca="1" si="33"/>
        <v/>
      </c>
      <c r="Q157" s="21" t="str">
        <f ca="1">IF(AND(MAX(L$21:L156)&gt;MAX(R$21:R156),F157&lt;&gt;"",MAX(N$21:N156)&gt;MAX(R$21:R156),MAX(P$21:P156)&gt;MAX(R$21:R156),MAX(R$21:R156)&lt;=MAX(T$21:T156),MAX(R$21:R156)&lt;TIME(20,0,0)),MAX(R$21:R156,F157),"")</f>
        <v/>
      </c>
      <c r="R157" s="21" t="str">
        <f t="shared" ca="1" si="34"/>
        <v/>
      </c>
      <c r="S157" s="21" t="str">
        <f ca="1">IF(AND(MAX(L$21:L156)&gt;MAX(T$21:T156),F157&lt;&gt;"",MAX(N$21:N156)&gt;MAX(T$21:T156),MAX(P$21:P156)&gt;MAX(T$21:T156),MAX(R$21:R156)&gt;MAX(T$21:T156),MAX(T$21:T156)&lt;TIME(20,0,0)),MAX(T$21:T156,F157),"")</f>
        <v/>
      </c>
      <c r="T157" s="21" t="str">
        <f t="shared" ca="1" si="35"/>
        <v/>
      </c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0"/>
      <c r="AF157" s="20"/>
      <c r="AG157" s="20"/>
      <c r="AH157" s="20"/>
      <c r="AI157" s="20"/>
      <c r="AJ157" s="20"/>
      <c r="AK157" s="20"/>
    </row>
    <row r="158" spans="1:37" ht="13.8" x14ac:dyDescent="0.3">
      <c r="A158" s="3">
        <f t="shared" ca="1" si="24"/>
        <v>0</v>
      </c>
      <c r="B158" s="6">
        <f t="shared" ca="1" si="25"/>
        <v>1.0015756730479501</v>
      </c>
      <c r="C158" s="4">
        <f t="shared" ca="1" si="26"/>
        <v>0.64883995930712879</v>
      </c>
      <c r="D158" s="20">
        <v>2.5658060925052268</v>
      </c>
      <c r="E158" s="4">
        <f t="shared" si="27"/>
        <v>1.7818097864619631E-3</v>
      </c>
      <c r="F158" s="4">
        <f t="shared" ca="1" si="28"/>
        <v>0.65062176909359071</v>
      </c>
      <c r="G158" s="3">
        <f ca="1">IF(F158&lt;&gt;"",SUM(COUNTIF($K$22:$K158,"&gt;"&amp;F158),COUNTIF($M$22:$M158,"&gt;"&amp;F158),COUNTIF($O$22:$O158,"&gt;"&amp;F158),COUNTIF($Q$22:$Q158,"&gt;"&amp;F158),COUNTIF($S$22:$S158,"&gt;"&amp;F158)),"")</f>
        <v>3</v>
      </c>
      <c r="H158" s="20">
        <v>17.769701268334757</v>
      </c>
      <c r="I158" s="4">
        <f t="shared" si="29"/>
        <v>1.2340070325232469E-2</v>
      </c>
      <c r="J158" s="4">
        <f t="shared" ca="1" si="30"/>
        <v>4.6439633399931735E-3</v>
      </c>
      <c r="K158" s="4">
        <f ca="1">IF(AND(MAX(L$21:L157)&lt;=MAX(N$21:N157),F158&lt;&gt;"",MAX(L$21:L157)&lt;=MAX(P$21:P157),MAX(L$21:L157)&lt;=MAX(R$21:R157),MAX(L$21:L157)&lt;=MAX(T$21:T157),MAX(L$21:L157)&lt;=TIME(20,0,0)),MAX(L$21:L157,F158),"")</f>
        <v>0.65526573243358388</v>
      </c>
      <c r="L158" s="4">
        <f t="shared" ca="1" si="31"/>
        <v>0.66760580275881631</v>
      </c>
      <c r="M158" s="4" t="str">
        <f ca="1">IF(AND(MAX(L$21:L157)&gt;MAX(N$21:N157),F158&lt;&gt;"",MAX(N$21:N157)&lt;=MAX(P$21:P157),MAX(N$21:N157)&lt;=MAX(R$21:R157),MAX(N$21:N157)&lt;=MAX(T$21:T157),MAX(N$21:N157)&lt;TIME(20,0,0)),MAX(N$21:N157,F158),"")</f>
        <v/>
      </c>
      <c r="N158" s="4" t="str">
        <f t="shared" ca="1" si="32"/>
        <v/>
      </c>
      <c r="O158" s="21" t="str">
        <f ca="1">IF(AND(MAX(L$21:L157)&gt;MAX(P$21:P157),F158&lt;&gt;"",MAX(N$21:N157)&gt;MAX(P$21:P157),MAX(P$21:P157)&lt;=MAX(R$21:R157),MAX(P$21:P157)&lt;=MAX(T$21:T157),MAX(P$21:P157)&lt;TIME(20,0,0)),MAX(P$21:P157,F158),"")</f>
        <v/>
      </c>
      <c r="P158" s="21" t="str">
        <f t="shared" ca="1" si="33"/>
        <v/>
      </c>
      <c r="Q158" s="21" t="str">
        <f ca="1">IF(AND(MAX(L$21:L157)&gt;MAX(R$21:R157),F158&lt;&gt;"",MAX(N$21:N157)&gt;MAX(R$21:R157),MAX(P$21:P157)&gt;MAX(R$21:R157),MAX(R$21:R157)&lt;=MAX(T$21:T157),MAX(R$21:R157)&lt;TIME(20,0,0)),MAX(R$21:R157,F158),"")</f>
        <v/>
      </c>
      <c r="R158" s="21" t="str">
        <f t="shared" ca="1" si="34"/>
        <v/>
      </c>
      <c r="S158" s="21" t="str">
        <f ca="1">IF(AND(MAX(L$21:L157)&gt;MAX(T$21:T157),F158&lt;&gt;"",MAX(N$21:N157)&gt;MAX(T$21:T157),MAX(P$21:P157)&gt;MAX(T$21:T157),MAX(R$21:R157)&gt;MAX(T$21:T157),MAX(T$21:T157)&lt;TIME(20,0,0)),MAX(T$21:T157,F158),"")</f>
        <v/>
      </c>
      <c r="T158" s="21" t="str">
        <f t="shared" ca="1" si="35"/>
        <v/>
      </c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0"/>
      <c r="AF158" s="20"/>
      <c r="AG158" s="20"/>
      <c r="AH158" s="20"/>
      <c r="AI158" s="20"/>
      <c r="AJ158" s="20"/>
      <c r="AK158" s="20"/>
    </row>
    <row r="159" spans="1:37" ht="13.8" x14ac:dyDescent="0.3">
      <c r="A159" s="3">
        <f t="shared" ca="1" si="24"/>
        <v>1</v>
      </c>
      <c r="B159" s="6">
        <f t="shared" ca="1" si="25"/>
        <v>3.2364367780290966</v>
      </c>
      <c r="C159" s="4">
        <f t="shared" ca="1" si="26"/>
        <v>0.65108748484742673</v>
      </c>
      <c r="D159" s="20">
        <v>2.70900375956262</v>
      </c>
      <c r="E159" s="4">
        <f t="shared" si="27"/>
        <v>1.8812526108073749E-3</v>
      </c>
      <c r="F159" s="4">
        <f t="shared" ca="1" si="28"/>
        <v>0.65108748484742673</v>
      </c>
      <c r="G159" s="3">
        <f ca="1">IF(F159&lt;&gt;"",SUM(COUNTIF($K$22:$K159,"&gt;"&amp;F159),COUNTIF($M$22:$M159,"&gt;"&amp;F159),COUNTIF($O$22:$O159,"&gt;"&amp;F159),COUNTIF($Q$22:$Q159,"&gt;"&amp;F159),COUNTIF($S$22:$S159,"&gt;"&amp;F159)),"")</f>
        <v>4</v>
      </c>
      <c r="H159" s="20">
        <v>19.08445544053393</v>
      </c>
      <c r="I159" s="4">
        <f t="shared" si="29"/>
        <v>1.325309405592634E-2</v>
      </c>
      <c r="J159" s="4">
        <f t="shared" ca="1" si="30"/>
        <v>4.3901184819140626E-3</v>
      </c>
      <c r="K159" s="4" t="str">
        <f ca="1">IF(AND(MAX(L$21:L158)&lt;=MAX(N$21:N158),F159&lt;&gt;"",MAX(L$21:L158)&lt;=MAX(P$21:P158),MAX(L$21:L158)&lt;=MAX(R$21:R158),MAX(L$21:L158)&lt;=MAX(T$21:T158),MAX(L$21:L158)&lt;=TIME(20,0,0)),MAX(L$21:L158,F159),"")</f>
        <v/>
      </c>
      <c r="L159" s="4" t="str">
        <f t="shared" ca="1" si="31"/>
        <v/>
      </c>
      <c r="M159" s="4" t="str">
        <f ca="1">IF(AND(MAX(L$21:L158)&gt;MAX(N$21:N158),F159&lt;&gt;"",MAX(N$21:N158)&lt;=MAX(P$21:P158),MAX(N$21:N158)&lt;=MAX(R$21:R158),MAX(N$21:N158)&lt;=MAX(T$21:T158),MAX(N$21:N158)&lt;TIME(20,0,0)),MAX(N$21:N158,F159),"")</f>
        <v/>
      </c>
      <c r="N159" s="4" t="str">
        <f t="shared" ca="1" si="32"/>
        <v/>
      </c>
      <c r="O159" s="21" t="str">
        <f ca="1">IF(AND(MAX(L$21:L158)&gt;MAX(P$21:P158),F159&lt;&gt;"",MAX(N$21:N158)&gt;MAX(P$21:P158),MAX(P$21:P158)&lt;=MAX(R$21:R158),MAX(P$21:P158)&lt;=MAX(T$21:T158),MAX(P$21:P158)&lt;TIME(20,0,0)),MAX(P$21:P158,F159),"")</f>
        <v/>
      </c>
      <c r="P159" s="21" t="str">
        <f t="shared" ca="1" si="33"/>
        <v/>
      </c>
      <c r="Q159" s="21">
        <f ca="1">IF(AND(MAX(L$21:L158)&gt;MAX(R$21:R158),F159&lt;&gt;"",MAX(N$21:N158)&gt;MAX(R$21:R158),MAX(P$21:P158)&gt;MAX(R$21:R158),MAX(R$21:R158)&lt;=MAX(T$21:T158),MAX(R$21:R158)&lt;TIME(20,0,0)),MAX(R$21:R158,F159),"")</f>
        <v>0.6554776033293408</v>
      </c>
      <c r="R159" s="21">
        <f t="shared" ca="1" si="34"/>
        <v>0.66873069738526714</v>
      </c>
      <c r="S159" s="21" t="str">
        <f ca="1">IF(AND(MAX(L$21:L158)&gt;MAX(T$21:T158),F159&lt;&gt;"",MAX(N$21:N158)&gt;MAX(T$21:T158),MAX(P$21:P158)&gt;MAX(T$21:T158),MAX(R$21:R158)&gt;MAX(T$21:T158),MAX(T$21:T158)&lt;TIME(20,0,0)),MAX(T$21:T158,F159),"")</f>
        <v/>
      </c>
      <c r="T159" s="21" t="str">
        <f t="shared" ca="1" si="35"/>
        <v/>
      </c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0"/>
      <c r="AF159" s="20"/>
      <c r="AG159" s="20"/>
      <c r="AH159" s="20"/>
      <c r="AI159" s="20"/>
      <c r="AJ159" s="20"/>
      <c r="AK159" s="20"/>
    </row>
    <row r="160" spans="1:37" ht="13.8" x14ac:dyDescent="0.3">
      <c r="A160" s="3">
        <f t="shared" ca="1" si="24"/>
        <v>0</v>
      </c>
      <c r="B160" s="6">
        <f t="shared" ca="1" si="25"/>
        <v>2.821968974177071</v>
      </c>
      <c r="C160" s="4">
        <f t="shared" ca="1" si="26"/>
        <v>0.65304718552393859</v>
      </c>
      <c r="D160" s="20">
        <v>3.5491278898261953</v>
      </c>
      <c r="E160" s="4">
        <f t="shared" si="27"/>
        <v>2.4646721457126358E-3</v>
      </c>
      <c r="F160" s="4">
        <f t="shared" ca="1" si="28"/>
        <v>0.65551185766965125</v>
      </c>
      <c r="G160" s="3">
        <f ca="1">IF(F160&lt;&gt;"",SUM(COUNTIF($K$22:$K160,"&gt;"&amp;F160),COUNTIF($M$22:$M160,"&gt;"&amp;F160),COUNTIF($O$22:$O160,"&gt;"&amp;F160),COUNTIF($Q$22:$Q160,"&gt;"&amp;F160),COUNTIF($S$22:$S160,"&gt;"&amp;F160)),"")</f>
        <v>1</v>
      </c>
      <c r="H160" s="20">
        <v>13.840172565905959</v>
      </c>
      <c r="I160" s="4">
        <f t="shared" si="29"/>
        <v>9.6112309485458045E-3</v>
      </c>
      <c r="J160" s="4">
        <f t="shared" ca="1" si="30"/>
        <v>3.8615938275508022E-3</v>
      </c>
      <c r="K160" s="4" t="str">
        <f ca="1">IF(AND(MAX(L$21:L159)&lt;=MAX(N$21:N159),F160&lt;&gt;"",MAX(L$21:L159)&lt;=MAX(P$21:P159),MAX(L$21:L159)&lt;=MAX(R$21:R159),MAX(L$21:L159)&lt;=MAX(T$21:T159),MAX(L$21:L159)&lt;=TIME(20,0,0)),MAX(L$21:L159,F160),"")</f>
        <v/>
      </c>
      <c r="L160" s="4" t="str">
        <f t="shared" ca="1" si="31"/>
        <v/>
      </c>
      <c r="M160" s="4" t="str">
        <f ca="1">IF(AND(MAX(L$21:L159)&gt;MAX(N$21:N159),F160&lt;&gt;"",MAX(N$21:N159)&lt;=MAX(P$21:P159),MAX(N$21:N159)&lt;=MAX(R$21:R159),MAX(N$21:N159)&lt;=MAX(T$21:T159),MAX(N$21:N159)&lt;TIME(20,0,0)),MAX(N$21:N159,F160),"")</f>
        <v/>
      </c>
      <c r="N160" s="4" t="str">
        <f t="shared" ca="1" si="32"/>
        <v/>
      </c>
      <c r="O160" s="21">
        <f ca="1">IF(AND(MAX(L$21:L159)&gt;MAX(P$21:P159),F160&lt;&gt;"",MAX(N$21:N159)&gt;MAX(P$21:P159),MAX(P$21:P159)&lt;=MAX(R$21:R159),MAX(P$21:P159)&lt;=MAX(T$21:T159),MAX(P$21:P159)&lt;TIME(20,0,0)),MAX(P$21:P159,F160),"")</f>
        <v>0.65937345149720206</v>
      </c>
      <c r="P160" s="21">
        <f t="shared" ca="1" si="33"/>
        <v>0.66898468244574782</v>
      </c>
      <c r="Q160" s="21" t="str">
        <f ca="1">IF(AND(MAX(L$21:L159)&gt;MAX(R$21:R159),F160&lt;&gt;"",MAX(N$21:N159)&gt;MAX(R$21:R159),MAX(P$21:P159)&gt;MAX(R$21:R159),MAX(R$21:R159)&lt;=MAX(T$21:T159),MAX(R$21:R159)&lt;TIME(20,0,0)),MAX(R$21:R159,F160),"")</f>
        <v/>
      </c>
      <c r="R160" s="21" t="str">
        <f t="shared" ca="1" si="34"/>
        <v/>
      </c>
      <c r="S160" s="21" t="str">
        <f ca="1">IF(AND(MAX(L$21:L159)&gt;MAX(T$21:T159),F160&lt;&gt;"",MAX(N$21:N159)&gt;MAX(T$21:T159),MAX(P$21:P159)&gt;MAX(T$21:T159),MAX(R$21:R159)&gt;MAX(T$21:T159),MAX(T$21:T159)&lt;TIME(20,0,0)),MAX(T$21:T159,F160),"")</f>
        <v/>
      </c>
      <c r="T160" s="21" t="str">
        <f t="shared" ca="1" si="35"/>
        <v/>
      </c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0"/>
      <c r="AF160" s="20"/>
      <c r="AG160" s="20"/>
      <c r="AH160" s="20"/>
      <c r="AI160" s="20"/>
      <c r="AJ160" s="20"/>
      <c r="AK160" s="20"/>
    </row>
    <row r="161" spans="1:37" ht="13.8" x14ac:dyDescent="0.3">
      <c r="A161" s="3">
        <f t="shared" ca="1" si="24"/>
        <v>1</v>
      </c>
      <c r="B161" s="6">
        <f t="shared" ca="1" si="25"/>
        <v>2.0784106793401871</v>
      </c>
      <c r="C161" s="4">
        <f t="shared" ca="1" si="26"/>
        <v>0.65449052627348037</v>
      </c>
      <c r="D161" s="20">
        <v>3.8417390517934109</v>
      </c>
      <c r="E161" s="4">
        <f t="shared" si="27"/>
        <v>2.6678743415232018E-3</v>
      </c>
      <c r="F161" s="4">
        <f t="shared" ca="1" si="28"/>
        <v>0.65449052627348037</v>
      </c>
      <c r="G161" s="3">
        <f ca="1">IF(F161&lt;&gt;"",SUM(COUNTIF($K$22:$K161,"&gt;"&amp;F161),COUNTIF($M$22:$M161,"&gt;"&amp;F161),COUNTIF($O$22:$O161,"&gt;"&amp;F161),COUNTIF($Q$22:$Q161,"&gt;"&amp;F161),COUNTIF($S$22:$S161,"&gt;"&amp;F161)),"")</f>
        <v>4</v>
      </c>
      <c r="H161" s="20">
        <v>18.621499899963965</v>
      </c>
      <c r="I161" s="4">
        <f t="shared" si="29"/>
        <v>1.2931597152752753E-2</v>
      </c>
      <c r="J161" s="4">
        <f t="shared" ca="1" si="30"/>
        <v>7.3211644380157814E-3</v>
      </c>
      <c r="K161" s="4" t="str">
        <f ca="1">IF(AND(MAX(L$21:L160)&lt;=MAX(N$21:N160),F161&lt;&gt;"",MAX(L$21:L160)&lt;=MAX(P$21:P160),MAX(L$21:L160)&lt;=MAX(R$21:R160),MAX(L$21:L160)&lt;=MAX(T$21:T160),MAX(L$21:L160)&lt;=TIME(20,0,0)),MAX(L$21:L160,F161),"")</f>
        <v/>
      </c>
      <c r="L161" s="4" t="str">
        <f t="shared" ca="1" si="31"/>
        <v/>
      </c>
      <c r="M161" s="4">
        <f ca="1">IF(AND(MAX(L$21:L160)&gt;MAX(N$21:N160),F161&lt;&gt;"",MAX(N$21:N160)&lt;=MAX(P$21:P160),MAX(N$21:N160)&lt;=MAX(R$21:R160),MAX(N$21:N160)&lt;=MAX(T$21:T160),MAX(N$21:N160)&lt;TIME(20,0,0)),MAX(N$21:N160,F161),"")</f>
        <v>0.66181169071149615</v>
      </c>
      <c r="N161" s="4">
        <f t="shared" ca="1" si="32"/>
        <v>0.67474328786424886</v>
      </c>
      <c r="O161" s="21" t="str">
        <f ca="1">IF(AND(MAX(L$21:L160)&gt;MAX(P$21:P160),F161&lt;&gt;"",MAX(N$21:N160)&gt;MAX(P$21:P160),MAX(P$21:P160)&lt;=MAX(R$21:R160),MAX(P$21:P160)&lt;=MAX(T$21:T160),MAX(P$21:P160)&lt;TIME(20,0,0)),MAX(P$21:P160,F161),"")</f>
        <v/>
      </c>
      <c r="P161" s="21" t="str">
        <f t="shared" ca="1" si="33"/>
        <v/>
      </c>
      <c r="Q161" s="21" t="str">
        <f ca="1">IF(AND(MAX(L$21:L160)&gt;MAX(R$21:R160),F161&lt;&gt;"",MAX(N$21:N160)&gt;MAX(R$21:R160),MAX(P$21:P160)&gt;MAX(R$21:R160),MAX(R$21:R160)&lt;=MAX(T$21:T160),MAX(R$21:R160)&lt;TIME(20,0,0)),MAX(R$21:R160,F161),"")</f>
        <v/>
      </c>
      <c r="R161" s="21" t="str">
        <f t="shared" ca="1" si="34"/>
        <v/>
      </c>
      <c r="S161" s="21" t="str">
        <f ca="1">IF(AND(MAX(L$21:L160)&gt;MAX(T$21:T160),F161&lt;&gt;"",MAX(N$21:N160)&gt;MAX(T$21:T160),MAX(P$21:P160)&gt;MAX(T$21:T160),MAX(R$21:R160)&gt;MAX(T$21:T160),MAX(T$21:T160)&lt;TIME(20,0,0)),MAX(T$21:T160,F161),"")</f>
        <v/>
      </c>
      <c r="T161" s="21" t="str">
        <f t="shared" ca="1" si="35"/>
        <v/>
      </c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0"/>
      <c r="AF161" s="20"/>
      <c r="AG161" s="20"/>
      <c r="AH161" s="20"/>
      <c r="AI161" s="20"/>
      <c r="AJ161" s="20"/>
      <c r="AK161" s="20"/>
    </row>
    <row r="162" spans="1:37" ht="13.8" x14ac:dyDescent="0.3">
      <c r="A162" s="3">
        <f t="shared" ca="1" si="24"/>
        <v>1</v>
      </c>
      <c r="B162" s="6">
        <f t="shared" ca="1" si="25"/>
        <v>2.8702841399140868</v>
      </c>
      <c r="C162" s="4">
        <f t="shared" ca="1" si="26"/>
        <v>0.65648377914842071</v>
      </c>
      <c r="D162" s="20">
        <v>2.6478533148547285</v>
      </c>
      <c r="E162" s="4">
        <f t="shared" si="27"/>
        <v>1.8387870242046725E-3</v>
      </c>
      <c r="F162" s="4">
        <f t="shared" ca="1" si="28"/>
        <v>0.65648377914842071</v>
      </c>
      <c r="G162" s="3">
        <f ca="1">IF(F162&lt;&gt;"",SUM(COUNTIF($K$22:$K162,"&gt;"&amp;F162),COUNTIF($M$22:$M162,"&gt;"&amp;F162),COUNTIF($O$22:$O162,"&gt;"&amp;F162),COUNTIF($Q$22:$Q162,"&gt;"&amp;F162),COUNTIF($S$22:$S162,"&gt;"&amp;F162)),"")</f>
        <v>3</v>
      </c>
      <c r="H162" s="20">
        <v>18.296639761174447</v>
      </c>
      <c r="I162" s="4">
        <f t="shared" si="29"/>
        <v>1.2705999834148921E-2</v>
      </c>
      <c r="J162" s="4">
        <f t="shared" ca="1" si="30"/>
        <v>6.0502721107542623E-3</v>
      </c>
      <c r="K162" s="4" t="str">
        <f ca="1">IF(AND(MAX(L$21:L161)&lt;=MAX(N$21:N161),F162&lt;&gt;"",MAX(L$21:L161)&lt;=MAX(P$21:P161),MAX(L$21:L161)&lt;=MAX(R$21:R161),MAX(L$21:L161)&lt;=MAX(T$21:T161),MAX(L$21:L161)&lt;=TIME(20,0,0)),MAX(L$21:L161,F162),"")</f>
        <v/>
      </c>
      <c r="L162" s="4" t="str">
        <f t="shared" ca="1" si="31"/>
        <v/>
      </c>
      <c r="M162" s="4" t="str">
        <f ca="1">IF(AND(MAX(L$21:L161)&gt;MAX(N$21:N161),F162&lt;&gt;"",MAX(N$21:N161)&lt;=MAX(P$21:P161),MAX(N$21:N161)&lt;=MAX(R$21:R161),MAX(N$21:N161)&lt;=MAX(T$21:T161),MAX(N$21:N161)&lt;TIME(20,0,0)),MAX(N$21:N161,F162),"")</f>
        <v/>
      </c>
      <c r="N162" s="4" t="str">
        <f t="shared" ca="1" si="32"/>
        <v/>
      </c>
      <c r="O162" s="21" t="str">
        <f ca="1">IF(AND(MAX(L$21:L161)&gt;MAX(P$21:P161),F162&lt;&gt;"",MAX(N$21:N161)&gt;MAX(P$21:P161),MAX(P$21:P161)&lt;=MAX(R$21:R161),MAX(P$21:P161)&lt;=MAX(T$21:T161),MAX(P$21:P161)&lt;TIME(20,0,0)),MAX(P$21:P161,F162),"")</f>
        <v/>
      </c>
      <c r="P162" s="21" t="str">
        <f t="shared" ca="1" si="33"/>
        <v/>
      </c>
      <c r="Q162" s="21" t="str">
        <f ca="1">IF(AND(MAX(L$21:L161)&gt;MAX(R$21:R161),F162&lt;&gt;"",MAX(N$21:N161)&gt;MAX(R$21:R161),MAX(P$21:P161)&gt;MAX(R$21:R161),MAX(R$21:R161)&lt;=MAX(T$21:T161),MAX(R$21:R161)&lt;TIME(20,0,0)),MAX(R$21:R161,F162),"")</f>
        <v/>
      </c>
      <c r="R162" s="21" t="str">
        <f t="shared" ca="1" si="34"/>
        <v/>
      </c>
      <c r="S162" s="21">
        <f ca="1">IF(AND(MAX(L$21:L161)&gt;MAX(T$21:T161),F162&lt;&gt;"",MAX(N$21:N161)&gt;MAX(T$21:T161),MAX(P$21:P161)&gt;MAX(T$21:T161),MAX(R$21:R161)&gt;MAX(T$21:T161),MAX(T$21:T161)&lt;TIME(20,0,0)),MAX(T$21:T161,F162),"")</f>
        <v>0.66253405125917497</v>
      </c>
      <c r="T162" s="21">
        <f t="shared" ca="1" si="35"/>
        <v>0.67524005109332386</v>
      </c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0"/>
      <c r="AF162" s="20"/>
      <c r="AG162" s="20"/>
      <c r="AH162" s="20"/>
      <c r="AI162" s="20"/>
      <c r="AJ162" s="20"/>
      <c r="AK162" s="20"/>
    </row>
    <row r="163" spans="1:37" ht="13.8" x14ac:dyDescent="0.3">
      <c r="A163" s="3">
        <f t="shared" ca="1" si="24"/>
        <v>0</v>
      </c>
      <c r="B163" s="6">
        <f t="shared" ca="1" si="25"/>
        <v>1.1344214441302962</v>
      </c>
      <c r="C163" s="4">
        <f t="shared" ca="1" si="26"/>
        <v>0.65727157181795559</v>
      </c>
      <c r="D163" s="20">
        <v>3.4473554326978046</v>
      </c>
      <c r="E163" s="4">
        <f t="shared" si="27"/>
        <v>2.3939968282623643E-3</v>
      </c>
      <c r="F163" s="4">
        <f t="shared" ca="1" si="28"/>
        <v>0.65966556864621795</v>
      </c>
      <c r="G163" s="3">
        <f ca="1">IF(F163&lt;&gt;"",SUM(COUNTIF($K$22:$K163,"&gt;"&amp;F163),COUNTIF($M$22:$M163,"&gt;"&amp;F163),COUNTIF($O$22:$O163,"&gt;"&amp;F163),COUNTIF($Q$22:$Q163,"&gt;"&amp;F163),COUNTIF($S$22:$S163,"&gt;"&amp;F163)),"")</f>
        <v>3</v>
      </c>
      <c r="H163" s="20">
        <v>13.008074442168436</v>
      </c>
      <c r="I163" s="4">
        <f t="shared" si="29"/>
        <v>9.033385029283636E-3</v>
      </c>
      <c r="J163" s="4">
        <f t="shared" ca="1" si="30"/>
        <v>7.9402341125983655E-3</v>
      </c>
      <c r="K163" s="4">
        <f ca="1">IF(AND(MAX(L$21:L162)&lt;=MAX(N$21:N162),F163&lt;&gt;"",MAX(L$21:L162)&lt;=MAX(P$21:P162),MAX(L$21:L162)&lt;=MAX(R$21:R162),MAX(L$21:L162)&lt;=MAX(T$21:T162),MAX(L$21:L162)&lt;=TIME(20,0,0)),MAX(L$21:L162,F163),"")</f>
        <v>0.66760580275881631</v>
      </c>
      <c r="L163" s="4">
        <f t="shared" ca="1" si="31"/>
        <v>0.67663918778809995</v>
      </c>
      <c r="M163" s="4" t="str">
        <f ca="1">IF(AND(MAX(L$21:L162)&gt;MAX(N$21:N162),F163&lt;&gt;"",MAX(N$21:N162)&lt;=MAX(P$21:P162),MAX(N$21:N162)&lt;=MAX(R$21:R162),MAX(N$21:N162)&lt;=MAX(T$21:T162),MAX(N$21:N162)&lt;TIME(20,0,0)),MAX(N$21:N162,F163),"")</f>
        <v/>
      </c>
      <c r="N163" s="4" t="str">
        <f t="shared" ca="1" si="32"/>
        <v/>
      </c>
      <c r="O163" s="21" t="str">
        <f ca="1">IF(AND(MAX(L$21:L162)&gt;MAX(P$21:P162),F163&lt;&gt;"",MAX(N$21:N162)&gt;MAX(P$21:P162),MAX(P$21:P162)&lt;=MAX(R$21:R162),MAX(P$21:P162)&lt;=MAX(T$21:T162),MAX(P$21:P162)&lt;TIME(20,0,0)),MAX(P$21:P162,F163),"")</f>
        <v/>
      </c>
      <c r="P163" s="21" t="str">
        <f t="shared" ca="1" si="33"/>
        <v/>
      </c>
      <c r="Q163" s="21" t="str">
        <f ca="1">IF(AND(MAX(L$21:L162)&gt;MAX(R$21:R162),F163&lt;&gt;"",MAX(N$21:N162)&gt;MAX(R$21:R162),MAX(P$21:P162)&gt;MAX(R$21:R162),MAX(R$21:R162)&lt;=MAX(T$21:T162),MAX(R$21:R162)&lt;TIME(20,0,0)),MAX(R$21:R162,F163),"")</f>
        <v/>
      </c>
      <c r="R163" s="21" t="str">
        <f t="shared" ca="1" si="34"/>
        <v/>
      </c>
      <c r="S163" s="21" t="str">
        <f ca="1">IF(AND(MAX(L$21:L162)&gt;MAX(T$21:T162),F163&lt;&gt;"",MAX(N$21:N162)&gt;MAX(T$21:T162),MAX(P$21:P162)&gt;MAX(T$21:T162),MAX(R$21:R162)&gt;MAX(T$21:T162),MAX(T$21:T162)&lt;TIME(20,0,0)),MAX(T$21:T162,F163),"")</f>
        <v/>
      </c>
      <c r="T163" s="21" t="str">
        <f t="shared" ca="1" si="35"/>
        <v/>
      </c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0"/>
      <c r="AF163" s="20"/>
      <c r="AG163" s="20"/>
      <c r="AH163" s="20"/>
      <c r="AI163" s="20"/>
      <c r="AJ163" s="20"/>
      <c r="AK163" s="20"/>
    </row>
    <row r="164" spans="1:37" ht="13.8" x14ac:dyDescent="0.3">
      <c r="A164" s="3">
        <f t="shared" ca="1" si="24"/>
        <v>1</v>
      </c>
      <c r="B164" s="6">
        <f t="shared" ca="1" si="25"/>
        <v>3.0257445603214546</v>
      </c>
      <c r="C164" s="4">
        <f t="shared" ca="1" si="26"/>
        <v>0.65937278331817883</v>
      </c>
      <c r="D164" s="20">
        <v>3.3721328312167316</v>
      </c>
      <c r="E164" s="4">
        <f t="shared" si="27"/>
        <v>2.3417589105671748E-3</v>
      </c>
      <c r="F164" s="4">
        <f t="shared" ca="1" si="28"/>
        <v>0.65937278331817883</v>
      </c>
      <c r="G164" s="3">
        <f ca="1">IF(F164&lt;&gt;"",SUM(COUNTIF($K$22:$K164,"&gt;"&amp;F164),COUNTIF($M$22:$M164,"&gt;"&amp;F164),COUNTIF($O$22:$O164,"&gt;"&amp;F164),COUNTIF($Q$22:$Q164,"&gt;"&amp;F164),COUNTIF($S$22:$S164,"&gt;"&amp;F164)),"")</f>
        <v>5</v>
      </c>
      <c r="H164" s="20">
        <v>17.577351665422611</v>
      </c>
      <c r="I164" s="4">
        <f t="shared" si="29"/>
        <v>1.2206494212099036E-2</v>
      </c>
      <c r="J164" s="4">
        <f t="shared" ca="1" si="30"/>
        <v>9.3579140670883021E-3</v>
      </c>
      <c r="K164" s="4" t="str">
        <f ca="1">IF(AND(MAX(L$21:L163)&lt;=MAX(N$21:N163),F164&lt;&gt;"",MAX(L$21:L163)&lt;=MAX(P$21:P163),MAX(L$21:L163)&lt;=MAX(R$21:R163),MAX(L$21:L163)&lt;=MAX(T$21:T163),MAX(L$21:L163)&lt;=TIME(20,0,0)),MAX(L$21:L163,F164),"")</f>
        <v/>
      </c>
      <c r="L164" s="4" t="str">
        <f t="shared" ca="1" si="31"/>
        <v/>
      </c>
      <c r="M164" s="4" t="str">
        <f ca="1">IF(AND(MAX(L$21:L163)&gt;MAX(N$21:N163),F164&lt;&gt;"",MAX(N$21:N163)&lt;=MAX(P$21:P163),MAX(N$21:N163)&lt;=MAX(R$21:R163),MAX(N$21:N163)&lt;=MAX(T$21:T163),MAX(N$21:N163)&lt;TIME(20,0,0)),MAX(N$21:N163,F164),"")</f>
        <v/>
      </c>
      <c r="N164" s="4" t="str">
        <f t="shared" ca="1" si="32"/>
        <v/>
      </c>
      <c r="O164" s="21" t="str">
        <f ca="1">IF(AND(MAX(L$21:L163)&gt;MAX(P$21:P163),F164&lt;&gt;"",MAX(N$21:N163)&gt;MAX(P$21:P163),MAX(P$21:P163)&lt;=MAX(R$21:R163),MAX(P$21:P163)&lt;=MAX(T$21:T163),MAX(P$21:P163)&lt;TIME(20,0,0)),MAX(P$21:P163,F164),"")</f>
        <v/>
      </c>
      <c r="P164" s="21" t="str">
        <f t="shared" ca="1" si="33"/>
        <v/>
      </c>
      <c r="Q164" s="21">
        <f ca="1">IF(AND(MAX(L$21:L163)&gt;MAX(R$21:R163),F164&lt;&gt;"",MAX(N$21:N163)&gt;MAX(R$21:R163),MAX(P$21:P163)&gt;MAX(R$21:R163),MAX(R$21:R163)&lt;=MAX(T$21:T163),MAX(R$21:R163)&lt;TIME(20,0,0)),MAX(R$21:R163,F164),"")</f>
        <v>0.66873069738526714</v>
      </c>
      <c r="R164" s="21">
        <f t="shared" ca="1" si="34"/>
        <v>0.68093719159736621</v>
      </c>
      <c r="S164" s="21" t="str">
        <f ca="1">IF(AND(MAX(L$21:L163)&gt;MAX(T$21:T163),F164&lt;&gt;"",MAX(N$21:N163)&gt;MAX(T$21:T163),MAX(P$21:P163)&gt;MAX(T$21:T163),MAX(R$21:R163)&gt;MAX(T$21:T163),MAX(T$21:T163)&lt;TIME(20,0,0)),MAX(T$21:T163,F164),"")</f>
        <v/>
      </c>
      <c r="T164" s="21" t="str">
        <f t="shared" ca="1" si="35"/>
        <v/>
      </c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0"/>
      <c r="AF164" s="20"/>
      <c r="AG164" s="20"/>
      <c r="AH164" s="20"/>
      <c r="AI164" s="20"/>
      <c r="AJ164" s="20"/>
      <c r="AK164" s="20"/>
    </row>
    <row r="165" spans="1:37" ht="13.8" x14ac:dyDescent="0.3">
      <c r="A165" s="3">
        <f t="shared" ca="1" si="24"/>
        <v>0</v>
      </c>
      <c r="B165" s="6">
        <f t="shared" ca="1" si="25"/>
        <v>2.6358175839018965</v>
      </c>
      <c r="C165" s="4">
        <f t="shared" ca="1" si="26"/>
        <v>0.66120321219588851</v>
      </c>
      <c r="D165" s="20">
        <v>2.8171028892102186</v>
      </c>
      <c r="E165" s="4">
        <f t="shared" si="27"/>
        <v>1.9563214508404297E-3</v>
      </c>
      <c r="F165" s="4">
        <f t="shared" ca="1" si="28"/>
        <v>0.66315953364672897</v>
      </c>
      <c r="G165" s="3">
        <f ca="1">IF(F165&lt;&gt;"",SUM(COUNTIF($K$22:$K165,"&gt;"&amp;F165),COUNTIF($M$22:$M165,"&gt;"&amp;F165),COUNTIF($O$22:$O165,"&gt;"&amp;F165),COUNTIF($Q$22:$Q165,"&gt;"&amp;F165),COUNTIF($S$22:$S165,"&gt;"&amp;F165)),"")</f>
        <v>3</v>
      </c>
      <c r="H165" s="20">
        <v>15.930455712477851</v>
      </c>
      <c r="I165" s="4">
        <f t="shared" si="29"/>
        <v>1.1062816466998507E-2</v>
      </c>
      <c r="J165" s="4">
        <f t="shared" ca="1" si="30"/>
        <v>5.8251487990188533E-3</v>
      </c>
      <c r="K165" s="4" t="str">
        <f ca="1">IF(AND(MAX(L$21:L164)&lt;=MAX(N$21:N164),F165&lt;&gt;"",MAX(L$21:L164)&lt;=MAX(P$21:P164),MAX(L$21:L164)&lt;=MAX(R$21:R164),MAX(L$21:L164)&lt;=MAX(T$21:T164),MAX(L$21:L164)&lt;=TIME(20,0,0)),MAX(L$21:L164,F165),"")</f>
        <v/>
      </c>
      <c r="L165" s="4" t="str">
        <f t="shared" ca="1" si="31"/>
        <v/>
      </c>
      <c r="M165" s="4" t="str">
        <f ca="1">IF(AND(MAX(L$21:L164)&gt;MAX(N$21:N164),F165&lt;&gt;"",MAX(N$21:N164)&lt;=MAX(P$21:P164),MAX(N$21:N164)&lt;=MAX(R$21:R164),MAX(N$21:N164)&lt;=MAX(T$21:T164),MAX(N$21:N164)&lt;TIME(20,0,0)),MAX(N$21:N164,F165),"")</f>
        <v/>
      </c>
      <c r="N165" s="4" t="str">
        <f t="shared" ca="1" si="32"/>
        <v/>
      </c>
      <c r="O165" s="21">
        <f ca="1">IF(AND(MAX(L$21:L164)&gt;MAX(P$21:P164),F165&lt;&gt;"",MAX(N$21:N164)&gt;MAX(P$21:P164),MAX(P$21:P164)&lt;=MAX(R$21:R164),MAX(P$21:P164)&lt;=MAX(T$21:T164),MAX(P$21:P164)&lt;TIME(20,0,0)),MAX(P$21:P164,F165),"")</f>
        <v>0.66898468244574782</v>
      </c>
      <c r="P165" s="21">
        <f t="shared" ca="1" si="33"/>
        <v>0.6800474989127463</v>
      </c>
      <c r="Q165" s="21" t="str">
        <f ca="1">IF(AND(MAX(L$21:L164)&gt;MAX(R$21:R164),F165&lt;&gt;"",MAX(N$21:N164)&gt;MAX(R$21:R164),MAX(P$21:P164)&gt;MAX(R$21:R164),MAX(R$21:R164)&lt;=MAX(T$21:T164),MAX(R$21:R164)&lt;TIME(20,0,0)),MAX(R$21:R164,F165),"")</f>
        <v/>
      </c>
      <c r="R165" s="21" t="str">
        <f t="shared" ca="1" si="34"/>
        <v/>
      </c>
      <c r="S165" s="21" t="str">
        <f ca="1">IF(AND(MAX(L$21:L164)&gt;MAX(T$21:T164),F165&lt;&gt;"",MAX(N$21:N164)&gt;MAX(T$21:T164),MAX(P$21:P164)&gt;MAX(T$21:T164),MAX(R$21:R164)&gt;MAX(T$21:T164),MAX(T$21:T164)&lt;TIME(20,0,0)),MAX(T$21:T164,F165),"")</f>
        <v/>
      </c>
      <c r="T165" s="21" t="str">
        <f t="shared" ca="1" si="35"/>
        <v/>
      </c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0"/>
      <c r="AF165" s="20"/>
      <c r="AG165" s="20"/>
      <c r="AH165" s="20"/>
      <c r="AI165" s="20"/>
      <c r="AJ165" s="20"/>
      <c r="AK165" s="20"/>
    </row>
    <row r="166" spans="1:37" ht="13.8" x14ac:dyDescent="0.3">
      <c r="A166" s="3">
        <f t="shared" ca="1" si="24"/>
        <v>0</v>
      </c>
      <c r="B166" s="6">
        <f t="shared" ca="1" si="25"/>
        <v>1.3759692473095877</v>
      </c>
      <c r="C166" s="4">
        <f t="shared" ca="1" si="26"/>
        <v>0.66215874639540906</v>
      </c>
      <c r="D166" s="20">
        <v>2.9451301846420392</v>
      </c>
      <c r="E166" s="4">
        <f t="shared" si="27"/>
        <v>2.0452292948903049E-3</v>
      </c>
      <c r="F166" s="4">
        <f t="shared" ca="1" si="28"/>
        <v>0.66420397569029932</v>
      </c>
      <c r="G166" s="3">
        <f ca="1">IF(F166&lt;&gt;"",SUM(COUNTIF($K$22:$K166,"&gt;"&amp;F166),COUNTIF($M$22:$M166,"&gt;"&amp;F166),COUNTIF($O$22:$O166,"&gt;"&amp;F166),COUNTIF($Q$22:$Q166,"&gt;"&amp;F166),COUNTIF($S$22:$S166,"&gt;"&amp;F166)),"")</f>
        <v>4</v>
      </c>
      <c r="H166" s="20">
        <v>7.4648136584437452</v>
      </c>
      <c r="I166" s="4">
        <f t="shared" si="29"/>
        <v>5.1838983739192672E-3</v>
      </c>
      <c r="J166" s="4">
        <f t="shared" ca="1" si="30"/>
        <v>1.0539312173949544E-2</v>
      </c>
      <c r="K166" s="4" t="str">
        <f ca="1">IF(AND(MAX(L$21:L165)&lt;=MAX(N$21:N165),F166&lt;&gt;"",MAX(L$21:L165)&lt;=MAX(P$21:P165),MAX(L$21:L165)&lt;=MAX(R$21:R165),MAX(L$21:L165)&lt;=MAX(T$21:T165),MAX(L$21:L165)&lt;=TIME(20,0,0)),MAX(L$21:L165,F166),"")</f>
        <v/>
      </c>
      <c r="L166" s="4" t="str">
        <f t="shared" ca="1" si="31"/>
        <v/>
      </c>
      <c r="M166" s="4">
        <f ca="1">IF(AND(MAX(L$21:L165)&gt;MAX(N$21:N165),F166&lt;&gt;"",MAX(N$21:N165)&lt;=MAX(P$21:P165),MAX(N$21:N165)&lt;=MAX(R$21:R165),MAX(N$21:N165)&lt;=MAX(T$21:T165),MAX(N$21:N165)&lt;TIME(20,0,0)),MAX(N$21:N165,F166),"")</f>
        <v>0.67474328786424886</v>
      </c>
      <c r="N166" s="4">
        <f t="shared" ca="1" si="32"/>
        <v>0.67992718623816817</v>
      </c>
      <c r="O166" s="21" t="str">
        <f ca="1">IF(AND(MAX(L$21:L165)&gt;MAX(P$21:P165),F166&lt;&gt;"",MAX(N$21:N165)&gt;MAX(P$21:P165),MAX(P$21:P165)&lt;=MAX(R$21:R165),MAX(P$21:P165)&lt;=MAX(T$21:T165),MAX(P$21:P165)&lt;TIME(20,0,0)),MAX(P$21:P165,F166),"")</f>
        <v/>
      </c>
      <c r="P166" s="21" t="str">
        <f t="shared" ca="1" si="33"/>
        <v/>
      </c>
      <c r="Q166" s="21" t="str">
        <f ca="1">IF(AND(MAX(L$21:L165)&gt;MAX(R$21:R165),F166&lt;&gt;"",MAX(N$21:N165)&gt;MAX(R$21:R165),MAX(P$21:P165)&gt;MAX(R$21:R165),MAX(R$21:R165)&lt;=MAX(T$21:T165),MAX(R$21:R165)&lt;TIME(20,0,0)),MAX(R$21:R165,F166),"")</f>
        <v/>
      </c>
      <c r="R166" s="21" t="str">
        <f t="shared" ca="1" si="34"/>
        <v/>
      </c>
      <c r="S166" s="21" t="str">
        <f ca="1">IF(AND(MAX(L$21:L165)&gt;MAX(T$21:T165),F166&lt;&gt;"",MAX(N$21:N165)&gt;MAX(T$21:T165),MAX(P$21:P165)&gt;MAX(T$21:T165),MAX(R$21:R165)&gt;MAX(T$21:T165),MAX(T$21:T165)&lt;TIME(20,0,0)),MAX(T$21:T165,F166),"")</f>
        <v/>
      </c>
      <c r="T166" s="21" t="str">
        <f t="shared" ca="1" si="35"/>
        <v/>
      </c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0"/>
      <c r="AF166" s="20"/>
      <c r="AG166" s="20"/>
      <c r="AH166" s="20"/>
      <c r="AI166" s="20"/>
      <c r="AJ166" s="20"/>
      <c r="AK166" s="20"/>
    </row>
    <row r="167" spans="1:37" ht="13.8" x14ac:dyDescent="0.3">
      <c r="A167" s="3">
        <f t="shared" ca="1" si="24"/>
        <v>1</v>
      </c>
      <c r="B167" s="6">
        <f t="shared" ca="1" si="25"/>
        <v>4.0697109455143137</v>
      </c>
      <c r="C167" s="4">
        <f t="shared" ca="1" si="26"/>
        <v>0.66498493455201624</v>
      </c>
      <c r="D167" s="20">
        <v>1.5904105415102094</v>
      </c>
      <c r="E167" s="4">
        <f t="shared" si="27"/>
        <v>1.1044517649376453E-3</v>
      </c>
      <c r="F167" s="4">
        <f t="shared" ca="1" si="28"/>
        <v>0.66498493455201624</v>
      </c>
      <c r="G167" s="3">
        <f ca="1">IF(F167&lt;&gt;"",SUM(COUNTIF($K$22:$K167,"&gt;"&amp;F167),COUNTIF($M$22:$M167,"&gt;"&amp;F167),COUNTIF($O$22:$O167,"&gt;"&amp;F167),COUNTIF($Q$22:$Q167,"&gt;"&amp;F167),COUNTIF($S$22:$S167,"&gt;"&amp;F167)),"")</f>
        <v>5</v>
      </c>
      <c r="H167" s="20">
        <v>15.906807429146284</v>
      </c>
      <c r="I167" s="4">
        <f t="shared" si="29"/>
        <v>1.1046394048018252E-2</v>
      </c>
      <c r="J167" s="4">
        <f t="shared" ca="1" si="30"/>
        <v>1.0255116541307618E-2</v>
      </c>
      <c r="K167" s="4" t="str">
        <f ca="1">IF(AND(MAX(L$21:L166)&lt;=MAX(N$21:N166),F167&lt;&gt;"",MAX(L$21:L166)&lt;=MAX(P$21:P166),MAX(L$21:L166)&lt;=MAX(R$21:R166),MAX(L$21:L166)&lt;=MAX(T$21:T166),MAX(L$21:L166)&lt;=TIME(20,0,0)),MAX(L$21:L166,F167),"")</f>
        <v/>
      </c>
      <c r="L167" s="4" t="str">
        <f t="shared" ca="1" si="31"/>
        <v/>
      </c>
      <c r="M167" s="4" t="str">
        <f ca="1">IF(AND(MAX(L$21:L166)&gt;MAX(N$21:N166),F167&lt;&gt;"",MAX(N$21:N166)&lt;=MAX(P$21:P166),MAX(N$21:N166)&lt;=MAX(R$21:R166),MAX(N$21:N166)&lt;=MAX(T$21:T166),MAX(N$21:N166)&lt;TIME(20,0,0)),MAX(N$21:N166,F167),"")</f>
        <v/>
      </c>
      <c r="N167" s="4" t="str">
        <f t="shared" ca="1" si="32"/>
        <v/>
      </c>
      <c r="O167" s="21" t="str">
        <f ca="1">IF(AND(MAX(L$21:L166)&gt;MAX(P$21:P166),F167&lt;&gt;"",MAX(N$21:N166)&gt;MAX(P$21:P166),MAX(P$21:P166)&lt;=MAX(R$21:R166),MAX(P$21:P166)&lt;=MAX(T$21:T166),MAX(P$21:P166)&lt;TIME(20,0,0)),MAX(P$21:P166,F167),"")</f>
        <v/>
      </c>
      <c r="P167" s="21" t="str">
        <f t="shared" ca="1" si="33"/>
        <v/>
      </c>
      <c r="Q167" s="21" t="str">
        <f ca="1">IF(AND(MAX(L$21:L166)&gt;MAX(R$21:R166),F167&lt;&gt;"",MAX(N$21:N166)&gt;MAX(R$21:R166),MAX(P$21:P166)&gt;MAX(R$21:R166),MAX(R$21:R166)&lt;=MAX(T$21:T166),MAX(R$21:R166)&lt;TIME(20,0,0)),MAX(R$21:R166,F167),"")</f>
        <v/>
      </c>
      <c r="R167" s="21" t="str">
        <f t="shared" ca="1" si="34"/>
        <v/>
      </c>
      <c r="S167" s="21">
        <f ca="1">IF(AND(MAX(L$21:L166)&gt;MAX(T$21:T166),F167&lt;&gt;"",MAX(N$21:N166)&gt;MAX(T$21:T166),MAX(P$21:P166)&gt;MAX(T$21:T166),MAX(R$21:R166)&gt;MAX(T$21:T166),MAX(T$21:T166)&lt;TIME(20,0,0)),MAX(T$21:T166,F167),"")</f>
        <v>0.67524005109332386</v>
      </c>
      <c r="T167" s="21">
        <f t="shared" ca="1" si="35"/>
        <v>0.68628644514134207</v>
      </c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0"/>
      <c r="AF167" s="20"/>
      <c r="AG167" s="20"/>
      <c r="AH167" s="20"/>
      <c r="AI167" s="20"/>
      <c r="AJ167" s="20"/>
      <c r="AK167" s="20"/>
    </row>
    <row r="168" spans="1:37" ht="13.8" x14ac:dyDescent="0.3">
      <c r="A168" s="3">
        <f t="shared" ca="1" si="24"/>
        <v>0</v>
      </c>
      <c r="B168" s="6">
        <f t="shared" ca="1" si="25"/>
        <v>6.3151124773938063</v>
      </c>
      <c r="C168" s="4">
        <f t="shared" ca="1" si="26"/>
        <v>0.66937042932798418</v>
      </c>
      <c r="D168" s="20">
        <v>2.8432392089853238</v>
      </c>
      <c r="E168" s="4">
        <f t="shared" si="27"/>
        <v>1.9744716729064747E-3</v>
      </c>
      <c r="F168" s="4">
        <f t="shared" ca="1" si="28"/>
        <v>0.67134490100089061</v>
      </c>
      <c r="G168" s="3">
        <f ca="1">IF(F168&lt;&gt;"",SUM(COUNTIF($K$22:$K168,"&gt;"&amp;F168),COUNTIF($M$22:$M168,"&gt;"&amp;F168),COUNTIF($O$22:$O168,"&gt;"&amp;F168),COUNTIF($Q$22:$Q168,"&gt;"&amp;F168),COUNTIF($S$22:$S168,"&gt;"&amp;F168)),"")</f>
        <v>3</v>
      </c>
      <c r="H168" s="20">
        <v>16.903288193716435</v>
      </c>
      <c r="I168" s="4">
        <f t="shared" si="29"/>
        <v>1.1738394578969746E-2</v>
      </c>
      <c r="J168" s="4">
        <f t="shared" ca="1" si="30"/>
        <v>5.2942867872093347E-3</v>
      </c>
      <c r="K168" s="4">
        <f ca="1">IF(AND(MAX(L$21:L167)&lt;=MAX(N$21:N167),F168&lt;&gt;"",MAX(L$21:L167)&lt;=MAX(P$21:P167),MAX(L$21:L167)&lt;=MAX(R$21:R167),MAX(L$21:L167)&lt;=MAX(T$21:T167),MAX(L$21:L167)&lt;=TIME(20,0,0)),MAX(L$21:L167,F168),"")</f>
        <v>0.67663918778809995</v>
      </c>
      <c r="L168" s="4">
        <f t="shared" ca="1" si="31"/>
        <v>0.6883775823670697</v>
      </c>
      <c r="M168" s="4" t="str">
        <f ca="1">IF(AND(MAX(L$21:L167)&gt;MAX(N$21:N167),F168&lt;&gt;"",MAX(N$21:N167)&lt;=MAX(P$21:P167),MAX(N$21:N167)&lt;=MAX(R$21:R167),MAX(N$21:N167)&lt;=MAX(T$21:T167),MAX(N$21:N167)&lt;TIME(20,0,0)),MAX(N$21:N167,F168),"")</f>
        <v/>
      </c>
      <c r="N168" s="4" t="str">
        <f t="shared" ca="1" si="32"/>
        <v/>
      </c>
      <c r="O168" s="21" t="str">
        <f ca="1">IF(AND(MAX(L$21:L167)&gt;MAX(P$21:P167),F168&lt;&gt;"",MAX(N$21:N167)&gt;MAX(P$21:P167),MAX(P$21:P167)&lt;=MAX(R$21:R167),MAX(P$21:P167)&lt;=MAX(T$21:T167),MAX(P$21:P167)&lt;TIME(20,0,0)),MAX(P$21:P167,F168),"")</f>
        <v/>
      </c>
      <c r="P168" s="21" t="str">
        <f t="shared" ca="1" si="33"/>
        <v/>
      </c>
      <c r="Q168" s="21" t="str">
        <f ca="1">IF(AND(MAX(L$21:L167)&gt;MAX(R$21:R167),F168&lt;&gt;"",MAX(N$21:N167)&gt;MAX(R$21:R167),MAX(P$21:P167)&gt;MAX(R$21:R167),MAX(R$21:R167)&lt;=MAX(T$21:T167),MAX(R$21:R167)&lt;TIME(20,0,0)),MAX(R$21:R167,F168),"")</f>
        <v/>
      </c>
      <c r="R168" s="21" t="str">
        <f t="shared" ca="1" si="34"/>
        <v/>
      </c>
      <c r="S168" s="21" t="str">
        <f ca="1">IF(AND(MAX(L$21:L167)&gt;MAX(T$21:T167),F168&lt;&gt;"",MAX(N$21:N167)&gt;MAX(T$21:T167),MAX(P$21:P167)&gt;MAX(T$21:T167),MAX(R$21:R167)&gt;MAX(T$21:T167),MAX(T$21:T167)&lt;TIME(20,0,0)),MAX(T$21:T167,F168),"")</f>
        <v/>
      </c>
      <c r="T168" s="21" t="str">
        <f t="shared" ca="1" si="35"/>
        <v/>
      </c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0"/>
      <c r="AF168" s="20"/>
      <c r="AG168" s="20"/>
      <c r="AH168" s="20"/>
      <c r="AI168" s="20"/>
      <c r="AJ168" s="20"/>
      <c r="AK168" s="20"/>
    </row>
    <row r="169" spans="1:37" ht="13.8" x14ac:dyDescent="0.3">
      <c r="A169" s="3">
        <f t="shared" ca="1" si="24"/>
        <v>1</v>
      </c>
      <c r="B169" s="6">
        <f t="shared" ca="1" si="25"/>
        <v>4.3562479842850736</v>
      </c>
      <c r="C169" s="4">
        <f t="shared" ca="1" si="26"/>
        <v>0.67239560153929323</v>
      </c>
      <c r="D169" s="20">
        <v>3.0369922759091423</v>
      </c>
      <c r="E169" s="4">
        <f t="shared" si="27"/>
        <v>2.1090224138257934E-3</v>
      </c>
      <c r="F169" s="4">
        <f t="shared" ca="1" si="28"/>
        <v>0.67239560153929323</v>
      </c>
      <c r="G169" s="3">
        <f ca="1">IF(F169&lt;&gt;"",SUM(COUNTIF($K$22:$K169,"&gt;"&amp;F169),COUNTIF($M$22:$M169,"&gt;"&amp;F169),COUNTIF($O$22:$O169,"&gt;"&amp;F169),COUNTIF($Q$22:$Q169,"&gt;"&amp;F169),COUNTIF($S$22:$S169,"&gt;"&amp;F169)),"")</f>
        <v>4</v>
      </c>
      <c r="H169" s="20">
        <v>13.77923357871623</v>
      </c>
      <c r="I169" s="4">
        <f t="shared" si="29"/>
        <v>9.5689122074418265E-3</v>
      </c>
      <c r="J169" s="4">
        <f t="shared" ca="1" si="30"/>
        <v>7.531584698874938E-3</v>
      </c>
      <c r="K169" s="4" t="str">
        <f ca="1">IF(AND(MAX(L$21:L168)&lt;=MAX(N$21:N168),F169&lt;&gt;"",MAX(L$21:L168)&lt;=MAX(P$21:P168),MAX(L$21:L168)&lt;=MAX(R$21:R168),MAX(L$21:L168)&lt;=MAX(T$21:T168),MAX(L$21:L168)&lt;=TIME(20,0,0)),MAX(L$21:L168,F169),"")</f>
        <v/>
      </c>
      <c r="L169" s="4" t="str">
        <f t="shared" ca="1" si="31"/>
        <v/>
      </c>
      <c r="M169" s="4">
        <f ca="1">IF(AND(MAX(L$21:L168)&gt;MAX(N$21:N168),F169&lt;&gt;"",MAX(N$21:N168)&lt;=MAX(P$21:P168),MAX(N$21:N168)&lt;=MAX(R$21:R168),MAX(N$21:N168)&lt;=MAX(T$21:T168),MAX(N$21:N168)&lt;TIME(20,0,0)),MAX(N$21:N168,F169),"")</f>
        <v>0.67992718623816817</v>
      </c>
      <c r="N169" s="4">
        <f t="shared" ca="1" si="32"/>
        <v>0.68949609844561</v>
      </c>
      <c r="O169" s="21" t="str">
        <f ca="1">IF(AND(MAX(L$21:L168)&gt;MAX(P$21:P168),F169&lt;&gt;"",MAX(N$21:N168)&gt;MAX(P$21:P168),MAX(P$21:P168)&lt;=MAX(R$21:R168),MAX(P$21:P168)&lt;=MAX(T$21:T168),MAX(P$21:P168)&lt;TIME(20,0,0)),MAX(P$21:P168,F169),"")</f>
        <v/>
      </c>
      <c r="P169" s="21" t="str">
        <f t="shared" ca="1" si="33"/>
        <v/>
      </c>
      <c r="Q169" s="21" t="str">
        <f ca="1">IF(AND(MAX(L$21:L168)&gt;MAX(R$21:R168),F169&lt;&gt;"",MAX(N$21:N168)&gt;MAX(R$21:R168),MAX(P$21:P168)&gt;MAX(R$21:R168),MAX(R$21:R168)&lt;=MAX(T$21:T168),MAX(R$21:R168)&lt;TIME(20,0,0)),MAX(R$21:R168,F169),"")</f>
        <v/>
      </c>
      <c r="R169" s="21" t="str">
        <f t="shared" ca="1" si="34"/>
        <v/>
      </c>
      <c r="S169" s="21" t="str">
        <f ca="1">IF(AND(MAX(L$21:L168)&gt;MAX(T$21:T168),F169&lt;&gt;"",MAX(N$21:N168)&gt;MAX(T$21:T168),MAX(P$21:P168)&gt;MAX(T$21:T168),MAX(R$21:R168)&gt;MAX(T$21:T168),MAX(T$21:T168)&lt;TIME(20,0,0)),MAX(T$21:T168,F169),"")</f>
        <v/>
      </c>
      <c r="T169" s="21" t="str">
        <f t="shared" ca="1" si="35"/>
        <v/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0"/>
      <c r="AF169" s="20"/>
      <c r="AG169" s="20"/>
      <c r="AH169" s="20"/>
      <c r="AI169" s="20"/>
      <c r="AJ169" s="20"/>
      <c r="AK169" s="20"/>
    </row>
    <row r="170" spans="1:37" ht="13.8" x14ac:dyDescent="0.3">
      <c r="A170" s="3">
        <f t="shared" ca="1" si="24"/>
        <v>0</v>
      </c>
      <c r="B170" s="6">
        <f t="shared" ca="1" si="25"/>
        <v>1.6390686889108232</v>
      </c>
      <c r="C170" s="4">
        <f t="shared" ca="1" si="26"/>
        <v>0.67353384368437019</v>
      </c>
      <c r="D170" s="20">
        <v>3.0857596660353011</v>
      </c>
      <c r="E170" s="4">
        <f t="shared" si="27"/>
        <v>2.1428886569689592E-3</v>
      </c>
      <c r="F170" s="4">
        <f t="shared" ca="1" si="28"/>
        <v>0.67567673234133918</v>
      </c>
      <c r="G170" s="3">
        <f ca="1">IF(F170&lt;&gt;"",SUM(COUNTIF($K$22:$K170,"&gt;"&amp;F170),COUNTIF($M$22:$M170,"&gt;"&amp;F170),COUNTIF($O$22:$O170,"&gt;"&amp;F170),COUNTIF($Q$22:$Q170,"&gt;"&amp;F170),COUNTIF($S$22:$S170,"&gt;"&amp;F170)),"")</f>
        <v>3</v>
      </c>
      <c r="H170" s="20">
        <v>16.22318795092724</v>
      </c>
      <c r="I170" s="4">
        <f t="shared" si="29"/>
        <v>1.1266102743699472E-2</v>
      </c>
      <c r="J170" s="4">
        <f t="shared" ca="1" si="30"/>
        <v>4.3707665714071142E-3</v>
      </c>
      <c r="K170" s="4" t="str">
        <f ca="1">IF(AND(MAX(L$21:L169)&lt;=MAX(N$21:N169),F170&lt;&gt;"",MAX(L$21:L169)&lt;=MAX(P$21:P169),MAX(L$21:L169)&lt;=MAX(R$21:R169),MAX(L$21:L169)&lt;=MAX(T$21:T169),MAX(L$21:L169)&lt;=TIME(20,0,0)),MAX(L$21:L169,F170),"")</f>
        <v/>
      </c>
      <c r="L170" s="4" t="str">
        <f t="shared" ca="1" si="31"/>
        <v/>
      </c>
      <c r="M170" s="4" t="str">
        <f ca="1">IF(AND(MAX(L$21:L169)&gt;MAX(N$21:N169),F170&lt;&gt;"",MAX(N$21:N169)&lt;=MAX(P$21:P169),MAX(N$21:N169)&lt;=MAX(R$21:R169),MAX(N$21:N169)&lt;=MAX(T$21:T169),MAX(N$21:N169)&lt;TIME(20,0,0)),MAX(N$21:N169,F170),"")</f>
        <v/>
      </c>
      <c r="N170" s="4" t="str">
        <f t="shared" ca="1" si="32"/>
        <v/>
      </c>
      <c r="O170" s="21">
        <f ca="1">IF(AND(MAX(L$21:L169)&gt;MAX(P$21:P169),F170&lt;&gt;"",MAX(N$21:N169)&gt;MAX(P$21:P169),MAX(P$21:P169)&lt;=MAX(R$21:R169),MAX(P$21:P169)&lt;=MAX(T$21:T169),MAX(P$21:P169)&lt;TIME(20,0,0)),MAX(P$21:P169,F170),"")</f>
        <v>0.6800474989127463</v>
      </c>
      <c r="P170" s="21">
        <f t="shared" ca="1" si="33"/>
        <v>0.69131360165644573</v>
      </c>
      <c r="Q170" s="21" t="str">
        <f ca="1">IF(AND(MAX(L$21:L169)&gt;MAX(R$21:R169),F170&lt;&gt;"",MAX(N$21:N169)&gt;MAX(R$21:R169),MAX(P$21:P169)&gt;MAX(R$21:R169),MAX(R$21:R169)&lt;=MAX(T$21:T169),MAX(R$21:R169)&lt;TIME(20,0,0)),MAX(R$21:R169,F170),"")</f>
        <v/>
      </c>
      <c r="R170" s="21" t="str">
        <f t="shared" ca="1" si="34"/>
        <v/>
      </c>
      <c r="S170" s="21" t="str">
        <f ca="1">IF(AND(MAX(L$21:L169)&gt;MAX(T$21:T169),F170&lt;&gt;"",MAX(N$21:N169)&gt;MAX(T$21:T169),MAX(P$21:P169)&gt;MAX(T$21:T169),MAX(R$21:R169)&gt;MAX(T$21:T169),MAX(T$21:T169)&lt;TIME(20,0,0)),MAX(T$21:T169,F170),"")</f>
        <v/>
      </c>
      <c r="T170" s="21" t="str">
        <f t="shared" ca="1" si="35"/>
        <v/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0"/>
      <c r="AF170" s="20"/>
      <c r="AG170" s="20"/>
      <c r="AH170" s="20"/>
      <c r="AI170" s="20"/>
      <c r="AJ170" s="20"/>
      <c r="AK170" s="20"/>
    </row>
    <row r="171" spans="1:37" ht="13.8" x14ac:dyDescent="0.3">
      <c r="A171" s="3">
        <f t="shared" ca="1" si="24"/>
        <v>0</v>
      </c>
      <c r="B171" s="6">
        <f t="shared" ca="1" si="25"/>
        <v>1.7603427085127259</v>
      </c>
      <c r="C171" s="4">
        <f t="shared" ca="1" si="26"/>
        <v>0.67475630389861518</v>
      </c>
      <c r="D171" s="20">
        <v>3.1799435267457739</v>
      </c>
      <c r="E171" s="4">
        <f t="shared" si="27"/>
        <v>2.2082941157956764E-3</v>
      </c>
      <c r="F171" s="4">
        <f t="shared" ca="1" si="28"/>
        <v>0.67696459801441089</v>
      </c>
      <c r="G171" s="3">
        <f ca="1">IF(F171&lt;&gt;"",SUM(COUNTIF($K$22:$K171,"&gt;"&amp;F171),COUNTIF($M$22:$M171,"&gt;"&amp;F171),COUNTIF($O$22:$O171,"&gt;"&amp;F171),COUNTIF($Q$22:$Q171,"&gt;"&amp;F171),COUNTIF($S$22:$S171,"&gt;"&amp;F171)),"")</f>
        <v>3</v>
      </c>
      <c r="H171" s="20">
        <v>18.941551085517858</v>
      </c>
      <c r="I171" s="4">
        <f t="shared" si="29"/>
        <v>1.3153854920498512E-2</v>
      </c>
      <c r="J171" s="4">
        <f t="shared" ca="1" si="30"/>
        <v>3.9725935829553194E-3</v>
      </c>
      <c r="K171" s="4" t="str">
        <f ca="1">IF(AND(MAX(L$21:L170)&lt;=MAX(N$21:N170),F171&lt;&gt;"",MAX(L$21:L170)&lt;=MAX(P$21:P170),MAX(L$21:L170)&lt;=MAX(R$21:R170),MAX(L$21:L170)&lt;=MAX(T$21:T170),MAX(L$21:L170)&lt;=TIME(20,0,0)),MAX(L$21:L170,F171),"")</f>
        <v/>
      </c>
      <c r="L171" s="4" t="str">
        <f t="shared" ca="1" si="31"/>
        <v/>
      </c>
      <c r="M171" s="4" t="str">
        <f ca="1">IF(AND(MAX(L$21:L170)&gt;MAX(N$21:N170),F171&lt;&gt;"",MAX(N$21:N170)&lt;=MAX(P$21:P170),MAX(N$21:N170)&lt;=MAX(R$21:R170),MAX(N$21:N170)&lt;=MAX(T$21:T170),MAX(N$21:N170)&lt;TIME(20,0,0)),MAX(N$21:N170,F171),"")</f>
        <v/>
      </c>
      <c r="N171" s="4" t="str">
        <f t="shared" ca="1" si="32"/>
        <v/>
      </c>
      <c r="O171" s="21" t="str">
        <f ca="1">IF(AND(MAX(L$21:L170)&gt;MAX(P$21:P170),F171&lt;&gt;"",MAX(N$21:N170)&gt;MAX(P$21:P170),MAX(P$21:P170)&lt;=MAX(R$21:R170),MAX(P$21:P170)&lt;=MAX(T$21:T170),MAX(P$21:P170)&lt;TIME(20,0,0)),MAX(P$21:P170,F171),"")</f>
        <v/>
      </c>
      <c r="P171" s="21" t="str">
        <f t="shared" ca="1" si="33"/>
        <v/>
      </c>
      <c r="Q171" s="21">
        <f ca="1">IF(AND(MAX(L$21:L170)&gt;MAX(R$21:R170),F171&lt;&gt;"",MAX(N$21:N170)&gt;MAX(R$21:R170),MAX(P$21:P170)&gt;MAX(R$21:R170),MAX(R$21:R170)&lt;=MAX(T$21:T170),MAX(R$21:R170)&lt;TIME(20,0,0)),MAX(R$21:R170,F171),"")</f>
        <v>0.68093719159736621</v>
      </c>
      <c r="R171" s="21">
        <f t="shared" ca="1" si="34"/>
        <v>0.69409104651786468</v>
      </c>
      <c r="S171" s="21" t="str">
        <f ca="1">IF(AND(MAX(L$21:L170)&gt;MAX(T$21:T170),F171&lt;&gt;"",MAX(N$21:N170)&gt;MAX(T$21:T170),MAX(P$21:P170)&gt;MAX(T$21:T170),MAX(R$21:R170)&gt;MAX(T$21:T170),MAX(T$21:T170)&lt;TIME(20,0,0)),MAX(T$21:T170,F171),"")</f>
        <v/>
      </c>
      <c r="T171" s="21" t="str">
        <f t="shared" ca="1" si="35"/>
        <v/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0"/>
      <c r="AF171" s="20"/>
      <c r="AG171" s="20"/>
      <c r="AH171" s="20"/>
      <c r="AI171" s="20"/>
      <c r="AJ171" s="20"/>
      <c r="AK171" s="20"/>
    </row>
    <row r="172" spans="1:37" ht="13.8" x14ac:dyDescent="0.3">
      <c r="A172" s="3">
        <f t="shared" ca="1" si="24"/>
        <v>0</v>
      </c>
      <c r="B172" s="6">
        <f t="shared" ca="1" si="25"/>
        <v>3.6180288110246277</v>
      </c>
      <c r="C172" s="4">
        <f t="shared" ca="1" si="26"/>
        <v>0.67726882390627119</v>
      </c>
      <c r="D172" s="20">
        <v>2.3331243786087725</v>
      </c>
      <c r="E172" s="4">
        <f t="shared" si="27"/>
        <v>1.6202252629227587E-3</v>
      </c>
      <c r="F172" s="4">
        <f t="shared" ca="1" si="28"/>
        <v>0.6788890491691939</v>
      </c>
      <c r="G172" s="3">
        <f ca="1">IF(F172&lt;&gt;"",SUM(COUNTIF($K$22:$K172,"&gt;"&amp;F172),COUNTIF($M$22:$M172,"&gt;"&amp;F172),COUNTIF($O$22:$O172,"&gt;"&amp;F172),COUNTIF($Q$22:$Q172,"&gt;"&amp;F172),COUNTIF($S$22:$S172,"&gt;"&amp;F172)),"")</f>
        <v>4</v>
      </c>
      <c r="H172" s="20">
        <v>10.456383317105065</v>
      </c>
      <c r="I172" s="4">
        <f t="shared" si="29"/>
        <v>7.2613773035451841E-3</v>
      </c>
      <c r="J172" s="4">
        <f t="shared" ca="1" si="30"/>
        <v>7.3973959721481686E-3</v>
      </c>
      <c r="K172" s="4" t="str">
        <f ca="1">IF(AND(MAX(L$21:L171)&lt;=MAX(N$21:N171),F172&lt;&gt;"",MAX(L$21:L171)&lt;=MAX(P$21:P171),MAX(L$21:L171)&lt;=MAX(R$21:R171),MAX(L$21:L171)&lt;=MAX(T$21:T171),MAX(L$21:L171)&lt;=TIME(20,0,0)),MAX(L$21:L171,F172),"")</f>
        <v/>
      </c>
      <c r="L172" s="4" t="str">
        <f t="shared" ca="1" si="31"/>
        <v/>
      </c>
      <c r="M172" s="4" t="str">
        <f ca="1">IF(AND(MAX(L$21:L171)&gt;MAX(N$21:N171),F172&lt;&gt;"",MAX(N$21:N171)&lt;=MAX(P$21:P171),MAX(N$21:N171)&lt;=MAX(R$21:R171),MAX(N$21:N171)&lt;=MAX(T$21:T171),MAX(N$21:N171)&lt;TIME(20,0,0)),MAX(N$21:N171,F172),"")</f>
        <v/>
      </c>
      <c r="N172" s="4" t="str">
        <f t="shared" ca="1" si="32"/>
        <v/>
      </c>
      <c r="O172" s="21" t="str">
        <f ca="1">IF(AND(MAX(L$21:L171)&gt;MAX(P$21:P171),F172&lt;&gt;"",MAX(N$21:N171)&gt;MAX(P$21:P171),MAX(P$21:P171)&lt;=MAX(R$21:R171),MAX(P$21:P171)&lt;=MAX(T$21:T171),MAX(P$21:P171)&lt;TIME(20,0,0)),MAX(P$21:P171,F172),"")</f>
        <v/>
      </c>
      <c r="P172" s="21" t="str">
        <f t="shared" ca="1" si="33"/>
        <v/>
      </c>
      <c r="Q172" s="21" t="str">
        <f ca="1">IF(AND(MAX(L$21:L171)&gt;MAX(R$21:R171),F172&lt;&gt;"",MAX(N$21:N171)&gt;MAX(R$21:R171),MAX(P$21:P171)&gt;MAX(R$21:R171),MAX(R$21:R171)&lt;=MAX(T$21:T171),MAX(R$21:R171)&lt;TIME(20,0,0)),MAX(R$21:R171,F172),"")</f>
        <v/>
      </c>
      <c r="R172" s="21" t="str">
        <f t="shared" ca="1" si="34"/>
        <v/>
      </c>
      <c r="S172" s="21">
        <f ca="1">IF(AND(MAX(L$21:L171)&gt;MAX(T$21:T171),F172&lt;&gt;"",MAX(N$21:N171)&gt;MAX(T$21:T171),MAX(P$21:P171)&gt;MAX(T$21:T171),MAX(R$21:R171)&gt;MAX(T$21:T171),MAX(T$21:T171)&lt;TIME(20,0,0)),MAX(T$21:T171,F172),"")</f>
        <v>0.68628644514134207</v>
      </c>
      <c r="T172" s="21">
        <f t="shared" ca="1" si="35"/>
        <v>0.69354782244488722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0"/>
      <c r="AF172" s="20"/>
      <c r="AG172" s="20"/>
      <c r="AH172" s="20"/>
      <c r="AI172" s="20"/>
      <c r="AJ172" s="20"/>
      <c r="AK172" s="20"/>
    </row>
    <row r="173" spans="1:37" ht="13.8" x14ac:dyDescent="0.3">
      <c r="A173" s="3">
        <f t="shared" ca="1" si="24"/>
        <v>0</v>
      </c>
      <c r="B173" s="6">
        <f t="shared" ca="1" si="25"/>
        <v>2.0678488041401404</v>
      </c>
      <c r="C173" s="4">
        <f t="shared" ca="1" si="26"/>
        <v>0.67870483002025739</v>
      </c>
      <c r="D173" s="20">
        <v>2.6673381019718363</v>
      </c>
      <c r="E173" s="4">
        <f t="shared" si="27"/>
        <v>1.8523181263693307E-3</v>
      </c>
      <c r="F173" s="4">
        <f t="shared" ca="1" si="28"/>
        <v>0.68055714814662671</v>
      </c>
      <c r="G173" s="3">
        <f ca="1">IF(F173&lt;&gt;"",SUM(COUNTIF($K$22:$K173,"&gt;"&amp;F173),COUNTIF($M$22:$M173,"&gt;"&amp;F173),COUNTIF($O$22:$O173,"&gt;"&amp;F173),COUNTIF($Q$22:$Q173,"&gt;"&amp;F173),COUNTIF($S$22:$S173,"&gt;"&amp;F173)),"")</f>
        <v>3</v>
      </c>
      <c r="H173" s="20">
        <v>12.941026208536641</v>
      </c>
      <c r="I173" s="4">
        <f t="shared" si="29"/>
        <v>8.9868237559282225E-3</v>
      </c>
      <c r="J173" s="4">
        <f t="shared" ca="1" si="30"/>
        <v>7.8204342204429844E-3</v>
      </c>
      <c r="K173" s="4">
        <f ca="1">IF(AND(MAX(L$21:L172)&lt;=MAX(N$21:N172),F173&lt;&gt;"",MAX(L$21:L172)&lt;=MAX(P$21:P172),MAX(L$21:L172)&lt;=MAX(R$21:R172),MAX(L$21:L172)&lt;=MAX(T$21:T172),MAX(L$21:L172)&lt;=TIME(20,0,0)),MAX(L$21:L172,F173),"")</f>
        <v>0.6883775823670697</v>
      </c>
      <c r="L173" s="4">
        <f t="shared" ca="1" si="31"/>
        <v>0.69736440612299788</v>
      </c>
      <c r="M173" s="4" t="str">
        <f ca="1">IF(AND(MAX(L$21:L172)&gt;MAX(N$21:N172),F173&lt;&gt;"",MAX(N$21:N172)&lt;=MAX(P$21:P172),MAX(N$21:N172)&lt;=MAX(R$21:R172),MAX(N$21:N172)&lt;=MAX(T$21:T172),MAX(N$21:N172)&lt;TIME(20,0,0)),MAX(N$21:N172,F173),"")</f>
        <v/>
      </c>
      <c r="N173" s="4" t="str">
        <f t="shared" ca="1" si="32"/>
        <v/>
      </c>
      <c r="O173" s="21" t="str">
        <f ca="1">IF(AND(MAX(L$21:L172)&gt;MAX(P$21:P172),F173&lt;&gt;"",MAX(N$21:N172)&gt;MAX(P$21:P172),MAX(P$21:P172)&lt;=MAX(R$21:R172),MAX(P$21:P172)&lt;=MAX(T$21:T172),MAX(P$21:P172)&lt;TIME(20,0,0)),MAX(P$21:P172,F173),"")</f>
        <v/>
      </c>
      <c r="P173" s="21" t="str">
        <f t="shared" ca="1" si="33"/>
        <v/>
      </c>
      <c r="Q173" s="21" t="str">
        <f ca="1">IF(AND(MAX(L$21:L172)&gt;MAX(R$21:R172),F173&lt;&gt;"",MAX(N$21:N172)&gt;MAX(R$21:R172),MAX(P$21:P172)&gt;MAX(R$21:R172),MAX(R$21:R172)&lt;=MAX(T$21:T172),MAX(R$21:R172)&lt;TIME(20,0,0)),MAX(R$21:R172,F173),"")</f>
        <v/>
      </c>
      <c r="R173" s="21" t="str">
        <f t="shared" ca="1" si="34"/>
        <v/>
      </c>
      <c r="S173" s="21" t="str">
        <f ca="1">IF(AND(MAX(L$21:L172)&gt;MAX(T$21:T172),F173&lt;&gt;"",MAX(N$21:N172)&gt;MAX(T$21:T172),MAX(P$21:P172)&gt;MAX(T$21:T172),MAX(R$21:R172)&gt;MAX(T$21:T172),MAX(T$21:T172)&lt;TIME(20,0,0)),MAX(T$21:T172,F173),"")</f>
        <v/>
      </c>
      <c r="T173" s="21" t="str">
        <f t="shared" ca="1" si="35"/>
        <v/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0"/>
      <c r="AF173" s="20"/>
      <c r="AG173" s="20"/>
      <c r="AH173" s="20"/>
      <c r="AI173" s="20"/>
      <c r="AJ173" s="20"/>
      <c r="AK173" s="20"/>
    </row>
    <row r="174" spans="1:37" ht="13.8" x14ac:dyDescent="0.3">
      <c r="A174" s="3">
        <f t="shared" ca="1" si="24"/>
        <v>0</v>
      </c>
      <c r="B174" s="6">
        <f t="shared" ca="1" si="25"/>
        <v>2.3948623743487429</v>
      </c>
      <c r="C174" s="4">
        <f t="shared" ca="1" si="26"/>
        <v>0.68036792889133291</v>
      </c>
      <c r="D174" s="20">
        <v>2.4569301975388953</v>
      </c>
      <c r="E174" s="4">
        <f t="shared" si="27"/>
        <v>1.7062015260686772E-3</v>
      </c>
      <c r="F174" s="4">
        <f t="shared" ca="1" si="28"/>
        <v>0.68207413041740161</v>
      </c>
      <c r="G174" s="3">
        <f ca="1">IF(F174&lt;&gt;"",SUM(COUNTIF($K$22:$K174,"&gt;"&amp;F174),COUNTIF($M$22:$M174,"&gt;"&amp;F174),COUNTIF($O$22:$O174,"&gt;"&amp;F174),COUNTIF($Q$22:$Q174,"&gt;"&amp;F174),COUNTIF($S$22:$S174,"&gt;"&amp;F174)),"")</f>
        <v>3</v>
      </c>
      <c r="H174" s="20">
        <v>9.9473760807450162</v>
      </c>
      <c r="I174" s="4">
        <f t="shared" si="29"/>
        <v>6.9079000560729282E-3</v>
      </c>
      <c r="J174" s="4">
        <f t="shared" ca="1" si="30"/>
        <v>7.4219680282083811E-3</v>
      </c>
      <c r="K174" s="4" t="str">
        <f ca="1">IF(AND(MAX(L$21:L173)&lt;=MAX(N$21:N173),F174&lt;&gt;"",MAX(L$21:L173)&lt;=MAX(P$21:P173),MAX(L$21:L173)&lt;=MAX(R$21:R173),MAX(L$21:L173)&lt;=MAX(T$21:T173),MAX(L$21:L173)&lt;=TIME(20,0,0)),MAX(L$21:L173,F174),"")</f>
        <v/>
      </c>
      <c r="L174" s="4" t="str">
        <f t="shared" ca="1" si="31"/>
        <v/>
      </c>
      <c r="M174" s="4">
        <f ca="1">IF(AND(MAX(L$21:L173)&gt;MAX(N$21:N173),F174&lt;&gt;"",MAX(N$21:N173)&lt;=MAX(P$21:P173),MAX(N$21:N173)&lt;=MAX(R$21:R173),MAX(N$21:N173)&lt;=MAX(T$21:T173),MAX(N$21:N173)&lt;TIME(20,0,0)),MAX(N$21:N173,F174),"")</f>
        <v>0.68949609844561</v>
      </c>
      <c r="N174" s="4">
        <f t="shared" ca="1" si="32"/>
        <v>0.69640399850168289</v>
      </c>
      <c r="O174" s="21" t="str">
        <f ca="1">IF(AND(MAX(L$21:L173)&gt;MAX(P$21:P173),F174&lt;&gt;"",MAX(N$21:N173)&gt;MAX(P$21:P173),MAX(P$21:P173)&lt;=MAX(R$21:R173),MAX(P$21:P173)&lt;=MAX(T$21:T173),MAX(P$21:P173)&lt;TIME(20,0,0)),MAX(P$21:P173,F174),"")</f>
        <v/>
      </c>
      <c r="P174" s="21" t="str">
        <f t="shared" ca="1" si="33"/>
        <v/>
      </c>
      <c r="Q174" s="21" t="str">
        <f ca="1">IF(AND(MAX(L$21:L173)&gt;MAX(R$21:R173),F174&lt;&gt;"",MAX(N$21:N173)&gt;MAX(R$21:R173),MAX(P$21:P173)&gt;MAX(R$21:R173),MAX(R$21:R173)&lt;=MAX(T$21:T173),MAX(R$21:R173)&lt;TIME(20,0,0)),MAX(R$21:R173,F174),"")</f>
        <v/>
      </c>
      <c r="R174" s="21" t="str">
        <f t="shared" ca="1" si="34"/>
        <v/>
      </c>
      <c r="S174" s="21" t="str">
        <f ca="1">IF(AND(MAX(L$21:L173)&gt;MAX(T$21:T173),F174&lt;&gt;"",MAX(N$21:N173)&gt;MAX(T$21:T173),MAX(P$21:P173)&gt;MAX(T$21:T173),MAX(R$21:R173)&gt;MAX(T$21:T173),MAX(T$21:T173)&lt;TIME(20,0,0)),MAX(T$21:T173,F174),"")</f>
        <v/>
      </c>
      <c r="T174" s="21" t="str">
        <f t="shared" ca="1" si="35"/>
        <v/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0"/>
      <c r="AF174" s="20"/>
      <c r="AG174" s="20"/>
      <c r="AH174" s="20"/>
      <c r="AI174" s="20"/>
      <c r="AJ174" s="20"/>
      <c r="AK174" s="20"/>
    </row>
    <row r="175" spans="1:37" ht="13.8" x14ac:dyDescent="0.3">
      <c r="A175" s="3">
        <f t="shared" ca="1" si="24"/>
        <v>0</v>
      </c>
      <c r="B175" s="6">
        <f t="shared" ca="1" si="25"/>
        <v>1.2289448820546667</v>
      </c>
      <c r="C175" s="4">
        <f t="shared" ca="1" si="26"/>
        <v>0.68122136283720425</v>
      </c>
      <c r="D175" s="20">
        <v>3.5485276233230252</v>
      </c>
      <c r="E175" s="4">
        <f t="shared" si="27"/>
        <v>2.464255293974323E-3</v>
      </c>
      <c r="F175" s="4">
        <f t="shared" ca="1" si="28"/>
        <v>0.68368561813117856</v>
      </c>
      <c r="G175" s="3">
        <f ca="1">IF(F175&lt;&gt;"",SUM(COUNTIF($K$22:$K175,"&gt;"&amp;F175),COUNTIF($M$22:$M175,"&gt;"&amp;F175),COUNTIF($O$22:$O175,"&gt;"&amp;F175),COUNTIF($Q$22:$Q175,"&gt;"&amp;F175),COUNTIF($S$22:$S175,"&gt;"&amp;F175)),"")</f>
        <v>4</v>
      </c>
      <c r="H175" s="20">
        <v>15.781753328737977</v>
      </c>
      <c r="I175" s="4">
        <f t="shared" si="29"/>
        <v>1.0959550922734707E-2</v>
      </c>
      <c r="J175" s="4">
        <f t="shared" ca="1" si="30"/>
        <v>7.6279835252671679E-3</v>
      </c>
      <c r="K175" s="4" t="str">
        <f ca="1">IF(AND(MAX(L$21:L174)&lt;=MAX(N$21:N174),F175&lt;&gt;"",MAX(L$21:L174)&lt;=MAX(P$21:P174),MAX(L$21:L174)&lt;=MAX(R$21:R174),MAX(L$21:L174)&lt;=MAX(T$21:T174),MAX(L$21:L174)&lt;=TIME(20,0,0)),MAX(L$21:L174,F175),"")</f>
        <v/>
      </c>
      <c r="L175" s="4" t="str">
        <f t="shared" ca="1" si="31"/>
        <v/>
      </c>
      <c r="M175" s="4" t="str">
        <f ca="1">IF(AND(MAX(L$21:L174)&gt;MAX(N$21:N174),F175&lt;&gt;"",MAX(N$21:N174)&lt;=MAX(P$21:P174),MAX(N$21:N174)&lt;=MAX(R$21:R174),MAX(N$21:N174)&lt;=MAX(T$21:T174),MAX(N$21:N174)&lt;TIME(20,0,0)),MAX(N$21:N174,F175),"")</f>
        <v/>
      </c>
      <c r="N175" s="4" t="str">
        <f t="shared" ca="1" si="32"/>
        <v/>
      </c>
      <c r="O175" s="21">
        <f ca="1">IF(AND(MAX(L$21:L174)&gt;MAX(P$21:P174),F175&lt;&gt;"",MAX(N$21:N174)&gt;MAX(P$21:P174),MAX(P$21:P174)&lt;=MAX(R$21:R174),MAX(P$21:P174)&lt;=MAX(T$21:T174),MAX(P$21:P174)&lt;TIME(20,0,0)),MAX(P$21:P174,F175),"")</f>
        <v>0.69131360165644573</v>
      </c>
      <c r="P175" s="21">
        <f t="shared" ca="1" si="33"/>
        <v>0.70227315257918044</v>
      </c>
      <c r="Q175" s="21" t="str">
        <f ca="1">IF(AND(MAX(L$21:L174)&gt;MAX(R$21:R174),F175&lt;&gt;"",MAX(N$21:N174)&gt;MAX(R$21:R174),MAX(P$21:P174)&gt;MAX(R$21:R174),MAX(R$21:R174)&lt;=MAX(T$21:T174),MAX(R$21:R174)&lt;TIME(20,0,0)),MAX(R$21:R174,F175),"")</f>
        <v/>
      </c>
      <c r="R175" s="21" t="str">
        <f t="shared" ca="1" si="34"/>
        <v/>
      </c>
      <c r="S175" s="21" t="str">
        <f ca="1">IF(AND(MAX(L$21:L174)&gt;MAX(T$21:T174),F175&lt;&gt;"",MAX(N$21:N174)&gt;MAX(T$21:T174),MAX(P$21:P174)&gt;MAX(T$21:T174),MAX(R$21:R174)&gt;MAX(T$21:T174),MAX(T$21:T174)&lt;TIME(20,0,0)),MAX(T$21:T174,F175),"")</f>
        <v/>
      </c>
      <c r="T175" s="21" t="str">
        <f t="shared" ca="1" si="35"/>
        <v/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0"/>
      <c r="AF175" s="20"/>
      <c r="AG175" s="20"/>
      <c r="AH175" s="20"/>
      <c r="AI175" s="20"/>
      <c r="AJ175" s="20"/>
      <c r="AK175" s="20"/>
    </row>
    <row r="176" spans="1:37" ht="13.8" x14ac:dyDescent="0.3">
      <c r="A176" s="3">
        <f t="shared" ca="1" si="24"/>
        <v>1</v>
      </c>
      <c r="B176" s="6">
        <f t="shared" ca="1" si="25"/>
        <v>5.4974770137239846</v>
      </c>
      <c r="C176" s="4">
        <f t="shared" ca="1" si="26"/>
        <v>0.68503905520784591</v>
      </c>
      <c r="D176" s="20">
        <v>2.327996533793339</v>
      </c>
      <c r="E176" s="4">
        <f t="shared" si="27"/>
        <v>1.6166642595787076E-3</v>
      </c>
      <c r="F176" s="4">
        <f t="shared" ca="1" si="28"/>
        <v>0.68503905520784591</v>
      </c>
      <c r="G176" s="3">
        <f ca="1">IF(F176&lt;&gt;"",SUM(COUNTIF($K$22:$K176,"&gt;"&amp;F176),COUNTIF($M$22:$M176,"&gt;"&amp;F176),COUNTIF($O$22:$O176,"&gt;"&amp;F176),COUNTIF($Q$22:$Q176,"&gt;"&amp;F176),COUNTIF($S$22:$S176,"&gt;"&amp;F176)),"")</f>
        <v>5</v>
      </c>
      <c r="H176" s="20">
        <v>12.871628920620424</v>
      </c>
      <c r="I176" s="4">
        <f t="shared" si="29"/>
        <v>8.9386311948752937E-3</v>
      </c>
      <c r="J176" s="4">
        <f t="shared" ca="1" si="30"/>
        <v>8.5087672370413037E-3</v>
      </c>
      <c r="K176" s="4" t="str">
        <f ca="1">IF(AND(MAX(L$21:L175)&lt;=MAX(N$21:N175),F176&lt;&gt;"",MAX(L$21:L175)&lt;=MAX(P$21:P175),MAX(L$21:L175)&lt;=MAX(R$21:R175),MAX(L$21:L175)&lt;=MAX(T$21:T175),MAX(L$21:L175)&lt;=TIME(20,0,0)),MAX(L$21:L175,F176),"")</f>
        <v/>
      </c>
      <c r="L176" s="4" t="str">
        <f t="shared" ca="1" si="31"/>
        <v/>
      </c>
      <c r="M176" s="4" t="str">
        <f ca="1">IF(AND(MAX(L$21:L175)&gt;MAX(N$21:N175),F176&lt;&gt;"",MAX(N$21:N175)&lt;=MAX(P$21:P175),MAX(N$21:N175)&lt;=MAX(R$21:R175),MAX(N$21:N175)&lt;=MAX(T$21:T175),MAX(N$21:N175)&lt;TIME(20,0,0)),MAX(N$21:N175,F176),"")</f>
        <v/>
      </c>
      <c r="N176" s="4" t="str">
        <f t="shared" ca="1" si="32"/>
        <v/>
      </c>
      <c r="O176" s="21" t="str">
        <f ca="1">IF(AND(MAX(L$21:L175)&gt;MAX(P$21:P175),F176&lt;&gt;"",MAX(N$21:N175)&gt;MAX(P$21:P175),MAX(P$21:P175)&lt;=MAX(R$21:R175),MAX(P$21:P175)&lt;=MAX(T$21:T175),MAX(P$21:P175)&lt;TIME(20,0,0)),MAX(P$21:P175,F176),"")</f>
        <v/>
      </c>
      <c r="P176" s="21" t="str">
        <f t="shared" ca="1" si="33"/>
        <v/>
      </c>
      <c r="Q176" s="21" t="str">
        <f ca="1">IF(AND(MAX(L$21:L175)&gt;MAX(R$21:R175),F176&lt;&gt;"",MAX(N$21:N175)&gt;MAX(R$21:R175),MAX(P$21:P175)&gt;MAX(R$21:R175),MAX(R$21:R175)&lt;=MAX(T$21:T175),MAX(R$21:R175)&lt;TIME(20,0,0)),MAX(R$21:R175,F176),"")</f>
        <v/>
      </c>
      <c r="R176" s="21" t="str">
        <f t="shared" ca="1" si="34"/>
        <v/>
      </c>
      <c r="S176" s="21">
        <f ca="1">IF(AND(MAX(L$21:L175)&gt;MAX(T$21:T175),F176&lt;&gt;"",MAX(N$21:N175)&gt;MAX(T$21:T175),MAX(P$21:P175)&gt;MAX(T$21:T175),MAX(R$21:R175)&gt;MAX(T$21:T175),MAX(T$21:T175)&lt;TIME(20,0,0)),MAX(T$21:T175,F176),"")</f>
        <v>0.69354782244488722</v>
      </c>
      <c r="T176" s="21">
        <f t="shared" ca="1" si="35"/>
        <v>0.70248645363976248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0"/>
      <c r="AF176" s="20"/>
      <c r="AG176" s="20"/>
      <c r="AH176" s="20"/>
      <c r="AI176" s="20"/>
      <c r="AJ176" s="20"/>
      <c r="AK176" s="20"/>
    </row>
    <row r="177" spans="1:37" ht="13.8" x14ac:dyDescent="0.3">
      <c r="A177" s="3">
        <f t="shared" ca="1" si="24"/>
        <v>0</v>
      </c>
      <c r="B177" s="6">
        <f t="shared" ca="1" si="25"/>
        <v>2.3780501980937085</v>
      </c>
      <c r="C177" s="4">
        <f t="shared" ca="1" si="26"/>
        <v>0.68669047895652213</v>
      </c>
      <c r="D177" s="20">
        <v>1.9179957537999144</v>
      </c>
      <c r="E177" s="4">
        <f t="shared" si="27"/>
        <v>1.331941495694385E-3</v>
      </c>
      <c r="F177" s="4">
        <f t="shared" ca="1" si="28"/>
        <v>0.68802242045221651</v>
      </c>
      <c r="G177" s="3">
        <f ca="1">IF(F177&lt;&gt;"",SUM(COUNTIF($K$22:$K177,"&gt;"&amp;F177),COUNTIF($M$22:$M177,"&gt;"&amp;F177),COUNTIF($O$22:$O177,"&gt;"&amp;F177),COUNTIF($Q$22:$Q177,"&gt;"&amp;F177),COUNTIF($S$22:$S177,"&gt;"&amp;F177)),"")</f>
        <v>5</v>
      </c>
      <c r="H177" s="20">
        <v>15.980237757630675</v>
      </c>
      <c r="I177" s="4">
        <f t="shared" si="29"/>
        <v>1.1097387331687969E-2</v>
      </c>
      <c r="J177" s="4">
        <f t="shared" ca="1" si="30"/>
        <v>6.068626065648175E-3</v>
      </c>
      <c r="K177" s="4" t="str">
        <f ca="1">IF(AND(MAX(L$21:L176)&lt;=MAX(N$21:N176),F177&lt;&gt;"",MAX(L$21:L176)&lt;=MAX(P$21:P176),MAX(L$21:L176)&lt;=MAX(R$21:R176),MAX(L$21:L176)&lt;=MAX(T$21:T176),MAX(L$21:L176)&lt;=TIME(20,0,0)),MAX(L$21:L176,F177),"")</f>
        <v/>
      </c>
      <c r="L177" s="4" t="str">
        <f t="shared" ca="1" si="31"/>
        <v/>
      </c>
      <c r="M177" s="4" t="str">
        <f ca="1">IF(AND(MAX(L$21:L176)&gt;MAX(N$21:N176),F177&lt;&gt;"",MAX(N$21:N176)&lt;=MAX(P$21:P176),MAX(N$21:N176)&lt;=MAX(R$21:R176),MAX(N$21:N176)&lt;=MAX(T$21:T176),MAX(N$21:N176)&lt;TIME(20,0,0)),MAX(N$21:N176,F177),"")</f>
        <v/>
      </c>
      <c r="N177" s="4" t="str">
        <f t="shared" ca="1" si="32"/>
        <v/>
      </c>
      <c r="O177" s="21" t="str">
        <f ca="1">IF(AND(MAX(L$21:L176)&gt;MAX(P$21:P176),F177&lt;&gt;"",MAX(N$21:N176)&gt;MAX(P$21:P176),MAX(P$21:P176)&lt;=MAX(R$21:R176),MAX(P$21:P176)&lt;=MAX(T$21:T176),MAX(P$21:P176)&lt;TIME(20,0,0)),MAX(P$21:P176,F177),"")</f>
        <v/>
      </c>
      <c r="P177" s="21" t="str">
        <f t="shared" ca="1" si="33"/>
        <v/>
      </c>
      <c r="Q177" s="21">
        <f ca="1">IF(AND(MAX(L$21:L176)&gt;MAX(R$21:R176),F177&lt;&gt;"",MAX(N$21:N176)&gt;MAX(R$21:R176),MAX(P$21:P176)&gt;MAX(R$21:R176),MAX(R$21:R176)&lt;=MAX(T$21:T176),MAX(R$21:R176)&lt;TIME(20,0,0)),MAX(R$21:R176,F177),"")</f>
        <v>0.69409104651786468</v>
      </c>
      <c r="R177" s="21">
        <f t="shared" ca="1" si="34"/>
        <v>0.70518843384955265</v>
      </c>
      <c r="S177" s="21" t="str">
        <f ca="1">IF(AND(MAX(L$21:L176)&gt;MAX(T$21:T176),F177&lt;&gt;"",MAX(N$21:N176)&gt;MAX(T$21:T176),MAX(P$21:P176)&gt;MAX(T$21:T176),MAX(R$21:R176)&gt;MAX(T$21:T176),MAX(T$21:T176)&lt;TIME(20,0,0)),MAX(T$21:T176,F177),"")</f>
        <v/>
      </c>
      <c r="T177" s="21" t="str">
        <f t="shared" ca="1" si="35"/>
        <v/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0"/>
      <c r="AF177" s="20"/>
      <c r="AG177" s="20"/>
      <c r="AH177" s="20"/>
      <c r="AI177" s="20"/>
      <c r="AJ177" s="20"/>
      <c r="AK177" s="20"/>
    </row>
    <row r="178" spans="1:37" ht="13.8" x14ac:dyDescent="0.3">
      <c r="A178" s="3">
        <f t="shared" ca="1" si="24"/>
        <v>0</v>
      </c>
      <c r="B178" s="6">
        <f t="shared" ca="1" si="25"/>
        <v>4.8449624036531294</v>
      </c>
      <c r="C178" s="4">
        <f t="shared" ca="1" si="26"/>
        <v>0.69005503618128128</v>
      </c>
      <c r="D178" s="20">
        <v>3.9715193982628989</v>
      </c>
      <c r="E178" s="4">
        <f t="shared" si="27"/>
        <v>2.757999582127013E-3</v>
      </c>
      <c r="F178" s="4">
        <f t="shared" ca="1" si="28"/>
        <v>0.69281303576340825</v>
      </c>
      <c r="G178" s="3">
        <f ca="1">IF(F178&lt;&gt;"",SUM(COUNTIF($K$22:$K178,"&gt;"&amp;F178),COUNTIF($M$22:$M178,"&gt;"&amp;F178),COUNTIF($O$22:$O178,"&gt;"&amp;F178),COUNTIF($Q$22:$Q178,"&gt;"&amp;F178),COUNTIF($S$22:$S178,"&gt;"&amp;F178)),"")</f>
        <v>3</v>
      </c>
      <c r="H178" s="20">
        <v>20.951608272880549</v>
      </c>
      <c r="I178" s="4">
        <f t="shared" si="29"/>
        <v>1.4549727967278159E-2</v>
      </c>
      <c r="J178" s="4">
        <f t="shared" ca="1" si="30"/>
        <v>3.590962738274639E-3</v>
      </c>
      <c r="K178" s="4" t="str">
        <f ca="1">IF(AND(MAX(L$21:L177)&lt;=MAX(N$21:N177),F178&lt;&gt;"",MAX(L$21:L177)&lt;=MAX(P$21:P177),MAX(L$21:L177)&lt;=MAX(R$21:R177),MAX(L$21:L177)&lt;=MAX(T$21:T177),MAX(L$21:L177)&lt;=TIME(20,0,0)),MAX(L$21:L177,F178),"")</f>
        <v/>
      </c>
      <c r="L178" s="4" t="str">
        <f t="shared" ca="1" si="31"/>
        <v/>
      </c>
      <c r="M178" s="4">
        <f ca="1">IF(AND(MAX(L$21:L177)&gt;MAX(N$21:N177),F178&lt;&gt;"",MAX(N$21:N177)&lt;=MAX(P$21:P177),MAX(N$21:N177)&lt;=MAX(R$21:R177),MAX(N$21:N177)&lt;=MAX(T$21:T177),MAX(N$21:N177)&lt;TIME(20,0,0)),MAX(N$21:N177,F178),"")</f>
        <v>0.69640399850168289</v>
      </c>
      <c r="N178" s="4">
        <f t="shared" ca="1" si="32"/>
        <v>0.71095372646896104</v>
      </c>
      <c r="O178" s="21" t="str">
        <f ca="1">IF(AND(MAX(L$21:L177)&gt;MAX(P$21:P177),F178&lt;&gt;"",MAX(N$21:N177)&gt;MAX(P$21:P177),MAX(P$21:P177)&lt;=MAX(R$21:R177),MAX(P$21:P177)&lt;=MAX(T$21:T177),MAX(P$21:P177)&lt;TIME(20,0,0)),MAX(P$21:P177,F178),"")</f>
        <v/>
      </c>
      <c r="P178" s="21" t="str">
        <f t="shared" ca="1" si="33"/>
        <v/>
      </c>
      <c r="Q178" s="21" t="str">
        <f ca="1">IF(AND(MAX(L$21:L177)&gt;MAX(R$21:R177),F178&lt;&gt;"",MAX(N$21:N177)&gt;MAX(R$21:R177),MAX(P$21:P177)&gt;MAX(R$21:R177),MAX(R$21:R177)&lt;=MAX(T$21:T177),MAX(R$21:R177)&lt;TIME(20,0,0)),MAX(R$21:R177,F178),"")</f>
        <v/>
      </c>
      <c r="R178" s="21" t="str">
        <f t="shared" ca="1" si="34"/>
        <v/>
      </c>
      <c r="S178" s="21" t="str">
        <f ca="1">IF(AND(MAX(L$21:L177)&gt;MAX(T$21:T177),F178&lt;&gt;"",MAX(N$21:N177)&gt;MAX(T$21:T177),MAX(P$21:P177)&gt;MAX(T$21:T177),MAX(R$21:R177)&gt;MAX(T$21:T177),MAX(T$21:T177)&lt;TIME(20,0,0)),MAX(T$21:T177,F178),"")</f>
        <v/>
      </c>
      <c r="T178" s="21" t="str">
        <f t="shared" ca="1" si="35"/>
        <v/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0"/>
      <c r="AF178" s="20"/>
      <c r="AG178" s="20"/>
      <c r="AH178" s="20"/>
      <c r="AI178" s="20"/>
      <c r="AJ178" s="20"/>
      <c r="AK178" s="20"/>
    </row>
    <row r="179" spans="1:37" ht="13.8" x14ac:dyDescent="0.3">
      <c r="A179" s="3">
        <f t="shared" ca="1" si="24"/>
        <v>1</v>
      </c>
      <c r="B179" s="6">
        <f t="shared" ca="1" si="25"/>
        <v>6.2650483129347965</v>
      </c>
      <c r="C179" s="4">
        <f t="shared" ca="1" si="26"/>
        <v>0.6944057641763749</v>
      </c>
      <c r="D179" s="20">
        <v>3.3224369038434816</v>
      </c>
      <c r="E179" s="4">
        <f t="shared" si="27"/>
        <v>2.3072478498913068E-3</v>
      </c>
      <c r="F179" s="4">
        <f t="shared" ca="1" si="28"/>
        <v>0.6944057641763749</v>
      </c>
      <c r="G179" s="3">
        <f ca="1">IF(F179&lt;&gt;"",SUM(COUNTIF($K$22:$K179,"&gt;"&amp;F179),COUNTIF($M$22:$M179,"&gt;"&amp;F179),COUNTIF($O$22:$O179,"&gt;"&amp;F179),COUNTIF($Q$22:$Q179,"&gt;"&amp;F179),COUNTIF($S$22:$S179,"&gt;"&amp;F179)),"")</f>
        <v>2</v>
      </c>
      <c r="H179" s="20">
        <v>18.480906229924585</v>
      </c>
      <c r="I179" s="4">
        <f t="shared" si="29"/>
        <v>1.2833962659669851E-2</v>
      </c>
      <c r="J179" s="4">
        <f t="shared" ca="1" si="30"/>
        <v>2.9586419466229863E-3</v>
      </c>
      <c r="K179" s="4">
        <f ca="1">IF(AND(MAX(L$21:L178)&lt;=MAX(N$21:N178),F179&lt;&gt;"",MAX(L$21:L178)&lt;=MAX(P$21:P178),MAX(L$21:L178)&lt;=MAX(R$21:R178),MAX(L$21:L178)&lt;=MAX(T$21:T178),MAX(L$21:L178)&lt;=TIME(20,0,0)),MAX(L$21:L178,F179),"")</f>
        <v>0.69736440612299788</v>
      </c>
      <c r="L179" s="4">
        <f t="shared" ca="1" si="31"/>
        <v>0.71019836878266773</v>
      </c>
      <c r="M179" s="4" t="str">
        <f ca="1">IF(AND(MAX(L$21:L178)&gt;MAX(N$21:N178),F179&lt;&gt;"",MAX(N$21:N178)&lt;=MAX(P$21:P178),MAX(N$21:N178)&lt;=MAX(R$21:R178),MAX(N$21:N178)&lt;=MAX(T$21:T178),MAX(N$21:N178)&lt;TIME(20,0,0)),MAX(N$21:N178,F179),"")</f>
        <v/>
      </c>
      <c r="N179" s="4" t="str">
        <f t="shared" ca="1" si="32"/>
        <v/>
      </c>
      <c r="O179" s="21" t="str">
        <f ca="1">IF(AND(MAX(L$21:L178)&gt;MAX(P$21:P178),F179&lt;&gt;"",MAX(N$21:N178)&gt;MAX(P$21:P178),MAX(P$21:P178)&lt;=MAX(R$21:R178),MAX(P$21:P178)&lt;=MAX(T$21:T178),MAX(P$21:P178)&lt;TIME(20,0,0)),MAX(P$21:P178,F179),"")</f>
        <v/>
      </c>
      <c r="P179" s="21" t="str">
        <f t="shared" ca="1" si="33"/>
        <v/>
      </c>
      <c r="Q179" s="21" t="str">
        <f ca="1">IF(AND(MAX(L$21:L178)&gt;MAX(R$21:R178),F179&lt;&gt;"",MAX(N$21:N178)&gt;MAX(R$21:R178),MAX(P$21:P178)&gt;MAX(R$21:R178),MAX(R$21:R178)&lt;=MAX(T$21:T178),MAX(R$21:R178)&lt;TIME(20,0,0)),MAX(R$21:R178,F179),"")</f>
        <v/>
      </c>
      <c r="R179" s="21" t="str">
        <f t="shared" ca="1" si="34"/>
        <v/>
      </c>
      <c r="S179" s="21" t="str">
        <f ca="1">IF(AND(MAX(L$21:L178)&gt;MAX(T$21:T178),F179&lt;&gt;"",MAX(N$21:N178)&gt;MAX(T$21:T178),MAX(P$21:P178)&gt;MAX(T$21:T178),MAX(R$21:R178)&gt;MAX(T$21:T178),MAX(T$21:T178)&lt;TIME(20,0,0)),MAX(T$21:T178,F179),"")</f>
        <v/>
      </c>
      <c r="T179" s="21" t="str">
        <f t="shared" ca="1" si="35"/>
        <v/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0"/>
      <c r="AF179" s="20"/>
      <c r="AG179" s="20"/>
      <c r="AH179" s="20"/>
      <c r="AI179" s="20"/>
      <c r="AJ179" s="20"/>
      <c r="AK179" s="20"/>
    </row>
    <row r="180" spans="1:37" ht="13.8" x14ac:dyDescent="0.3">
      <c r="A180" s="3">
        <f t="shared" ca="1" si="24"/>
        <v>1</v>
      </c>
      <c r="B180" s="6">
        <f t="shared" ca="1" si="25"/>
        <v>1.4758108497432123</v>
      </c>
      <c r="C180" s="4">
        <f t="shared" ca="1" si="26"/>
        <v>0.69543063282202988</v>
      </c>
      <c r="D180" s="20">
        <v>4.078119566955138</v>
      </c>
      <c r="E180" s="4">
        <f t="shared" si="27"/>
        <v>2.832027477052179E-3</v>
      </c>
      <c r="F180" s="4">
        <f t="shared" ca="1" si="28"/>
        <v>0.69543063282202988</v>
      </c>
      <c r="G180" s="3">
        <f ca="1">IF(F180&lt;&gt;"",SUM(COUNTIF($K$22:$K180,"&gt;"&amp;F180),COUNTIF($M$22:$M180,"&gt;"&amp;F180),COUNTIF($O$22:$O180,"&gt;"&amp;F180),COUNTIF($Q$22:$Q180,"&gt;"&amp;F180),COUNTIF($S$22:$S180,"&gt;"&amp;F180)),"")</f>
        <v>3</v>
      </c>
      <c r="H180" s="20">
        <v>16.204143984523398</v>
      </c>
      <c r="I180" s="4">
        <f t="shared" si="29"/>
        <v>1.1252877767030137E-2</v>
      </c>
      <c r="J180" s="4">
        <f t="shared" ca="1" si="30"/>
        <v>6.8425197571505558E-3</v>
      </c>
      <c r="K180" s="4" t="str">
        <f ca="1">IF(AND(MAX(L$21:L179)&lt;=MAX(N$21:N179),F180&lt;&gt;"",MAX(L$21:L179)&lt;=MAX(P$21:P179),MAX(L$21:L179)&lt;=MAX(R$21:R179),MAX(L$21:L179)&lt;=MAX(T$21:T179),MAX(L$21:L179)&lt;=TIME(20,0,0)),MAX(L$21:L179,F180),"")</f>
        <v/>
      </c>
      <c r="L180" s="4" t="str">
        <f t="shared" ca="1" si="31"/>
        <v/>
      </c>
      <c r="M180" s="4" t="str">
        <f ca="1">IF(AND(MAX(L$21:L179)&gt;MAX(N$21:N179),F180&lt;&gt;"",MAX(N$21:N179)&lt;=MAX(P$21:P179),MAX(N$21:N179)&lt;=MAX(R$21:R179),MAX(N$21:N179)&lt;=MAX(T$21:T179),MAX(N$21:N179)&lt;TIME(20,0,0)),MAX(N$21:N179,F180),"")</f>
        <v/>
      </c>
      <c r="N180" s="4" t="str">
        <f t="shared" ca="1" si="32"/>
        <v/>
      </c>
      <c r="O180" s="21">
        <f ca="1">IF(AND(MAX(L$21:L179)&gt;MAX(P$21:P179),F180&lt;&gt;"",MAX(N$21:N179)&gt;MAX(P$21:P179),MAX(P$21:P179)&lt;=MAX(R$21:R179),MAX(P$21:P179)&lt;=MAX(T$21:T179),MAX(P$21:P179)&lt;TIME(20,0,0)),MAX(P$21:P179,F180),"")</f>
        <v>0.70227315257918044</v>
      </c>
      <c r="P180" s="21">
        <f t="shared" ca="1" si="33"/>
        <v>0.71352603034621054</v>
      </c>
      <c r="Q180" s="21" t="str">
        <f ca="1">IF(AND(MAX(L$21:L179)&gt;MAX(R$21:R179),F180&lt;&gt;"",MAX(N$21:N179)&gt;MAX(R$21:R179),MAX(P$21:P179)&gt;MAX(R$21:R179),MAX(R$21:R179)&lt;=MAX(T$21:T179),MAX(R$21:R179)&lt;TIME(20,0,0)),MAX(R$21:R179,F180),"")</f>
        <v/>
      </c>
      <c r="R180" s="21" t="str">
        <f t="shared" ca="1" si="34"/>
        <v/>
      </c>
      <c r="S180" s="21" t="str">
        <f ca="1">IF(AND(MAX(L$21:L179)&gt;MAX(T$21:T179),F180&lt;&gt;"",MAX(N$21:N179)&gt;MAX(T$21:T179),MAX(P$21:P179)&gt;MAX(T$21:T179),MAX(R$21:R179)&gt;MAX(T$21:T179),MAX(T$21:T179)&lt;TIME(20,0,0)),MAX(T$21:T179,F180),"")</f>
        <v/>
      </c>
      <c r="T180" s="21" t="str">
        <f t="shared" ca="1" si="35"/>
        <v/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0"/>
      <c r="AF180" s="20"/>
      <c r="AG180" s="20"/>
      <c r="AH180" s="20"/>
      <c r="AI180" s="20"/>
      <c r="AJ180" s="20"/>
      <c r="AK180" s="20"/>
    </row>
    <row r="181" spans="1:37" ht="13.8" x14ac:dyDescent="0.3">
      <c r="A181" s="3">
        <f t="shared" ca="1" si="24"/>
        <v>1</v>
      </c>
      <c r="B181" s="6">
        <f t="shared" ca="1" si="25"/>
        <v>5.5823115872518549</v>
      </c>
      <c r="C181" s="4">
        <f t="shared" ca="1" si="26"/>
        <v>0.69930723809095474</v>
      </c>
      <c r="D181" s="20">
        <v>2.1239963037514826</v>
      </c>
      <c r="E181" s="4">
        <f t="shared" si="27"/>
        <v>1.4749974331607519E-3</v>
      </c>
      <c r="F181" s="4">
        <f t="shared" ca="1" si="28"/>
        <v>0.69930723809095474</v>
      </c>
      <c r="G181" s="3">
        <f ca="1">IF(F181&lt;&gt;"",SUM(COUNTIF($K$22:$K181,"&gt;"&amp;F181),COUNTIF($M$22:$M181,"&gt;"&amp;F181),COUNTIF($O$22:$O181,"&gt;"&amp;F181),COUNTIF($Q$22:$Q181,"&gt;"&amp;F181),COUNTIF($S$22:$S181,"&gt;"&amp;F181)),"")</f>
        <v>2</v>
      </c>
      <c r="H181" s="20">
        <v>21.392428986146115</v>
      </c>
      <c r="I181" s="4">
        <f t="shared" si="29"/>
        <v>1.4855853462601468E-2</v>
      </c>
      <c r="J181" s="4">
        <f t="shared" ca="1" si="30"/>
        <v>3.1792155488077345E-3</v>
      </c>
      <c r="K181" s="4" t="str">
        <f ca="1">IF(AND(MAX(L$21:L180)&lt;=MAX(N$21:N180),F181&lt;&gt;"",MAX(L$21:L180)&lt;=MAX(P$21:P180),MAX(L$21:L180)&lt;=MAX(R$21:R180),MAX(L$21:L180)&lt;=MAX(T$21:T180),MAX(L$21:L180)&lt;=TIME(20,0,0)),MAX(L$21:L180,F181),"")</f>
        <v/>
      </c>
      <c r="L181" s="4" t="str">
        <f t="shared" ca="1" si="31"/>
        <v/>
      </c>
      <c r="M181" s="4" t="str">
        <f ca="1">IF(AND(MAX(L$21:L180)&gt;MAX(N$21:N180),F181&lt;&gt;"",MAX(N$21:N180)&lt;=MAX(P$21:P180),MAX(N$21:N180)&lt;=MAX(R$21:R180),MAX(N$21:N180)&lt;=MAX(T$21:T180),MAX(N$21:N180)&lt;TIME(20,0,0)),MAX(N$21:N180,F181),"")</f>
        <v/>
      </c>
      <c r="N181" s="4" t="str">
        <f t="shared" ca="1" si="32"/>
        <v/>
      </c>
      <c r="O181" s="21" t="str">
        <f ca="1">IF(AND(MAX(L$21:L180)&gt;MAX(P$21:P180),F181&lt;&gt;"",MAX(N$21:N180)&gt;MAX(P$21:P180),MAX(P$21:P180)&lt;=MAX(R$21:R180),MAX(P$21:P180)&lt;=MAX(T$21:T180),MAX(P$21:P180)&lt;TIME(20,0,0)),MAX(P$21:P180,F181),"")</f>
        <v/>
      </c>
      <c r="P181" s="21" t="str">
        <f t="shared" ca="1" si="33"/>
        <v/>
      </c>
      <c r="Q181" s="21" t="str">
        <f ca="1">IF(AND(MAX(L$21:L180)&gt;MAX(R$21:R180),F181&lt;&gt;"",MAX(N$21:N180)&gt;MAX(R$21:R180),MAX(P$21:P180)&gt;MAX(R$21:R180),MAX(R$21:R180)&lt;=MAX(T$21:T180),MAX(R$21:R180)&lt;TIME(20,0,0)),MAX(R$21:R180,F181),"")</f>
        <v/>
      </c>
      <c r="R181" s="21" t="str">
        <f t="shared" ca="1" si="34"/>
        <v/>
      </c>
      <c r="S181" s="21">
        <f ca="1">IF(AND(MAX(L$21:L180)&gt;MAX(T$21:T180),F181&lt;&gt;"",MAX(N$21:N180)&gt;MAX(T$21:T180),MAX(P$21:P180)&gt;MAX(T$21:T180),MAX(R$21:R180)&gt;MAX(T$21:T180),MAX(T$21:T180)&lt;TIME(20,0,0)),MAX(T$21:T180,F181),"")</f>
        <v>0.70248645363976248</v>
      </c>
      <c r="T181" s="21">
        <f t="shared" ca="1" si="35"/>
        <v>0.71734230710236391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0"/>
      <c r="AF181" s="20"/>
      <c r="AG181" s="20"/>
      <c r="AH181" s="20"/>
      <c r="AI181" s="20"/>
      <c r="AJ181" s="20"/>
      <c r="AK181" s="20"/>
    </row>
    <row r="182" spans="1:37" ht="13.8" x14ac:dyDescent="0.3">
      <c r="A182" s="3">
        <f t="shared" ca="1" si="24"/>
        <v>0</v>
      </c>
      <c r="B182" s="6">
        <f t="shared" ca="1" si="25"/>
        <v>1.0142003772645176</v>
      </c>
      <c r="C182" s="4">
        <f t="shared" ca="1" si="26"/>
        <v>0.70001154390849951</v>
      </c>
      <c r="D182" s="20">
        <v>2.4906875144806691</v>
      </c>
      <c r="E182" s="4">
        <f t="shared" si="27"/>
        <v>1.7296441072782423E-3</v>
      </c>
      <c r="F182" s="4">
        <f t="shared" ca="1" si="28"/>
        <v>0.70174118801577778</v>
      </c>
      <c r="G182" s="3">
        <f ca="1">IF(F182&lt;&gt;"",SUM(COUNTIF($K$22:$K182,"&gt;"&amp;F182),COUNTIF($M$22:$M182,"&gt;"&amp;F182),COUNTIF($O$22:$O182,"&gt;"&amp;F182),COUNTIF($Q$22:$Q182,"&gt;"&amp;F182),COUNTIF($S$22:$S182,"&gt;"&amp;F182)),"")</f>
        <v>3</v>
      </c>
      <c r="H182" s="20">
        <v>9.3811133107374189</v>
      </c>
      <c r="I182" s="4">
        <f t="shared" si="29"/>
        <v>6.5146620213454298E-3</v>
      </c>
      <c r="J182" s="4">
        <f t="shared" ca="1" si="30"/>
        <v>3.4472458337748701E-3</v>
      </c>
      <c r="K182" s="4" t="str">
        <f ca="1">IF(AND(MAX(L$21:L181)&lt;=MAX(N$21:N181),F182&lt;&gt;"",MAX(L$21:L181)&lt;=MAX(P$21:P181),MAX(L$21:L181)&lt;=MAX(R$21:R181),MAX(L$21:L181)&lt;=MAX(T$21:T181),MAX(L$21:L181)&lt;=TIME(20,0,0)),MAX(L$21:L181,F182),"")</f>
        <v/>
      </c>
      <c r="L182" s="4" t="str">
        <f t="shared" ca="1" si="31"/>
        <v/>
      </c>
      <c r="M182" s="4" t="str">
        <f ca="1">IF(AND(MAX(L$21:L181)&gt;MAX(N$21:N181),F182&lt;&gt;"",MAX(N$21:N181)&lt;=MAX(P$21:P181),MAX(N$21:N181)&lt;=MAX(R$21:R181),MAX(N$21:N181)&lt;=MAX(T$21:T181),MAX(N$21:N181)&lt;TIME(20,0,0)),MAX(N$21:N181,F182),"")</f>
        <v/>
      </c>
      <c r="N182" s="4" t="str">
        <f t="shared" ca="1" si="32"/>
        <v/>
      </c>
      <c r="O182" s="21" t="str">
        <f ca="1">IF(AND(MAX(L$21:L181)&gt;MAX(P$21:P181),F182&lt;&gt;"",MAX(N$21:N181)&gt;MAX(P$21:P181),MAX(P$21:P181)&lt;=MAX(R$21:R181),MAX(P$21:P181)&lt;=MAX(T$21:T181),MAX(P$21:P181)&lt;TIME(20,0,0)),MAX(P$21:P181,F182),"")</f>
        <v/>
      </c>
      <c r="P182" s="21" t="str">
        <f t="shared" ca="1" si="33"/>
        <v/>
      </c>
      <c r="Q182" s="21">
        <f ca="1">IF(AND(MAX(L$21:L181)&gt;MAX(R$21:R181),F182&lt;&gt;"",MAX(N$21:N181)&gt;MAX(R$21:R181),MAX(P$21:P181)&gt;MAX(R$21:R181),MAX(R$21:R181)&lt;=MAX(T$21:T181),MAX(R$21:R181)&lt;TIME(20,0,0)),MAX(R$21:R181,F182),"")</f>
        <v>0.70518843384955265</v>
      </c>
      <c r="R182" s="21">
        <f t="shared" ca="1" si="34"/>
        <v>0.71170309587089808</v>
      </c>
      <c r="S182" s="21" t="str">
        <f ca="1">IF(AND(MAX(L$21:L181)&gt;MAX(T$21:T181),F182&lt;&gt;"",MAX(N$21:N181)&gt;MAX(T$21:T181),MAX(P$21:P181)&gt;MAX(T$21:T181),MAX(R$21:R181)&gt;MAX(T$21:T181),MAX(T$21:T181)&lt;TIME(20,0,0)),MAX(T$21:T181,F182),"")</f>
        <v/>
      </c>
      <c r="T182" s="21" t="str">
        <f t="shared" ca="1" si="35"/>
        <v/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0"/>
      <c r="AF182" s="20"/>
      <c r="AG182" s="20"/>
      <c r="AH182" s="20"/>
      <c r="AI182" s="20"/>
      <c r="AJ182" s="20"/>
      <c r="AK182" s="20"/>
    </row>
    <row r="183" spans="1:37" ht="13.8" x14ac:dyDescent="0.3">
      <c r="A183" s="3">
        <f t="shared" ca="1" si="24"/>
        <v>0</v>
      </c>
      <c r="B183" s="6">
        <f t="shared" ca="1" si="25"/>
        <v>1.5716999470163575</v>
      </c>
      <c r="C183" s="4">
        <f t="shared" ca="1" si="26"/>
        <v>0.70110300220503863</v>
      </c>
      <c r="D183" s="20">
        <v>2.6455451878318854</v>
      </c>
      <c r="E183" s="4">
        <f t="shared" si="27"/>
        <v>1.8371841582165871E-3</v>
      </c>
      <c r="F183" s="4">
        <f t="shared" ca="1" si="28"/>
        <v>0.70294018636325517</v>
      </c>
      <c r="G183" s="3">
        <f ca="1">IF(F183&lt;&gt;"",SUM(COUNTIF($K$22:$K183,"&gt;"&amp;F183),COUNTIF($M$22:$M183,"&gt;"&amp;F183),COUNTIF($O$22:$O183,"&gt;"&amp;F183),COUNTIF($Q$22:$Q183,"&gt;"&amp;F183),COUNTIF($S$22:$S183,"&gt;"&amp;F183)),"")</f>
        <v>2</v>
      </c>
      <c r="H183" s="20">
        <v>23.567030818085186</v>
      </c>
      <c r="I183" s="4">
        <f t="shared" si="29"/>
        <v>1.6365993623670267E-2</v>
      </c>
      <c r="J183" s="4">
        <f t="shared" ca="1" si="30"/>
        <v>7.2581824194125621E-3</v>
      </c>
      <c r="K183" s="4">
        <f ca="1">IF(AND(MAX(L$21:L182)&lt;=MAX(N$21:N182),F183&lt;&gt;"",MAX(L$21:L182)&lt;=MAX(P$21:P182),MAX(L$21:L182)&lt;=MAX(R$21:R182),MAX(L$21:L182)&lt;=MAX(T$21:T182),MAX(L$21:L182)&lt;=TIME(20,0,0)),MAX(L$21:L182,F183),"")</f>
        <v>0.71019836878266773</v>
      </c>
      <c r="L183" s="4">
        <f t="shared" ca="1" si="31"/>
        <v>0.72656436240633804</v>
      </c>
      <c r="M183" s="4" t="str">
        <f ca="1">IF(AND(MAX(L$21:L182)&gt;MAX(N$21:N182),F183&lt;&gt;"",MAX(N$21:N182)&lt;=MAX(P$21:P182),MAX(N$21:N182)&lt;=MAX(R$21:R182),MAX(N$21:N182)&lt;=MAX(T$21:T182),MAX(N$21:N182)&lt;TIME(20,0,0)),MAX(N$21:N182,F183),"")</f>
        <v/>
      </c>
      <c r="N183" s="4" t="str">
        <f t="shared" ca="1" si="32"/>
        <v/>
      </c>
      <c r="O183" s="21" t="str">
        <f ca="1">IF(AND(MAX(L$21:L182)&gt;MAX(P$21:P182),F183&lt;&gt;"",MAX(N$21:N182)&gt;MAX(P$21:P182),MAX(P$21:P182)&lt;=MAX(R$21:R182),MAX(P$21:P182)&lt;=MAX(T$21:T182),MAX(P$21:P182)&lt;TIME(20,0,0)),MAX(P$21:P182,F183),"")</f>
        <v/>
      </c>
      <c r="P183" s="21" t="str">
        <f t="shared" ca="1" si="33"/>
        <v/>
      </c>
      <c r="Q183" s="21" t="str">
        <f ca="1">IF(AND(MAX(L$21:L182)&gt;MAX(R$21:R182),F183&lt;&gt;"",MAX(N$21:N182)&gt;MAX(R$21:R182),MAX(P$21:P182)&gt;MAX(R$21:R182),MAX(R$21:R182)&lt;=MAX(T$21:T182),MAX(R$21:R182)&lt;TIME(20,0,0)),MAX(R$21:R182,F183),"")</f>
        <v/>
      </c>
      <c r="R183" s="21" t="str">
        <f t="shared" ca="1" si="34"/>
        <v/>
      </c>
      <c r="S183" s="21" t="str">
        <f ca="1">IF(AND(MAX(L$21:L182)&gt;MAX(T$21:T182),F183&lt;&gt;"",MAX(N$21:N182)&gt;MAX(T$21:T182),MAX(P$21:P182)&gt;MAX(T$21:T182),MAX(R$21:R182)&gt;MAX(T$21:T182),MAX(T$21:T182)&lt;TIME(20,0,0)),MAX(T$21:T182,F183),"")</f>
        <v/>
      </c>
      <c r="T183" s="21" t="str">
        <f t="shared" ca="1" si="35"/>
        <v/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0"/>
      <c r="AF183" s="20"/>
      <c r="AG183" s="20"/>
      <c r="AH183" s="20"/>
      <c r="AI183" s="20"/>
      <c r="AJ183" s="20"/>
      <c r="AK183" s="20"/>
    </row>
    <row r="184" spans="1:37" ht="13.8" x14ac:dyDescent="0.3">
      <c r="A184" s="3">
        <f t="shared" ca="1" si="24"/>
        <v>1</v>
      </c>
      <c r="B184" s="6">
        <f t="shared" ca="1" si="25"/>
        <v>9.2412592279946626</v>
      </c>
      <c r="C184" s="4">
        <f t="shared" ca="1" si="26"/>
        <v>0.70752054333559045</v>
      </c>
      <c r="D184" s="20">
        <v>2.9000172579144419</v>
      </c>
      <c r="E184" s="4">
        <f t="shared" si="27"/>
        <v>2.0139008735516957E-3</v>
      </c>
      <c r="F184" s="4">
        <f t="shared" ca="1" si="28"/>
        <v>0.70752054333559045</v>
      </c>
      <c r="G184" s="3">
        <f ca="1">IF(F184&lt;&gt;"",SUM(COUNTIF($K$22:$K184,"&gt;"&amp;F184),COUNTIF($M$22:$M184,"&gt;"&amp;F184),COUNTIF($O$22:$O184,"&gt;"&amp;F184),COUNTIF($Q$22:$Q184,"&gt;"&amp;F184),COUNTIF($S$22:$S184,"&gt;"&amp;F184)),"")</f>
        <v>2</v>
      </c>
      <c r="H184" s="20">
        <v>12.849008082084765</v>
      </c>
      <c r="I184" s="4">
        <f t="shared" si="29"/>
        <v>8.9229222792255314E-3</v>
      </c>
      <c r="J184" s="4">
        <f t="shared" ca="1" si="30"/>
        <v>3.4331831333705987E-3</v>
      </c>
      <c r="K184" s="4" t="str">
        <f ca="1">IF(AND(MAX(L$21:L183)&lt;=MAX(N$21:N183),F184&lt;&gt;"",MAX(L$21:L183)&lt;=MAX(P$21:P183),MAX(L$21:L183)&lt;=MAX(R$21:R183),MAX(L$21:L183)&lt;=MAX(T$21:T183),MAX(L$21:L183)&lt;=TIME(20,0,0)),MAX(L$21:L183,F184),"")</f>
        <v/>
      </c>
      <c r="L184" s="4" t="str">
        <f t="shared" ca="1" si="31"/>
        <v/>
      </c>
      <c r="M184" s="4">
        <f ca="1">IF(AND(MAX(L$21:L183)&gt;MAX(N$21:N183),F184&lt;&gt;"",MAX(N$21:N183)&lt;=MAX(P$21:P183),MAX(N$21:N183)&lt;=MAX(R$21:R183),MAX(N$21:N183)&lt;=MAX(T$21:T183),MAX(N$21:N183)&lt;TIME(20,0,0)),MAX(N$21:N183,F184),"")</f>
        <v>0.71095372646896104</v>
      </c>
      <c r="N184" s="4">
        <f t="shared" ca="1" si="32"/>
        <v>0.71987664874818658</v>
      </c>
      <c r="O184" s="21" t="str">
        <f ca="1">IF(AND(MAX(L$21:L183)&gt;MAX(P$21:P183),F184&lt;&gt;"",MAX(N$21:N183)&gt;MAX(P$21:P183),MAX(P$21:P183)&lt;=MAX(R$21:R183),MAX(P$21:P183)&lt;=MAX(T$21:T183),MAX(P$21:P183)&lt;TIME(20,0,0)),MAX(P$21:P183,F184),"")</f>
        <v/>
      </c>
      <c r="P184" s="21" t="str">
        <f t="shared" ca="1" si="33"/>
        <v/>
      </c>
      <c r="Q184" s="21" t="str">
        <f ca="1">IF(AND(MAX(L$21:L183)&gt;MAX(R$21:R183),F184&lt;&gt;"",MAX(N$21:N183)&gt;MAX(R$21:R183),MAX(P$21:P183)&gt;MAX(R$21:R183),MAX(R$21:R183)&lt;=MAX(T$21:T183),MAX(R$21:R183)&lt;TIME(20,0,0)),MAX(R$21:R183,F184),"")</f>
        <v/>
      </c>
      <c r="R184" s="21" t="str">
        <f t="shared" ca="1" si="34"/>
        <v/>
      </c>
      <c r="S184" s="21" t="str">
        <f ca="1">IF(AND(MAX(L$21:L183)&gt;MAX(T$21:T183),F184&lt;&gt;"",MAX(N$21:N183)&gt;MAX(T$21:T183),MAX(P$21:P183)&gt;MAX(T$21:T183),MAX(R$21:R183)&gt;MAX(T$21:T183),MAX(T$21:T183)&lt;TIME(20,0,0)),MAX(T$21:T183,F184),"")</f>
        <v/>
      </c>
      <c r="T184" s="21" t="str">
        <f t="shared" ca="1" si="35"/>
        <v/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0"/>
      <c r="AF184" s="20"/>
      <c r="AG184" s="20"/>
      <c r="AH184" s="20"/>
      <c r="AI184" s="20"/>
      <c r="AJ184" s="20"/>
      <c r="AK184" s="20"/>
    </row>
    <row r="185" spans="1:37" ht="13.8" x14ac:dyDescent="0.3">
      <c r="A185" s="3">
        <f t="shared" ca="1" si="24"/>
        <v>0</v>
      </c>
      <c r="B185" s="6">
        <f t="shared" ca="1" si="25"/>
        <v>1.3966127242651147</v>
      </c>
      <c r="C185" s="4">
        <f t="shared" ca="1" si="26"/>
        <v>0.70849041328299678</v>
      </c>
      <c r="D185" s="20">
        <v>2.9521466520491231</v>
      </c>
      <c r="E185" s="4">
        <f t="shared" si="27"/>
        <v>2.0501018417007797E-3</v>
      </c>
      <c r="F185" s="4">
        <f t="shared" ca="1" si="28"/>
        <v>0.71054051512469751</v>
      </c>
      <c r="G185" s="3">
        <f ca="1">IF(F185&lt;&gt;"",SUM(COUNTIF($K$22:$K185,"&gt;"&amp;F185),COUNTIF($M$22:$M185,"&gt;"&amp;F185),COUNTIF($O$22:$O185,"&gt;"&amp;F185),COUNTIF($Q$22:$Q185,"&gt;"&amp;F185),COUNTIF($S$22:$S185,"&gt;"&amp;F185)),"")</f>
        <v>2</v>
      </c>
      <c r="H185" s="20">
        <v>12.400078655118705</v>
      </c>
      <c r="I185" s="4">
        <f t="shared" si="29"/>
        <v>8.6111657327213233E-3</v>
      </c>
      <c r="J185" s="4">
        <f t="shared" ca="1" si="30"/>
        <v>1.1625807462005699E-3</v>
      </c>
      <c r="K185" s="4" t="str">
        <f ca="1">IF(AND(MAX(L$21:L184)&lt;=MAX(N$21:N184),F185&lt;&gt;"",MAX(L$21:L184)&lt;=MAX(P$21:P184),MAX(L$21:L184)&lt;=MAX(R$21:R184),MAX(L$21:L184)&lt;=MAX(T$21:T184),MAX(L$21:L184)&lt;=TIME(20,0,0)),MAX(L$21:L184,F185),"")</f>
        <v/>
      </c>
      <c r="L185" s="4" t="str">
        <f t="shared" ca="1" si="31"/>
        <v/>
      </c>
      <c r="M185" s="4" t="str">
        <f ca="1">IF(AND(MAX(L$21:L184)&gt;MAX(N$21:N184),F185&lt;&gt;"",MAX(N$21:N184)&lt;=MAX(P$21:P184),MAX(N$21:N184)&lt;=MAX(R$21:R184),MAX(N$21:N184)&lt;=MAX(T$21:T184),MAX(N$21:N184)&lt;TIME(20,0,0)),MAX(N$21:N184,F185),"")</f>
        <v/>
      </c>
      <c r="N185" s="4" t="str">
        <f t="shared" ca="1" si="32"/>
        <v/>
      </c>
      <c r="O185" s="21" t="str">
        <f ca="1">IF(AND(MAX(L$21:L184)&gt;MAX(P$21:P184),F185&lt;&gt;"",MAX(N$21:N184)&gt;MAX(P$21:P184),MAX(P$21:P184)&lt;=MAX(R$21:R184),MAX(P$21:P184)&lt;=MAX(T$21:T184),MAX(P$21:P184)&lt;TIME(20,0,0)),MAX(P$21:P184,F185),"")</f>
        <v/>
      </c>
      <c r="P185" s="21" t="str">
        <f t="shared" ca="1" si="33"/>
        <v/>
      </c>
      <c r="Q185" s="21">
        <f ca="1">IF(AND(MAX(L$21:L184)&gt;MAX(R$21:R184),F185&lt;&gt;"",MAX(N$21:N184)&gt;MAX(R$21:R184),MAX(P$21:P184)&gt;MAX(R$21:R184),MAX(R$21:R184)&lt;=MAX(T$21:T184),MAX(R$21:R184)&lt;TIME(20,0,0)),MAX(R$21:R184,F185),"")</f>
        <v>0.71170309587089808</v>
      </c>
      <c r="R185" s="21">
        <f t="shared" ca="1" si="34"/>
        <v>0.72031426160361944</v>
      </c>
      <c r="S185" s="21" t="str">
        <f ca="1">IF(AND(MAX(L$21:L184)&gt;MAX(T$21:T184),F185&lt;&gt;"",MAX(N$21:N184)&gt;MAX(T$21:T184),MAX(P$21:P184)&gt;MAX(T$21:T184),MAX(R$21:R184)&gt;MAX(T$21:T184),MAX(T$21:T184)&lt;TIME(20,0,0)),MAX(T$21:T184,F185),"")</f>
        <v/>
      </c>
      <c r="T185" s="21" t="str">
        <f t="shared" ca="1" si="35"/>
        <v/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0"/>
      <c r="AF185" s="20"/>
      <c r="AG185" s="20"/>
      <c r="AH185" s="20"/>
      <c r="AI185" s="20"/>
      <c r="AJ185" s="20"/>
      <c r="AK185" s="20"/>
    </row>
    <row r="186" spans="1:37" ht="13.8" x14ac:dyDescent="0.3">
      <c r="A186" s="3">
        <f t="shared" ca="1" si="24"/>
        <v>0</v>
      </c>
      <c r="B186" s="6">
        <f t="shared" ca="1" si="25"/>
        <v>12.262830732182145</v>
      </c>
      <c r="C186" s="4">
        <f t="shared" ca="1" si="26"/>
        <v>0.71700626795812328</v>
      </c>
      <c r="D186" s="20">
        <v>2.7485753056025715</v>
      </c>
      <c r="E186" s="4">
        <f t="shared" si="27"/>
        <v>1.9087328511128967E-3</v>
      </c>
      <c r="F186" s="4">
        <f t="shared" ca="1" si="28"/>
        <v>0.7189150008092362</v>
      </c>
      <c r="G186" s="3">
        <f ca="1">IF(F186&lt;&gt;"",SUM(COUNTIF($K$22:$K186,"&gt;"&amp;F186),COUNTIF($M$22:$M186,"&gt;"&amp;F186),COUNTIF($O$22:$O186,"&gt;"&amp;F186),COUNTIF($Q$22:$Q186,"&gt;"&amp;F186),COUNTIF($S$22:$S186,"&gt;"&amp;F186)),"")</f>
        <v>0</v>
      </c>
      <c r="H186" s="20">
        <v>12.596827938650677</v>
      </c>
      <c r="I186" s="4">
        <f t="shared" si="29"/>
        <v>8.7477971796185248E-3</v>
      </c>
      <c r="J186" s="4">
        <f t="shared" ca="1" si="30"/>
        <v>0</v>
      </c>
      <c r="K186" s="4" t="str">
        <f ca="1">IF(AND(MAX(L$21:L185)&lt;=MAX(N$21:N185),F186&lt;&gt;"",MAX(L$21:L185)&lt;=MAX(P$21:P185),MAX(L$21:L185)&lt;=MAX(R$21:R185),MAX(L$21:L185)&lt;=MAX(T$21:T185),MAX(L$21:L185)&lt;=TIME(20,0,0)),MAX(L$21:L185,F186),"")</f>
        <v/>
      </c>
      <c r="L186" s="4" t="str">
        <f t="shared" ca="1" si="31"/>
        <v/>
      </c>
      <c r="M186" s="4" t="str">
        <f ca="1">IF(AND(MAX(L$21:L185)&gt;MAX(N$21:N185),F186&lt;&gt;"",MAX(N$21:N185)&lt;=MAX(P$21:P185),MAX(N$21:N185)&lt;=MAX(R$21:R185),MAX(N$21:N185)&lt;=MAX(T$21:T185),MAX(N$21:N185)&lt;TIME(20,0,0)),MAX(N$21:N185,F186),"")</f>
        <v/>
      </c>
      <c r="N186" s="4" t="str">
        <f t="shared" ca="1" si="32"/>
        <v/>
      </c>
      <c r="O186" s="21">
        <f ca="1">IF(AND(MAX(L$21:L185)&gt;MAX(P$21:P185),F186&lt;&gt;"",MAX(N$21:N185)&gt;MAX(P$21:P185),MAX(P$21:P185)&lt;=MAX(R$21:R185),MAX(P$21:P185)&lt;=MAX(T$21:T185),MAX(P$21:P185)&lt;TIME(20,0,0)),MAX(P$21:P185,F186),"")</f>
        <v>0.7189150008092362</v>
      </c>
      <c r="P186" s="21">
        <f t="shared" ca="1" si="33"/>
        <v>0.72766279798885469</v>
      </c>
      <c r="Q186" s="21" t="str">
        <f ca="1">IF(AND(MAX(L$21:L185)&gt;MAX(R$21:R185),F186&lt;&gt;"",MAX(N$21:N185)&gt;MAX(R$21:R185),MAX(P$21:P185)&gt;MAX(R$21:R185),MAX(R$21:R185)&lt;=MAX(T$21:T185),MAX(R$21:R185)&lt;TIME(20,0,0)),MAX(R$21:R185,F186),"")</f>
        <v/>
      </c>
      <c r="R186" s="21" t="str">
        <f t="shared" ca="1" si="34"/>
        <v/>
      </c>
      <c r="S186" s="21" t="str">
        <f ca="1">IF(AND(MAX(L$21:L185)&gt;MAX(T$21:T185),F186&lt;&gt;"",MAX(N$21:N185)&gt;MAX(T$21:T185),MAX(P$21:P185)&gt;MAX(T$21:T185),MAX(R$21:R185)&gt;MAX(T$21:T185),MAX(T$21:T185)&lt;TIME(20,0,0)),MAX(T$21:T185,F186),"")</f>
        <v/>
      </c>
      <c r="T186" s="21" t="str">
        <f t="shared" ca="1" si="35"/>
        <v/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0"/>
      <c r="AF186" s="20"/>
      <c r="AG186" s="20"/>
      <c r="AH186" s="20"/>
      <c r="AI186" s="20"/>
      <c r="AJ186" s="20"/>
      <c r="AK186" s="20"/>
    </row>
    <row r="187" spans="1:37" ht="13.8" x14ac:dyDescent="0.3">
      <c r="A187" s="3">
        <f t="shared" ca="1" si="24"/>
        <v>0</v>
      </c>
      <c r="B187" s="6">
        <f t="shared" ca="1" si="25"/>
        <v>3.7919008703829129</v>
      </c>
      <c r="C187" s="4">
        <f t="shared" ca="1" si="26"/>
        <v>0.71963953245144474</v>
      </c>
      <c r="D187" s="20">
        <v>3.1910655100800795</v>
      </c>
      <c r="E187" s="4">
        <f t="shared" si="27"/>
        <v>2.2160177153333887E-3</v>
      </c>
      <c r="F187" s="4">
        <f t="shared" ca="1" si="28"/>
        <v>0.72185555016677816</v>
      </c>
      <c r="G187" s="3">
        <f ca="1">IF(F187&lt;&gt;"",SUM(COUNTIF($K$22:$K187,"&gt;"&amp;F187),COUNTIF($M$22:$M187,"&gt;"&amp;F187),COUNTIF($O$22:$O187,"&gt;"&amp;F187),COUNTIF($Q$22:$Q187,"&gt;"&amp;F187),COUNTIF($S$22:$S187,"&gt;"&amp;F187)),"")</f>
        <v>0</v>
      </c>
      <c r="H187" s="20">
        <v>17.16859916690737</v>
      </c>
      <c r="I187" s="4">
        <f t="shared" si="29"/>
        <v>1.192263831035234E-2</v>
      </c>
      <c r="J187" s="4">
        <f t="shared" ca="1" si="30"/>
        <v>0</v>
      </c>
      <c r="K187" s="4" t="str">
        <f ca="1">IF(AND(MAX(L$21:L186)&lt;=MAX(N$21:N186),F187&lt;&gt;"",MAX(L$21:L186)&lt;=MAX(P$21:P186),MAX(L$21:L186)&lt;=MAX(R$21:R186),MAX(L$21:L186)&lt;=MAX(T$21:T186),MAX(L$21:L186)&lt;=TIME(20,0,0)),MAX(L$21:L186,F187),"")</f>
        <v/>
      </c>
      <c r="L187" s="4" t="str">
        <f t="shared" ca="1" si="31"/>
        <v/>
      </c>
      <c r="M187" s="4" t="str">
        <f ca="1">IF(AND(MAX(L$21:L186)&gt;MAX(N$21:N186),F187&lt;&gt;"",MAX(N$21:N186)&lt;=MAX(P$21:P186),MAX(N$21:N186)&lt;=MAX(R$21:R186),MAX(N$21:N186)&lt;=MAX(T$21:T186),MAX(N$21:N186)&lt;TIME(20,0,0)),MAX(N$21:N186,F187),"")</f>
        <v/>
      </c>
      <c r="N187" s="4" t="str">
        <f t="shared" ca="1" si="32"/>
        <v/>
      </c>
      <c r="O187" s="21" t="str">
        <f ca="1">IF(AND(MAX(L$21:L186)&gt;MAX(P$21:P186),F187&lt;&gt;"",MAX(N$21:N186)&gt;MAX(P$21:P186),MAX(P$21:P186)&lt;=MAX(R$21:R186),MAX(P$21:P186)&lt;=MAX(T$21:T186),MAX(P$21:P186)&lt;TIME(20,0,0)),MAX(P$21:P186,F187),"")</f>
        <v/>
      </c>
      <c r="P187" s="21" t="str">
        <f t="shared" ca="1" si="33"/>
        <v/>
      </c>
      <c r="Q187" s="21" t="str">
        <f ca="1">IF(AND(MAX(L$21:L186)&gt;MAX(R$21:R186),F187&lt;&gt;"",MAX(N$21:N186)&gt;MAX(R$21:R186),MAX(P$21:P186)&gt;MAX(R$21:R186),MAX(R$21:R186)&lt;=MAX(T$21:T186),MAX(R$21:R186)&lt;TIME(20,0,0)),MAX(R$21:R186,F187),"")</f>
        <v/>
      </c>
      <c r="R187" s="21" t="str">
        <f t="shared" ca="1" si="34"/>
        <v/>
      </c>
      <c r="S187" s="21">
        <f ca="1">IF(AND(MAX(L$21:L186)&gt;MAX(T$21:T186),F187&lt;&gt;"",MAX(N$21:N186)&gt;MAX(T$21:T186),MAX(P$21:P186)&gt;MAX(T$21:T186),MAX(R$21:R186)&gt;MAX(T$21:T186),MAX(T$21:T186)&lt;TIME(20,0,0)),MAX(T$21:T186,F187),"")</f>
        <v>0.72185555016677816</v>
      </c>
      <c r="T187" s="21">
        <f t="shared" ca="1" si="35"/>
        <v>0.7337781884771305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0"/>
      <c r="AF187" s="20"/>
      <c r="AG187" s="20"/>
      <c r="AH187" s="20"/>
      <c r="AI187" s="20"/>
      <c r="AJ187" s="20"/>
      <c r="AK187" s="20"/>
    </row>
    <row r="188" spans="1:37" ht="13.8" x14ac:dyDescent="0.3">
      <c r="A188" s="3">
        <f t="shared" ca="1" si="24"/>
        <v>1</v>
      </c>
      <c r="B188" s="6">
        <f t="shared" ca="1" si="25"/>
        <v>1.8749685211583247</v>
      </c>
      <c r="C188" s="4">
        <f t="shared" ca="1" si="26"/>
        <v>0.72094159392447132</v>
      </c>
      <c r="D188" s="20">
        <v>2.1427870327242999</v>
      </c>
      <c r="E188" s="4">
        <f t="shared" si="27"/>
        <v>1.4880465505029861E-3</v>
      </c>
      <c r="F188" s="4">
        <f t="shared" ca="1" si="28"/>
        <v>0.72094159392447132</v>
      </c>
      <c r="G188" s="3">
        <f ca="1">IF(F188&lt;&gt;"",SUM(COUNTIF($K$22:$K188,"&gt;"&amp;F188),COUNTIF($M$22:$M188,"&gt;"&amp;F188),COUNTIF($O$22:$O188,"&gt;"&amp;F188),COUNTIF($Q$22:$Q188,"&gt;"&amp;F188),COUNTIF($S$22:$S188,"&gt;"&amp;F188)),"")</f>
        <v>1</v>
      </c>
      <c r="H188" s="20">
        <v>16.989610609598458</v>
      </c>
      <c r="I188" s="4">
        <f t="shared" si="29"/>
        <v>1.1798340701110041E-2</v>
      </c>
      <c r="J188" s="4">
        <f t="shared" ca="1" si="30"/>
        <v>0</v>
      </c>
      <c r="K188" s="4" t="str">
        <f ca="1">IF(AND(MAX(L$21:L187)&lt;=MAX(N$21:N187),F188&lt;&gt;"",MAX(L$21:L187)&lt;=MAX(P$21:P187),MAX(L$21:L187)&lt;=MAX(R$21:R187),MAX(L$21:L187)&lt;=MAX(T$21:T187),MAX(L$21:L187)&lt;=TIME(20,0,0)),MAX(L$21:L187,F188),"")</f>
        <v/>
      </c>
      <c r="L188" s="4" t="str">
        <f t="shared" ca="1" si="31"/>
        <v/>
      </c>
      <c r="M188" s="4">
        <f ca="1">IF(AND(MAX(L$21:L187)&gt;MAX(N$21:N187),F188&lt;&gt;"",MAX(N$21:N187)&lt;=MAX(P$21:P187),MAX(N$21:N187)&lt;=MAX(R$21:R187),MAX(N$21:N187)&lt;=MAX(T$21:T187),MAX(N$21:N187)&lt;TIME(20,0,0)),MAX(N$21:N187,F188),"")</f>
        <v>0.72094159392447132</v>
      </c>
      <c r="N188" s="4">
        <f t="shared" ca="1" si="32"/>
        <v>0.7327399346255814</v>
      </c>
      <c r="O188" s="21" t="str">
        <f ca="1">IF(AND(MAX(L$21:L187)&gt;MAX(P$21:P187),F188&lt;&gt;"",MAX(N$21:N187)&gt;MAX(P$21:P187),MAX(P$21:P187)&lt;=MAX(R$21:R187),MAX(P$21:P187)&lt;=MAX(T$21:T187),MAX(P$21:P187)&lt;TIME(20,0,0)),MAX(P$21:P187,F188),"")</f>
        <v/>
      </c>
      <c r="P188" s="21" t="str">
        <f t="shared" ca="1" si="33"/>
        <v/>
      </c>
      <c r="Q188" s="21" t="str">
        <f ca="1">IF(AND(MAX(L$21:L187)&gt;MAX(R$21:R187),F188&lt;&gt;"",MAX(N$21:N187)&gt;MAX(R$21:R187),MAX(P$21:P187)&gt;MAX(R$21:R187),MAX(R$21:R187)&lt;=MAX(T$21:T187),MAX(R$21:R187)&lt;TIME(20,0,0)),MAX(R$21:R187,F188),"")</f>
        <v/>
      </c>
      <c r="R188" s="21" t="str">
        <f t="shared" ca="1" si="34"/>
        <v/>
      </c>
      <c r="S188" s="21" t="str">
        <f ca="1">IF(AND(MAX(L$21:L187)&gt;MAX(T$21:T187),F188&lt;&gt;"",MAX(N$21:N187)&gt;MAX(T$21:T187),MAX(P$21:P187)&gt;MAX(T$21:T187),MAX(R$21:R187)&gt;MAX(T$21:T187),MAX(T$21:T187)&lt;TIME(20,0,0)),MAX(T$21:T187,F188),"")</f>
        <v/>
      </c>
      <c r="T188" s="21" t="str">
        <f t="shared" ca="1" si="35"/>
        <v/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0"/>
      <c r="AF188" s="20"/>
      <c r="AG188" s="20"/>
      <c r="AH188" s="20"/>
      <c r="AI188" s="20"/>
      <c r="AJ188" s="20"/>
      <c r="AK188" s="20"/>
    </row>
    <row r="189" spans="1:37" ht="13.8" x14ac:dyDescent="0.3">
      <c r="A189" s="3">
        <f t="shared" ca="1" si="24"/>
        <v>0</v>
      </c>
      <c r="B189" s="6">
        <f t="shared" ca="1" si="25"/>
        <v>2.4681822209201396</v>
      </c>
      <c r="C189" s="4">
        <f t="shared" ca="1" si="26"/>
        <v>0.72265560935566586</v>
      </c>
      <c r="D189" s="20">
        <v>2.9834466279935441</v>
      </c>
      <c r="E189" s="4">
        <f t="shared" si="27"/>
        <v>2.071837936106628E-3</v>
      </c>
      <c r="F189" s="4">
        <f t="shared" ca="1" si="28"/>
        <v>0.72472744729177252</v>
      </c>
      <c r="G189" s="3">
        <f ca="1">IF(F189&lt;&gt;"",SUM(COUNTIF($K$22:$K189,"&gt;"&amp;F189),COUNTIF($M$22:$M189,"&gt;"&amp;F189),COUNTIF($O$22:$O189,"&gt;"&amp;F189),COUNTIF($Q$22:$Q189,"&gt;"&amp;F189),COUNTIF($S$22:$S189,"&gt;"&amp;F189)),"")</f>
        <v>0</v>
      </c>
      <c r="H189" s="20">
        <v>15.380325104742951</v>
      </c>
      <c r="I189" s="4">
        <f t="shared" si="29"/>
        <v>1.0680781322738161E-2</v>
      </c>
      <c r="J189" s="4">
        <f t="shared" ca="1" si="30"/>
        <v>0</v>
      </c>
      <c r="K189" s="4" t="str">
        <f ca="1">IF(AND(MAX(L$21:L188)&lt;=MAX(N$21:N188),F189&lt;&gt;"",MAX(L$21:L188)&lt;=MAX(P$21:P188),MAX(L$21:L188)&lt;=MAX(R$21:R188),MAX(L$21:L188)&lt;=MAX(T$21:T188),MAX(L$21:L188)&lt;=TIME(20,0,0)),MAX(L$21:L188,F189),"")</f>
        <v/>
      </c>
      <c r="L189" s="4" t="str">
        <f t="shared" ca="1" si="31"/>
        <v/>
      </c>
      <c r="M189" s="4" t="str">
        <f ca="1">IF(AND(MAX(L$21:L188)&gt;MAX(N$21:N188),F189&lt;&gt;"",MAX(N$21:N188)&lt;=MAX(P$21:P188),MAX(N$21:N188)&lt;=MAX(R$21:R188),MAX(N$21:N188)&lt;=MAX(T$21:T188),MAX(N$21:N188)&lt;TIME(20,0,0)),MAX(N$21:N188,F189),"")</f>
        <v/>
      </c>
      <c r="N189" s="4" t="str">
        <f t="shared" ca="1" si="32"/>
        <v/>
      </c>
      <c r="O189" s="21" t="str">
        <f ca="1">IF(AND(MAX(L$21:L188)&gt;MAX(P$21:P188),F189&lt;&gt;"",MAX(N$21:N188)&gt;MAX(P$21:P188),MAX(P$21:P188)&lt;=MAX(R$21:R188),MAX(P$21:P188)&lt;=MAX(T$21:T188),MAX(P$21:P188)&lt;TIME(20,0,0)),MAX(P$21:P188,F189),"")</f>
        <v/>
      </c>
      <c r="P189" s="21" t="str">
        <f t="shared" ca="1" si="33"/>
        <v/>
      </c>
      <c r="Q189" s="21">
        <f ca="1">IF(AND(MAX(L$21:L188)&gt;MAX(R$21:R188),F189&lt;&gt;"",MAX(N$21:N188)&gt;MAX(R$21:R188),MAX(P$21:P188)&gt;MAX(R$21:R188),MAX(R$21:R188)&lt;=MAX(T$21:T188),MAX(R$21:R188)&lt;TIME(20,0,0)),MAX(R$21:R188,F189),"")</f>
        <v>0.72472744729177252</v>
      </c>
      <c r="R189" s="21">
        <f t="shared" ca="1" si="34"/>
        <v>0.73540822861451072</v>
      </c>
      <c r="S189" s="21" t="str">
        <f ca="1">IF(AND(MAX(L$21:L188)&gt;MAX(T$21:T188),F189&lt;&gt;"",MAX(N$21:N188)&gt;MAX(T$21:T188),MAX(P$21:P188)&gt;MAX(T$21:T188),MAX(R$21:R188)&gt;MAX(T$21:T188),MAX(T$21:T188)&lt;TIME(20,0,0)),MAX(T$21:T188,F189),"")</f>
        <v/>
      </c>
      <c r="T189" s="21" t="str">
        <f t="shared" ca="1" si="35"/>
        <v/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0"/>
      <c r="AF189" s="20"/>
      <c r="AG189" s="20"/>
      <c r="AH189" s="20"/>
      <c r="AI189" s="20"/>
      <c r="AJ189" s="20"/>
      <c r="AK189" s="20"/>
    </row>
    <row r="190" spans="1:37" ht="13.8" x14ac:dyDescent="0.3">
      <c r="A190" s="3">
        <f t="shared" ca="1" si="24"/>
        <v>1</v>
      </c>
      <c r="B190" s="6">
        <f t="shared" ca="1" si="25"/>
        <v>2.216937865844808</v>
      </c>
      <c r="C190" s="4">
        <f t="shared" ca="1" si="26"/>
        <v>0.7241951495402803</v>
      </c>
      <c r="D190" s="20">
        <v>2.4903268429879972</v>
      </c>
      <c r="E190" s="4">
        <f t="shared" si="27"/>
        <v>1.7293936409638869E-3</v>
      </c>
      <c r="F190" s="4">
        <f t="shared" ca="1" si="28"/>
        <v>0.7241951495402803</v>
      </c>
      <c r="G190" s="3">
        <f ca="1">IF(F190&lt;&gt;"",SUM(COUNTIF($K$22:$K190,"&gt;"&amp;F190),COUNTIF($M$22:$M190,"&gt;"&amp;F190),COUNTIF($O$22:$O190,"&gt;"&amp;F190),COUNTIF($Q$22:$Q190,"&gt;"&amp;F190),COUNTIF($S$22:$S190,"&gt;"&amp;F190)),"")</f>
        <v>2</v>
      </c>
      <c r="H190" s="20">
        <v>15.767096253184718</v>
      </c>
      <c r="I190" s="4">
        <f t="shared" si="29"/>
        <v>1.0949372398044943E-2</v>
      </c>
      <c r="J190" s="4">
        <f t="shared" ca="1" si="30"/>
        <v>2.369212866057735E-3</v>
      </c>
      <c r="K190" s="4">
        <f ca="1">IF(AND(MAX(L$21:L189)&lt;=MAX(N$21:N189),F190&lt;&gt;"",MAX(L$21:L189)&lt;=MAX(P$21:P189),MAX(L$21:L189)&lt;=MAX(R$21:R189),MAX(L$21:L189)&lt;=MAX(T$21:T189),MAX(L$21:L189)&lt;=TIME(20,0,0)),MAX(L$21:L189,F190),"")</f>
        <v>0.72656436240633804</v>
      </c>
      <c r="L190" s="4">
        <f t="shared" ca="1" si="31"/>
        <v>0.73751373480438298</v>
      </c>
      <c r="M190" s="4" t="str">
        <f ca="1">IF(AND(MAX(L$21:L189)&gt;MAX(N$21:N189),F190&lt;&gt;"",MAX(N$21:N189)&lt;=MAX(P$21:P189),MAX(N$21:N189)&lt;=MAX(R$21:R189),MAX(N$21:N189)&lt;=MAX(T$21:T189),MAX(N$21:N189)&lt;TIME(20,0,0)),MAX(N$21:N189,F190),"")</f>
        <v/>
      </c>
      <c r="N190" s="4" t="str">
        <f t="shared" ca="1" si="32"/>
        <v/>
      </c>
      <c r="O190" s="21" t="str">
        <f ca="1">IF(AND(MAX(L$21:L189)&gt;MAX(P$21:P189),F190&lt;&gt;"",MAX(N$21:N189)&gt;MAX(P$21:P189),MAX(P$21:P189)&lt;=MAX(R$21:R189),MAX(P$21:P189)&lt;=MAX(T$21:T189),MAX(P$21:P189)&lt;TIME(20,0,0)),MAX(P$21:P189,F190),"")</f>
        <v/>
      </c>
      <c r="P190" s="21" t="str">
        <f t="shared" ca="1" si="33"/>
        <v/>
      </c>
      <c r="Q190" s="21" t="str">
        <f ca="1">IF(AND(MAX(L$21:L189)&gt;MAX(R$21:R189),F190&lt;&gt;"",MAX(N$21:N189)&gt;MAX(R$21:R189),MAX(P$21:P189)&gt;MAX(R$21:R189),MAX(R$21:R189)&lt;=MAX(T$21:T189),MAX(R$21:R189)&lt;TIME(20,0,0)),MAX(R$21:R189,F190),"")</f>
        <v/>
      </c>
      <c r="R190" s="21" t="str">
        <f t="shared" ca="1" si="34"/>
        <v/>
      </c>
      <c r="S190" s="21" t="str">
        <f ca="1">IF(AND(MAX(L$21:L189)&gt;MAX(T$21:T189),F190&lt;&gt;"",MAX(N$21:N189)&gt;MAX(T$21:T189),MAX(P$21:P189)&gt;MAX(T$21:T189),MAX(R$21:R189)&gt;MAX(T$21:T189),MAX(T$21:T189)&lt;TIME(20,0,0)),MAX(T$21:T189,F190),"")</f>
        <v/>
      </c>
      <c r="T190" s="21" t="str">
        <f t="shared" ca="1" si="35"/>
        <v/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0"/>
      <c r="AF190" s="20"/>
      <c r="AG190" s="20"/>
      <c r="AH190" s="20"/>
      <c r="AI190" s="20"/>
      <c r="AJ190" s="20"/>
      <c r="AK190" s="20"/>
    </row>
    <row r="191" spans="1:37" ht="13.8" x14ac:dyDescent="0.3">
      <c r="A191" s="3">
        <f t="shared" ca="1" si="24"/>
        <v>0</v>
      </c>
      <c r="B191" s="6">
        <f t="shared" ca="1" si="25"/>
        <v>1.1518786755493586</v>
      </c>
      <c r="C191" s="4">
        <f t="shared" ca="1" si="26"/>
        <v>0.7249950652871896</v>
      </c>
      <c r="D191" s="20">
        <v>3.9024188329931349</v>
      </c>
      <c r="E191" s="4">
        <f t="shared" si="27"/>
        <v>2.7100130784674546E-3</v>
      </c>
      <c r="F191" s="4">
        <f t="shared" ca="1" si="28"/>
        <v>0.72770507836565701</v>
      </c>
      <c r="G191" s="3">
        <f ca="1">IF(F191&lt;&gt;"",SUM(COUNTIF($K$22:$K191,"&gt;"&amp;F191),COUNTIF($M$22:$M191,"&gt;"&amp;F191),COUNTIF($O$22:$O191,"&gt;"&amp;F191),COUNTIF($Q$22:$Q191,"&gt;"&amp;F191),COUNTIF($S$22:$S191,"&gt;"&amp;F191)),"")</f>
        <v>0</v>
      </c>
      <c r="H191" s="20">
        <v>15.214262740882987</v>
      </c>
      <c r="I191" s="4">
        <f t="shared" si="29"/>
        <v>1.0565460236724297E-2</v>
      </c>
      <c r="J191" s="4">
        <f t="shared" ca="1" si="30"/>
        <v>0</v>
      </c>
      <c r="K191" s="4" t="str">
        <f ca="1">IF(AND(MAX(L$21:L190)&lt;=MAX(N$21:N190),F191&lt;&gt;"",MAX(L$21:L190)&lt;=MAX(P$21:P190),MAX(L$21:L190)&lt;=MAX(R$21:R190),MAX(L$21:L190)&lt;=MAX(T$21:T190),MAX(L$21:L190)&lt;=TIME(20,0,0)),MAX(L$21:L190,F191),"")</f>
        <v/>
      </c>
      <c r="L191" s="4" t="str">
        <f t="shared" ca="1" si="31"/>
        <v/>
      </c>
      <c r="M191" s="4" t="str">
        <f ca="1">IF(AND(MAX(L$21:L190)&gt;MAX(N$21:N190),F191&lt;&gt;"",MAX(N$21:N190)&lt;=MAX(P$21:P190),MAX(N$21:N190)&lt;=MAX(R$21:R190),MAX(N$21:N190)&lt;=MAX(T$21:T190),MAX(N$21:N190)&lt;TIME(20,0,0)),MAX(N$21:N190,F191),"")</f>
        <v/>
      </c>
      <c r="N191" s="4" t="str">
        <f t="shared" ca="1" si="32"/>
        <v/>
      </c>
      <c r="O191" s="21">
        <f ca="1">IF(AND(MAX(L$21:L190)&gt;MAX(P$21:P190),F191&lt;&gt;"",MAX(N$21:N190)&gt;MAX(P$21:P190),MAX(P$21:P190)&lt;=MAX(R$21:R190),MAX(P$21:P190)&lt;=MAX(T$21:T190),MAX(P$21:P190)&lt;TIME(20,0,0)),MAX(P$21:P190,F191),"")</f>
        <v>0.72770507836565701</v>
      </c>
      <c r="P191" s="21">
        <f t="shared" ca="1" si="33"/>
        <v>0.73827053860238134</v>
      </c>
      <c r="Q191" s="21" t="str">
        <f ca="1">IF(AND(MAX(L$21:L190)&gt;MAX(R$21:R190),F191&lt;&gt;"",MAX(N$21:N190)&gt;MAX(R$21:R190),MAX(P$21:P190)&gt;MAX(R$21:R190),MAX(R$21:R190)&lt;=MAX(T$21:T190),MAX(R$21:R190)&lt;TIME(20,0,0)),MAX(R$21:R190,F191),"")</f>
        <v/>
      </c>
      <c r="R191" s="21" t="str">
        <f t="shared" ca="1" si="34"/>
        <v/>
      </c>
      <c r="S191" s="21" t="str">
        <f ca="1">IF(AND(MAX(L$21:L190)&gt;MAX(T$21:T190),F191&lt;&gt;"",MAX(N$21:N190)&gt;MAX(T$21:T190),MAX(P$21:P190)&gt;MAX(T$21:T190),MAX(R$21:R190)&gt;MAX(T$21:T190),MAX(T$21:T190)&lt;TIME(20,0,0)),MAX(T$21:T190,F191),"")</f>
        <v/>
      </c>
      <c r="T191" s="21" t="str">
        <f t="shared" ca="1" si="35"/>
        <v/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0"/>
      <c r="AF191" s="20"/>
      <c r="AG191" s="20"/>
      <c r="AH191" s="20"/>
      <c r="AI191" s="20"/>
      <c r="AJ191" s="20"/>
      <c r="AK191" s="20"/>
    </row>
    <row r="192" spans="1:37" ht="13.8" x14ac:dyDescent="0.3">
      <c r="A192" s="3">
        <f t="shared" ca="1" si="24"/>
        <v>0</v>
      </c>
      <c r="B192" s="6">
        <f t="shared" ca="1" si="25"/>
        <v>4.1285325342756387</v>
      </c>
      <c r="C192" s="4">
        <f t="shared" ca="1" si="26"/>
        <v>0.72786210176932542</v>
      </c>
      <c r="D192" s="20">
        <v>2.7327381606737617</v>
      </c>
      <c r="E192" s="4">
        <f t="shared" si="27"/>
        <v>1.8977348338012235E-3</v>
      </c>
      <c r="F192" s="4">
        <f t="shared" ca="1" si="28"/>
        <v>0.7297598366031266</v>
      </c>
      <c r="G192" s="3">
        <f ca="1">IF(F192&lt;&gt;"",SUM(COUNTIF($K$22:$K192,"&gt;"&amp;F192),COUNTIF($M$22:$M192,"&gt;"&amp;F192),COUNTIF($O$22:$O192,"&gt;"&amp;F192),COUNTIF($Q$22:$Q192,"&gt;"&amp;F192),COUNTIF($S$22:$S192,"&gt;"&amp;F192)),"")</f>
        <v>1</v>
      </c>
      <c r="H192" s="20">
        <v>18.38451400239137</v>
      </c>
      <c r="I192" s="4">
        <f t="shared" si="29"/>
        <v>1.2767023612771785E-2</v>
      </c>
      <c r="J192" s="4">
        <f t="shared" ca="1" si="30"/>
        <v>2.9800980224548024E-3</v>
      </c>
      <c r="K192" s="4" t="str">
        <f ca="1">IF(AND(MAX(L$21:L191)&lt;=MAX(N$21:N191),F192&lt;&gt;"",MAX(L$21:L191)&lt;=MAX(P$21:P191),MAX(L$21:L191)&lt;=MAX(R$21:R191),MAX(L$21:L191)&lt;=MAX(T$21:T191),MAX(L$21:L191)&lt;=TIME(20,0,0)),MAX(L$21:L191,F192),"")</f>
        <v/>
      </c>
      <c r="L192" s="4" t="str">
        <f t="shared" ca="1" si="31"/>
        <v/>
      </c>
      <c r="M192" s="4">
        <f ca="1">IF(AND(MAX(L$21:L191)&gt;MAX(N$21:N191),F192&lt;&gt;"",MAX(N$21:N191)&lt;=MAX(P$21:P191),MAX(N$21:N191)&lt;=MAX(R$21:R191),MAX(N$21:N191)&lt;=MAX(T$21:T191),MAX(N$21:N191)&lt;TIME(20,0,0)),MAX(N$21:N191,F192),"")</f>
        <v>0.7327399346255814</v>
      </c>
      <c r="N192" s="4">
        <f t="shared" ca="1" si="32"/>
        <v>0.74550695823835322</v>
      </c>
      <c r="O192" s="21" t="str">
        <f ca="1">IF(AND(MAX(L$21:L191)&gt;MAX(P$21:P191),F192&lt;&gt;"",MAX(N$21:N191)&gt;MAX(P$21:P191),MAX(P$21:P191)&lt;=MAX(R$21:R191),MAX(P$21:P191)&lt;=MAX(T$21:T191),MAX(P$21:P191)&lt;TIME(20,0,0)),MAX(P$21:P191,F192),"")</f>
        <v/>
      </c>
      <c r="P192" s="21" t="str">
        <f t="shared" ca="1" si="33"/>
        <v/>
      </c>
      <c r="Q192" s="21" t="str">
        <f ca="1">IF(AND(MAX(L$21:L191)&gt;MAX(R$21:R191),F192&lt;&gt;"",MAX(N$21:N191)&gt;MAX(R$21:R191),MAX(P$21:P191)&gt;MAX(R$21:R191),MAX(R$21:R191)&lt;=MAX(T$21:T191),MAX(R$21:R191)&lt;TIME(20,0,0)),MAX(R$21:R191,F192),"")</f>
        <v/>
      </c>
      <c r="R192" s="21" t="str">
        <f t="shared" ca="1" si="34"/>
        <v/>
      </c>
      <c r="S192" s="21" t="str">
        <f ca="1">IF(AND(MAX(L$21:L191)&gt;MAX(T$21:T191),F192&lt;&gt;"",MAX(N$21:N191)&gt;MAX(T$21:T191),MAX(P$21:P191)&gt;MAX(T$21:T191),MAX(R$21:R191)&gt;MAX(T$21:T191),MAX(T$21:T191)&lt;TIME(20,0,0)),MAX(T$21:T191,F192),"")</f>
        <v/>
      </c>
      <c r="T192" s="21" t="str">
        <f t="shared" ca="1" si="35"/>
        <v/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0"/>
      <c r="AF192" s="20"/>
      <c r="AG192" s="20"/>
      <c r="AH192" s="20"/>
      <c r="AI192" s="20"/>
      <c r="AJ192" s="20"/>
      <c r="AK192" s="20"/>
    </row>
    <row r="193" spans="1:37" ht="13.8" x14ac:dyDescent="0.3">
      <c r="A193" s="3">
        <f t="shared" ca="1" si="24"/>
        <v>1</v>
      </c>
      <c r="B193" s="6">
        <f t="shared" ca="1" si="25"/>
        <v>6.8926488628077784</v>
      </c>
      <c r="C193" s="4">
        <f t="shared" ca="1" si="26"/>
        <v>0.73264866347960855</v>
      </c>
      <c r="D193" s="20">
        <v>4.146133854490472</v>
      </c>
      <c r="E193" s="4">
        <f t="shared" si="27"/>
        <v>2.879259621173939E-3</v>
      </c>
      <c r="F193" s="4">
        <f t="shared" ca="1" si="28"/>
        <v>0.73264866347960855</v>
      </c>
      <c r="G193" s="3">
        <f ca="1">IF(F193&lt;&gt;"",SUM(COUNTIF($K$22:$K193,"&gt;"&amp;F193),COUNTIF($M$22:$M193,"&gt;"&amp;F193),COUNTIF($O$22:$O193,"&gt;"&amp;F193),COUNTIF($Q$22:$Q193,"&gt;"&amp;F193),COUNTIF($S$22:$S193,"&gt;"&amp;F193)),"")</f>
        <v>2</v>
      </c>
      <c r="H193" s="20">
        <v>11.077838204655563</v>
      </c>
      <c r="I193" s="4">
        <f t="shared" si="29"/>
        <v>7.6929431976774749E-3</v>
      </c>
      <c r="J193" s="4">
        <f t="shared" ca="1" si="30"/>
        <v>1.1295249975219468E-3</v>
      </c>
      <c r="K193" s="4" t="str">
        <f ca="1">IF(AND(MAX(L$21:L192)&lt;=MAX(N$21:N192),F193&lt;&gt;"",MAX(L$21:L192)&lt;=MAX(P$21:P192),MAX(L$21:L192)&lt;=MAX(R$21:R192),MAX(L$21:L192)&lt;=MAX(T$21:T192),MAX(L$21:L192)&lt;=TIME(20,0,0)),MAX(L$21:L192,F193),"")</f>
        <v/>
      </c>
      <c r="L193" s="4" t="str">
        <f t="shared" ca="1" si="31"/>
        <v/>
      </c>
      <c r="M193" s="4" t="str">
        <f ca="1">IF(AND(MAX(L$21:L192)&gt;MAX(N$21:N192),F193&lt;&gt;"",MAX(N$21:N192)&lt;=MAX(P$21:P192),MAX(N$21:N192)&lt;=MAX(R$21:R192),MAX(N$21:N192)&lt;=MAX(T$21:T192),MAX(N$21:N192)&lt;TIME(20,0,0)),MAX(N$21:N192,F193),"")</f>
        <v/>
      </c>
      <c r="N193" s="4" t="str">
        <f t="shared" ca="1" si="32"/>
        <v/>
      </c>
      <c r="O193" s="21" t="str">
        <f ca="1">IF(AND(MAX(L$21:L192)&gt;MAX(P$21:P192),F193&lt;&gt;"",MAX(N$21:N192)&gt;MAX(P$21:P192),MAX(P$21:P192)&lt;=MAX(R$21:R192),MAX(P$21:P192)&lt;=MAX(T$21:T192),MAX(P$21:P192)&lt;TIME(20,0,0)),MAX(P$21:P192,F193),"")</f>
        <v/>
      </c>
      <c r="P193" s="21" t="str">
        <f t="shared" ca="1" si="33"/>
        <v/>
      </c>
      <c r="Q193" s="21" t="str">
        <f ca="1">IF(AND(MAX(L$21:L192)&gt;MAX(R$21:R192),F193&lt;&gt;"",MAX(N$21:N192)&gt;MAX(R$21:R192),MAX(P$21:P192)&gt;MAX(R$21:R192),MAX(R$21:R192)&lt;=MAX(T$21:T192),MAX(R$21:R192)&lt;TIME(20,0,0)),MAX(R$21:R192,F193),"")</f>
        <v/>
      </c>
      <c r="R193" s="21" t="str">
        <f t="shared" ca="1" si="34"/>
        <v/>
      </c>
      <c r="S193" s="21">
        <f ca="1">IF(AND(MAX(L$21:L192)&gt;MAX(T$21:T192),F193&lt;&gt;"",MAX(N$21:N192)&gt;MAX(T$21:T192),MAX(P$21:P192)&gt;MAX(T$21:T192),MAX(R$21:R192)&gt;MAX(T$21:T192),MAX(T$21:T192)&lt;TIME(20,0,0)),MAX(T$21:T192,F193),"")</f>
        <v>0.7337781884771305</v>
      </c>
      <c r="T193" s="21">
        <f t="shared" ca="1" si="35"/>
        <v>0.74147113167480794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0"/>
      <c r="AF193" s="20"/>
      <c r="AG193" s="20"/>
      <c r="AH193" s="20"/>
      <c r="AI193" s="20"/>
      <c r="AJ193" s="20"/>
      <c r="AK193" s="20"/>
    </row>
    <row r="194" spans="1:37" ht="13.8" x14ac:dyDescent="0.3">
      <c r="A194" s="3">
        <f t="shared" ca="1" si="24"/>
        <v>0</v>
      </c>
      <c r="B194" s="6">
        <f t="shared" ca="1" si="25"/>
        <v>2.853638813637756</v>
      </c>
      <c r="C194" s="4">
        <f t="shared" ca="1" si="26"/>
        <v>0.73463035710019031</v>
      </c>
      <c r="D194" s="20">
        <v>2.4180109297303716</v>
      </c>
      <c r="E194" s="4">
        <f t="shared" si="27"/>
        <v>1.6791742567572024E-3</v>
      </c>
      <c r="F194" s="4">
        <f t="shared" ca="1" si="28"/>
        <v>0.73630953135694754</v>
      </c>
      <c r="G194" s="3">
        <f ca="1">IF(F194&lt;&gt;"",SUM(COUNTIF($K$22:$K194,"&gt;"&amp;F194),COUNTIF($M$22:$M194,"&gt;"&amp;F194),COUNTIF($O$22:$O194,"&gt;"&amp;F194),COUNTIF($Q$22:$Q194,"&gt;"&amp;F194),COUNTIF($S$22:$S194,"&gt;"&amp;F194)),"")</f>
        <v>0</v>
      </c>
      <c r="H194" s="20">
        <v>13.106171972267475</v>
      </c>
      <c r="I194" s="4">
        <f t="shared" si="29"/>
        <v>9.1015083140746356E-3</v>
      </c>
      <c r="J194" s="4">
        <f t="shared" ca="1" si="30"/>
        <v>0</v>
      </c>
      <c r="K194" s="4" t="str">
        <f ca="1">IF(AND(MAX(L$21:L193)&lt;=MAX(N$21:N193),F194&lt;&gt;"",MAX(L$21:L193)&lt;=MAX(P$21:P193),MAX(L$21:L193)&lt;=MAX(R$21:R193),MAX(L$21:L193)&lt;=MAX(T$21:T193),MAX(L$21:L193)&lt;=TIME(20,0,0)),MAX(L$21:L193,F194),"")</f>
        <v/>
      </c>
      <c r="L194" s="4" t="str">
        <f t="shared" ca="1" si="31"/>
        <v/>
      </c>
      <c r="M194" s="4" t="str">
        <f ca="1">IF(AND(MAX(L$21:L193)&gt;MAX(N$21:N193),F194&lt;&gt;"",MAX(N$21:N193)&lt;=MAX(P$21:P193),MAX(N$21:N193)&lt;=MAX(R$21:R193),MAX(N$21:N193)&lt;=MAX(T$21:T193),MAX(N$21:N193)&lt;TIME(20,0,0)),MAX(N$21:N193,F194),"")</f>
        <v/>
      </c>
      <c r="N194" s="4" t="str">
        <f t="shared" ca="1" si="32"/>
        <v/>
      </c>
      <c r="O194" s="21" t="str">
        <f ca="1">IF(AND(MAX(L$21:L193)&gt;MAX(P$21:P193),F194&lt;&gt;"",MAX(N$21:N193)&gt;MAX(P$21:P193),MAX(P$21:P193)&lt;=MAX(R$21:R193),MAX(P$21:P193)&lt;=MAX(T$21:T193),MAX(P$21:P193)&lt;TIME(20,0,0)),MAX(P$21:P193,F194),"")</f>
        <v/>
      </c>
      <c r="P194" s="21" t="str">
        <f t="shared" ca="1" si="33"/>
        <v/>
      </c>
      <c r="Q194" s="21">
        <f ca="1">IF(AND(MAX(L$21:L193)&gt;MAX(R$21:R193),F194&lt;&gt;"",MAX(N$21:N193)&gt;MAX(R$21:R193),MAX(P$21:P193)&gt;MAX(R$21:R193),MAX(R$21:R193)&lt;=MAX(T$21:T193),MAX(R$21:R193)&lt;TIME(20,0,0)),MAX(R$21:R193,F194),"")</f>
        <v>0.73630953135694754</v>
      </c>
      <c r="R194" s="21">
        <f t="shared" ca="1" si="34"/>
        <v>0.74541103967102218</v>
      </c>
      <c r="S194" s="21" t="str">
        <f ca="1">IF(AND(MAX(L$21:L193)&gt;MAX(T$21:T193),F194&lt;&gt;"",MAX(N$21:N193)&gt;MAX(T$21:T193),MAX(P$21:P193)&gt;MAX(T$21:T193),MAX(R$21:R193)&gt;MAX(T$21:T193),MAX(T$21:T193)&lt;TIME(20,0,0)),MAX(T$21:T193,F194),"")</f>
        <v/>
      </c>
      <c r="T194" s="21" t="str">
        <f t="shared" ca="1" si="35"/>
        <v/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0"/>
      <c r="AF194" s="20"/>
      <c r="AG194" s="20"/>
      <c r="AH194" s="20"/>
      <c r="AI194" s="20"/>
      <c r="AJ194" s="20"/>
      <c r="AK194" s="20"/>
    </row>
    <row r="195" spans="1:37" ht="13.8" x14ac:dyDescent="0.3">
      <c r="A195" s="3">
        <f t="shared" ca="1" si="24"/>
        <v>1</v>
      </c>
      <c r="B195" s="6">
        <f t="shared" ca="1" si="25"/>
        <v>1.4370740163370348</v>
      </c>
      <c r="C195" s="4">
        <f t="shared" ca="1" si="26"/>
        <v>0.73562832516709098</v>
      </c>
      <c r="D195" s="20">
        <v>3.6231090310393483</v>
      </c>
      <c r="E195" s="4">
        <f t="shared" si="27"/>
        <v>2.5160479382217698E-3</v>
      </c>
      <c r="F195" s="4">
        <f t="shared" ca="1" si="28"/>
        <v>0.73562832516709098</v>
      </c>
      <c r="G195" s="3">
        <f ca="1">IF(F195&lt;&gt;"",SUM(COUNTIF($K$22:$K195,"&gt;"&amp;F195),COUNTIF($M$22:$M195,"&gt;"&amp;F195),COUNTIF($O$22:$O195,"&gt;"&amp;F195),COUNTIF($Q$22:$Q195,"&gt;"&amp;F195),COUNTIF($S$22:$S195,"&gt;"&amp;F195)),"")</f>
        <v>2</v>
      </c>
      <c r="H195" s="20">
        <v>15.00329976046487</v>
      </c>
      <c r="I195" s="4">
        <f t="shared" si="29"/>
        <v>1.0418958166989492E-2</v>
      </c>
      <c r="J195" s="4">
        <f t="shared" ca="1" si="30"/>
        <v>1.8854096372920015E-3</v>
      </c>
      <c r="K195" s="4">
        <f ca="1">IF(AND(MAX(L$21:L194)&lt;=MAX(N$21:N194),F195&lt;&gt;"",MAX(L$21:L194)&lt;=MAX(P$21:P194),MAX(L$21:L194)&lt;=MAX(R$21:R194),MAX(L$21:L194)&lt;=MAX(T$21:T194),MAX(L$21:L194)&lt;=TIME(20,0,0)),MAX(L$21:L194,F195),"")</f>
        <v>0.73751373480438298</v>
      </c>
      <c r="L195" s="4">
        <f t="shared" ca="1" si="31"/>
        <v>0.74793269297137244</v>
      </c>
      <c r="M195" s="4" t="str">
        <f ca="1">IF(AND(MAX(L$21:L194)&gt;MAX(N$21:N194),F195&lt;&gt;"",MAX(N$21:N194)&lt;=MAX(P$21:P194),MAX(N$21:N194)&lt;=MAX(R$21:R194),MAX(N$21:N194)&lt;=MAX(T$21:T194),MAX(N$21:N194)&lt;TIME(20,0,0)),MAX(N$21:N194,F195),"")</f>
        <v/>
      </c>
      <c r="N195" s="4" t="str">
        <f t="shared" ca="1" si="32"/>
        <v/>
      </c>
      <c r="O195" s="21" t="str">
        <f ca="1">IF(AND(MAX(L$21:L194)&gt;MAX(P$21:P194),F195&lt;&gt;"",MAX(N$21:N194)&gt;MAX(P$21:P194),MAX(P$21:P194)&lt;=MAX(R$21:R194),MAX(P$21:P194)&lt;=MAX(T$21:T194),MAX(P$21:P194)&lt;TIME(20,0,0)),MAX(P$21:P194,F195),"")</f>
        <v/>
      </c>
      <c r="P195" s="21" t="str">
        <f t="shared" ca="1" si="33"/>
        <v/>
      </c>
      <c r="Q195" s="21" t="str">
        <f ca="1">IF(AND(MAX(L$21:L194)&gt;MAX(R$21:R194),F195&lt;&gt;"",MAX(N$21:N194)&gt;MAX(R$21:R194),MAX(P$21:P194)&gt;MAX(R$21:R194),MAX(R$21:R194)&lt;=MAX(T$21:T194),MAX(R$21:R194)&lt;TIME(20,0,0)),MAX(R$21:R194,F195),"")</f>
        <v/>
      </c>
      <c r="R195" s="21" t="str">
        <f t="shared" ca="1" si="34"/>
        <v/>
      </c>
      <c r="S195" s="21" t="str">
        <f ca="1">IF(AND(MAX(L$21:L194)&gt;MAX(T$21:T194),F195&lt;&gt;"",MAX(N$21:N194)&gt;MAX(T$21:T194),MAX(P$21:P194)&gt;MAX(T$21:T194),MAX(R$21:R194)&gt;MAX(T$21:T194),MAX(T$21:T194)&lt;TIME(20,0,0)),MAX(T$21:T194,F195),"")</f>
        <v/>
      </c>
      <c r="T195" s="21" t="str">
        <f t="shared" ca="1" si="35"/>
        <v/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0"/>
      <c r="AF195" s="20"/>
      <c r="AG195" s="20"/>
      <c r="AH195" s="20"/>
      <c r="AI195" s="20"/>
      <c r="AJ195" s="20"/>
      <c r="AK195" s="20"/>
    </row>
    <row r="196" spans="1:37" ht="13.8" x14ac:dyDescent="0.3">
      <c r="A196" s="3">
        <f t="shared" ca="1" si="24"/>
        <v>0</v>
      </c>
      <c r="B196" s="6">
        <f t="shared" ca="1" si="25"/>
        <v>4.0289279777218727</v>
      </c>
      <c r="C196" s="4">
        <f t="shared" ca="1" si="26"/>
        <v>0.73842619181828673</v>
      </c>
      <c r="D196" s="20">
        <v>4.0823282536875922</v>
      </c>
      <c r="E196" s="4">
        <f t="shared" si="27"/>
        <v>2.8349501761719392E-3</v>
      </c>
      <c r="F196" s="4">
        <f t="shared" ca="1" si="28"/>
        <v>0.74126114199445869</v>
      </c>
      <c r="G196" s="3">
        <f ca="1">IF(F196&lt;&gt;"",SUM(COUNTIF($K$22:$K196,"&gt;"&amp;F196),COUNTIF($M$22:$M196,"&gt;"&amp;F196),COUNTIF($O$22:$O196,"&gt;"&amp;F196),COUNTIF($Q$22:$Q196,"&gt;"&amp;F196),COUNTIF($S$22:$S196,"&gt;"&amp;F196)),"")</f>
        <v>0</v>
      </c>
      <c r="H196" s="20">
        <v>7.5032852843287401</v>
      </c>
      <c r="I196" s="4">
        <f t="shared" si="29"/>
        <v>5.210614780783847E-3</v>
      </c>
      <c r="J196" s="4">
        <f t="shared" ca="1" si="30"/>
        <v>0</v>
      </c>
      <c r="K196" s="4" t="str">
        <f ca="1">IF(AND(MAX(L$21:L195)&lt;=MAX(N$21:N195),F196&lt;&gt;"",MAX(L$21:L195)&lt;=MAX(P$21:P195),MAX(L$21:L195)&lt;=MAX(R$21:R195),MAX(L$21:L195)&lt;=MAX(T$21:T195),MAX(L$21:L195)&lt;=TIME(20,0,0)),MAX(L$21:L195,F196),"")</f>
        <v/>
      </c>
      <c r="L196" s="4" t="str">
        <f t="shared" ca="1" si="31"/>
        <v/>
      </c>
      <c r="M196" s="4" t="str">
        <f ca="1">IF(AND(MAX(L$21:L195)&gt;MAX(N$21:N195),F196&lt;&gt;"",MAX(N$21:N195)&lt;=MAX(P$21:P195),MAX(N$21:N195)&lt;=MAX(R$21:R195),MAX(N$21:N195)&lt;=MAX(T$21:T195),MAX(N$21:N195)&lt;TIME(20,0,0)),MAX(N$21:N195,F196),"")</f>
        <v/>
      </c>
      <c r="N196" s="4" t="str">
        <f t="shared" ca="1" si="32"/>
        <v/>
      </c>
      <c r="O196" s="21">
        <f ca="1">IF(AND(MAX(L$21:L195)&gt;MAX(P$21:P195),F196&lt;&gt;"",MAX(N$21:N195)&gt;MAX(P$21:P195),MAX(P$21:P195)&lt;=MAX(R$21:R195),MAX(P$21:P195)&lt;=MAX(T$21:T195),MAX(P$21:P195)&lt;TIME(20,0,0)),MAX(P$21:P195,F196),"")</f>
        <v>0.74126114199445869</v>
      </c>
      <c r="P196" s="21">
        <f t="shared" ca="1" si="33"/>
        <v>0.74647175677524258</v>
      </c>
      <c r="Q196" s="21" t="str">
        <f ca="1">IF(AND(MAX(L$21:L195)&gt;MAX(R$21:R195),F196&lt;&gt;"",MAX(N$21:N195)&gt;MAX(R$21:R195),MAX(P$21:P195)&gt;MAX(R$21:R195),MAX(R$21:R195)&lt;=MAX(T$21:T195),MAX(R$21:R195)&lt;TIME(20,0,0)),MAX(R$21:R195,F196),"")</f>
        <v/>
      </c>
      <c r="R196" s="21" t="str">
        <f t="shared" ca="1" si="34"/>
        <v/>
      </c>
      <c r="S196" s="21" t="str">
        <f ca="1">IF(AND(MAX(L$21:L195)&gt;MAX(T$21:T195),F196&lt;&gt;"",MAX(N$21:N195)&gt;MAX(T$21:T195),MAX(P$21:P195)&gt;MAX(T$21:T195),MAX(R$21:R195)&gt;MAX(T$21:T195),MAX(T$21:T195)&lt;TIME(20,0,0)),MAX(T$21:T195,F196),"")</f>
        <v/>
      </c>
      <c r="T196" s="21" t="str">
        <f t="shared" ca="1" si="35"/>
        <v/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0"/>
      <c r="AF196" s="20"/>
      <c r="AG196" s="20"/>
      <c r="AH196" s="20"/>
      <c r="AI196" s="20"/>
      <c r="AJ196" s="20"/>
      <c r="AK196" s="20"/>
    </row>
    <row r="197" spans="1:37" ht="13.8" x14ac:dyDescent="0.3">
      <c r="A197" s="3">
        <f t="shared" ca="1" si="24"/>
        <v>0</v>
      </c>
      <c r="B197" s="6">
        <f t="shared" ca="1" si="25"/>
        <v>5.4964317379013972</v>
      </c>
      <c r="C197" s="4">
        <f t="shared" ca="1" si="26"/>
        <v>0.74224315830294052</v>
      </c>
      <c r="D197" s="20">
        <v>1.71158934183768</v>
      </c>
      <c r="E197" s="4">
        <f t="shared" si="27"/>
        <v>1.1886037096094999E-3</v>
      </c>
      <c r="F197" s="4">
        <f t="shared" ca="1" si="28"/>
        <v>0.74343176201255001</v>
      </c>
      <c r="G197" s="3">
        <f ca="1">IF(F197&lt;&gt;"",SUM(COUNTIF($K$22:$K197,"&gt;"&amp;F197),COUNTIF($M$22:$M197,"&gt;"&amp;F197),COUNTIF($O$22:$O197,"&gt;"&amp;F197),COUNTIF($Q$22:$Q197,"&gt;"&amp;F197),COUNTIF($S$22:$S197,"&gt;"&amp;F197)),"")</f>
        <v>0</v>
      </c>
      <c r="H197" s="20">
        <v>13.052531680059474</v>
      </c>
      <c r="I197" s="4">
        <f t="shared" si="29"/>
        <v>9.0642581111524123E-3</v>
      </c>
      <c r="J197" s="4">
        <f t="shared" ca="1" si="30"/>
        <v>0</v>
      </c>
      <c r="K197" s="4" t="str">
        <f ca="1">IF(AND(MAX(L$21:L196)&lt;=MAX(N$21:N196),F197&lt;&gt;"",MAX(L$21:L196)&lt;=MAX(P$21:P196),MAX(L$21:L196)&lt;=MAX(R$21:R196),MAX(L$21:L196)&lt;=MAX(T$21:T196),MAX(L$21:L196)&lt;=TIME(20,0,0)),MAX(L$21:L196,F197),"")</f>
        <v/>
      </c>
      <c r="L197" s="4" t="str">
        <f t="shared" ca="1" si="31"/>
        <v/>
      </c>
      <c r="M197" s="4" t="str">
        <f ca="1">IF(AND(MAX(L$21:L196)&gt;MAX(N$21:N196),F197&lt;&gt;"",MAX(N$21:N196)&lt;=MAX(P$21:P196),MAX(N$21:N196)&lt;=MAX(R$21:R196),MAX(N$21:N196)&lt;=MAX(T$21:T196),MAX(N$21:N196)&lt;TIME(20,0,0)),MAX(N$21:N196,F197),"")</f>
        <v/>
      </c>
      <c r="N197" s="4" t="str">
        <f t="shared" ca="1" si="32"/>
        <v/>
      </c>
      <c r="O197" s="21" t="str">
        <f ca="1">IF(AND(MAX(L$21:L196)&gt;MAX(P$21:P196),F197&lt;&gt;"",MAX(N$21:N196)&gt;MAX(P$21:P196),MAX(P$21:P196)&lt;=MAX(R$21:R196),MAX(P$21:P196)&lt;=MAX(T$21:T196),MAX(P$21:P196)&lt;TIME(20,0,0)),MAX(P$21:P196,F197),"")</f>
        <v/>
      </c>
      <c r="P197" s="21" t="str">
        <f t="shared" ca="1" si="33"/>
        <v/>
      </c>
      <c r="Q197" s="21" t="str">
        <f ca="1">IF(AND(MAX(L$21:L196)&gt;MAX(R$21:R196),F197&lt;&gt;"",MAX(N$21:N196)&gt;MAX(R$21:R196),MAX(P$21:P196)&gt;MAX(R$21:R196),MAX(R$21:R196)&lt;=MAX(T$21:T196),MAX(R$21:R196)&lt;TIME(20,0,0)),MAX(R$21:R196,F197),"")</f>
        <v/>
      </c>
      <c r="R197" s="21" t="str">
        <f t="shared" ca="1" si="34"/>
        <v/>
      </c>
      <c r="S197" s="21">
        <f ca="1">IF(AND(MAX(L$21:L196)&gt;MAX(T$21:T196),F197&lt;&gt;"",MAX(N$21:N196)&gt;MAX(T$21:T196),MAX(P$21:P196)&gt;MAX(T$21:T196),MAX(R$21:R196)&gt;MAX(T$21:T196),MAX(T$21:T196)&lt;TIME(20,0,0)),MAX(T$21:T196,F197),"")</f>
        <v>0.74343176201255001</v>
      </c>
      <c r="T197" s="21">
        <f t="shared" ca="1" si="35"/>
        <v>0.75249602012370242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0"/>
      <c r="AF197" s="20"/>
      <c r="AG197" s="20"/>
      <c r="AH197" s="20"/>
      <c r="AI197" s="20"/>
      <c r="AJ197" s="20"/>
      <c r="AK197" s="20"/>
    </row>
    <row r="198" spans="1:37" ht="13.8" x14ac:dyDescent="0.3">
      <c r="A198" s="3">
        <f t="shared" ca="1" si="24"/>
        <v>0</v>
      </c>
      <c r="B198" s="6">
        <f t="shared" ca="1" si="25"/>
        <v>3.7213164706237243</v>
      </c>
      <c r="C198" s="4">
        <f t="shared" ca="1" si="26"/>
        <v>0.74482740585198481</v>
      </c>
      <c r="D198" s="20">
        <v>2.8248355836949486</v>
      </c>
      <c r="E198" s="4">
        <f t="shared" si="27"/>
        <v>1.9616913775659366E-3</v>
      </c>
      <c r="F198" s="4">
        <f t="shared" ca="1" si="28"/>
        <v>0.74678909722955078</v>
      </c>
      <c r="G198" s="3">
        <f ca="1">IF(F198&lt;&gt;"",SUM(COUNTIF($K$22:$K198,"&gt;"&amp;F198),COUNTIF($M$22:$M198,"&gt;"&amp;F198),COUNTIF($O$22:$O198,"&gt;"&amp;F198),COUNTIF($Q$22:$Q198,"&gt;"&amp;F198),COUNTIF($S$22:$S198,"&gt;"&amp;F198)),"")</f>
        <v>0</v>
      </c>
      <c r="H198" s="20">
        <v>21.512175332318293</v>
      </c>
      <c r="I198" s="4">
        <f t="shared" si="29"/>
        <v>1.493901064744326E-2</v>
      </c>
      <c r="J198" s="4">
        <f t="shared" ca="1" si="30"/>
        <v>0</v>
      </c>
      <c r="K198" s="4" t="str">
        <f ca="1">IF(AND(MAX(L$21:L197)&lt;=MAX(N$21:N197),F198&lt;&gt;"",MAX(L$21:L197)&lt;=MAX(P$21:P197),MAX(L$21:L197)&lt;=MAX(R$21:R197),MAX(L$21:L197)&lt;=MAX(T$21:T197),MAX(L$21:L197)&lt;=TIME(20,0,0)),MAX(L$21:L197,F198),"")</f>
        <v/>
      </c>
      <c r="L198" s="4" t="str">
        <f t="shared" ca="1" si="31"/>
        <v/>
      </c>
      <c r="M198" s="4" t="str">
        <f ca="1">IF(AND(MAX(L$21:L197)&gt;MAX(N$21:N197),F198&lt;&gt;"",MAX(N$21:N197)&lt;=MAX(P$21:P197),MAX(N$21:N197)&lt;=MAX(R$21:R197),MAX(N$21:N197)&lt;=MAX(T$21:T197),MAX(N$21:N197)&lt;TIME(20,0,0)),MAX(N$21:N197,F198),"")</f>
        <v/>
      </c>
      <c r="N198" s="4" t="str">
        <f t="shared" ca="1" si="32"/>
        <v/>
      </c>
      <c r="O198" s="21" t="str">
        <f ca="1">IF(AND(MAX(L$21:L197)&gt;MAX(P$21:P197),F198&lt;&gt;"",MAX(N$21:N197)&gt;MAX(P$21:P197),MAX(P$21:P197)&lt;=MAX(R$21:R197),MAX(P$21:P197)&lt;=MAX(T$21:T197),MAX(P$21:P197)&lt;TIME(20,0,0)),MAX(P$21:P197,F198),"")</f>
        <v/>
      </c>
      <c r="P198" s="21" t="str">
        <f t="shared" ca="1" si="33"/>
        <v/>
      </c>
      <c r="Q198" s="21">
        <f ca="1">IF(AND(MAX(L$21:L197)&gt;MAX(R$21:R197),F198&lt;&gt;"",MAX(N$21:N197)&gt;MAX(R$21:R197),MAX(P$21:P197)&gt;MAX(R$21:R197),MAX(R$21:R197)&lt;=MAX(T$21:T197),MAX(R$21:R197)&lt;TIME(20,0,0)),MAX(R$21:R197,F198),"")</f>
        <v>0.74678909722955078</v>
      </c>
      <c r="R198" s="21">
        <f t="shared" ca="1" si="34"/>
        <v>0.76172810787699408</v>
      </c>
      <c r="S198" s="21" t="str">
        <f ca="1">IF(AND(MAX(L$21:L197)&gt;MAX(T$21:T197),F198&lt;&gt;"",MAX(N$21:N197)&gt;MAX(T$21:T197),MAX(P$21:P197)&gt;MAX(T$21:T197),MAX(R$21:R197)&gt;MAX(T$21:T197),MAX(T$21:T197)&lt;TIME(20,0,0)),MAX(T$21:T197,F198),"")</f>
        <v/>
      </c>
      <c r="T198" s="21" t="str">
        <f t="shared" ca="1" si="35"/>
        <v/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0"/>
      <c r="AF198" s="20"/>
      <c r="AG198" s="20"/>
      <c r="AH198" s="20"/>
      <c r="AI198" s="20"/>
      <c r="AJ198" s="20"/>
      <c r="AK198" s="20"/>
    </row>
    <row r="199" spans="1:37" ht="13.8" x14ac:dyDescent="0.3">
      <c r="A199" s="3">
        <f t="shared" ca="1" si="24"/>
        <v>0</v>
      </c>
      <c r="B199" s="6">
        <f t="shared" ca="1" si="25"/>
        <v>1.5574400612296</v>
      </c>
      <c r="C199" s="4">
        <f t="shared" ca="1" si="26"/>
        <v>0.74590896145006091</v>
      </c>
      <c r="D199" s="20">
        <v>4.6101876099128276</v>
      </c>
      <c r="E199" s="4">
        <f t="shared" si="27"/>
        <v>3.2015191735505748E-3</v>
      </c>
      <c r="F199" s="4">
        <f t="shared" ca="1" si="28"/>
        <v>0.74911048062361152</v>
      </c>
      <c r="G199" s="3">
        <f ca="1">IF(F199&lt;&gt;"",SUM(COUNTIF($K$22:$K199,"&gt;"&amp;F199),COUNTIF($M$22:$M199,"&gt;"&amp;F199),COUNTIF($O$22:$O199,"&gt;"&amp;F199),COUNTIF($Q$22:$Q199,"&gt;"&amp;F199),COUNTIF($S$22:$S199,"&gt;"&amp;F199)),"")</f>
        <v>0</v>
      </c>
      <c r="H199" s="20">
        <v>19.985878376828623</v>
      </c>
      <c r="I199" s="4">
        <f t="shared" si="29"/>
        <v>1.3879082206130988E-2</v>
      </c>
      <c r="J199" s="4">
        <f t="shared" ca="1" si="30"/>
        <v>0</v>
      </c>
      <c r="K199" s="4" t="str">
        <f ca="1">IF(AND(MAX(L$21:L198)&lt;=MAX(N$21:N198),F199&lt;&gt;"",MAX(L$21:L198)&lt;=MAX(P$21:P198),MAX(L$21:L198)&lt;=MAX(R$21:R198),MAX(L$21:L198)&lt;=MAX(T$21:T198),MAX(L$21:L198)&lt;=TIME(20,0,0)),MAX(L$21:L198,F199),"")</f>
        <v/>
      </c>
      <c r="L199" s="4" t="str">
        <f t="shared" ca="1" si="31"/>
        <v/>
      </c>
      <c r="M199" s="4">
        <f ca="1">IF(AND(MAX(L$21:L198)&gt;MAX(N$21:N198),F199&lt;&gt;"",MAX(N$21:N198)&lt;=MAX(P$21:P198),MAX(N$21:N198)&lt;=MAX(R$21:R198),MAX(N$21:N198)&lt;=MAX(T$21:T198),MAX(N$21:N198)&lt;TIME(20,0,0)),MAX(N$21:N198,F199),"")</f>
        <v>0.74911048062361152</v>
      </c>
      <c r="N199" s="4">
        <f t="shared" ca="1" si="32"/>
        <v>0.76298956282974251</v>
      </c>
      <c r="O199" s="21" t="str">
        <f ca="1">IF(AND(MAX(L$21:L198)&gt;MAX(P$21:P198),F199&lt;&gt;"",MAX(N$21:N198)&gt;MAX(P$21:P198),MAX(P$21:P198)&lt;=MAX(R$21:R198),MAX(P$21:P198)&lt;=MAX(T$21:T198),MAX(P$21:P198)&lt;TIME(20,0,0)),MAX(P$21:P198,F199),"")</f>
        <v/>
      </c>
      <c r="P199" s="21" t="str">
        <f t="shared" ca="1" si="33"/>
        <v/>
      </c>
      <c r="Q199" s="21" t="str">
        <f ca="1">IF(AND(MAX(L$21:L198)&gt;MAX(R$21:R198),F199&lt;&gt;"",MAX(N$21:N198)&gt;MAX(R$21:R198),MAX(P$21:P198)&gt;MAX(R$21:R198),MAX(R$21:R198)&lt;=MAX(T$21:T198),MAX(R$21:R198)&lt;TIME(20,0,0)),MAX(R$21:R198,F199),"")</f>
        <v/>
      </c>
      <c r="R199" s="21" t="str">
        <f t="shared" ca="1" si="34"/>
        <v/>
      </c>
      <c r="S199" s="21" t="str">
        <f ca="1">IF(AND(MAX(L$21:L198)&gt;MAX(T$21:T198),F199&lt;&gt;"",MAX(N$21:N198)&gt;MAX(T$21:T198),MAX(P$21:P198)&gt;MAX(T$21:T198),MAX(R$21:R198)&gt;MAX(T$21:T198),MAX(T$21:T198)&lt;TIME(20,0,0)),MAX(T$21:T198,F199),"")</f>
        <v/>
      </c>
      <c r="T199" s="21" t="str">
        <f t="shared" ca="1" si="35"/>
        <v/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0"/>
      <c r="AF199" s="20"/>
      <c r="AG199" s="20"/>
      <c r="AH199" s="20"/>
      <c r="AI199" s="20"/>
      <c r="AJ199" s="20"/>
      <c r="AK199" s="20"/>
    </row>
    <row r="200" spans="1:37" ht="13.8" x14ac:dyDescent="0.3">
      <c r="A200" s="3">
        <f t="shared" ca="1" si="24"/>
        <v>0</v>
      </c>
      <c r="B200" s="6">
        <f t="shared" ca="1" si="25"/>
        <v>2.8115014968648442</v>
      </c>
      <c r="C200" s="4">
        <f t="shared" ca="1" si="26"/>
        <v>0.7478613930451059</v>
      </c>
      <c r="D200" s="20">
        <v>2.5576393985174946</v>
      </c>
      <c r="E200" s="4">
        <f t="shared" si="27"/>
        <v>1.7761384711927045E-3</v>
      </c>
      <c r="F200" s="4">
        <f t="shared" ca="1" si="28"/>
        <v>0.74963753151629864</v>
      </c>
      <c r="G200" s="3">
        <f ca="1">IF(F200&lt;&gt;"",SUM(COUNTIF($K$22:$K200,"&gt;"&amp;F200),COUNTIF($M$22:$M200,"&gt;"&amp;F200),COUNTIF($O$22:$O200,"&gt;"&amp;F200),COUNTIF($Q$22:$Q200,"&gt;"&amp;F200),COUNTIF($S$22:$S200,"&gt;"&amp;F200)),"")</f>
        <v>0</v>
      </c>
      <c r="H200" s="20">
        <v>15.885555095919699</v>
      </c>
      <c r="I200" s="4">
        <f t="shared" si="29"/>
        <v>1.1031635483277569E-2</v>
      </c>
      <c r="J200" s="4">
        <f t="shared" ca="1" si="30"/>
        <v>0</v>
      </c>
      <c r="K200" s="4" t="str">
        <f ca="1">IF(AND(MAX(L$21:L199)&lt;=MAX(N$21:N199),F200&lt;&gt;"",MAX(L$21:L199)&lt;=MAX(P$21:P199),MAX(L$21:L199)&lt;=MAX(R$21:R199),MAX(L$21:L199)&lt;=MAX(T$21:T199),MAX(L$21:L199)&lt;=TIME(20,0,0)),MAX(L$21:L199,F200),"")</f>
        <v/>
      </c>
      <c r="L200" s="4" t="str">
        <f t="shared" ca="1" si="31"/>
        <v/>
      </c>
      <c r="M200" s="4" t="str">
        <f ca="1">IF(AND(MAX(L$21:L199)&gt;MAX(N$21:N199),F200&lt;&gt;"",MAX(N$21:N199)&lt;=MAX(P$21:P199),MAX(N$21:N199)&lt;=MAX(R$21:R199),MAX(N$21:N199)&lt;=MAX(T$21:T199),MAX(N$21:N199)&lt;TIME(20,0,0)),MAX(N$21:N199,F200),"")</f>
        <v/>
      </c>
      <c r="N200" s="4" t="str">
        <f t="shared" ca="1" si="32"/>
        <v/>
      </c>
      <c r="O200" s="21">
        <f ca="1">IF(AND(MAX(L$21:L199)&gt;MAX(P$21:P199),F200&lt;&gt;"",MAX(N$21:N199)&gt;MAX(P$21:P199),MAX(P$21:P199)&lt;=MAX(R$21:R199),MAX(P$21:P199)&lt;=MAX(T$21:T199),MAX(P$21:P199)&lt;TIME(20,0,0)),MAX(P$21:P199,F200),"")</f>
        <v>0.74963753151629864</v>
      </c>
      <c r="P200" s="21">
        <f t="shared" ca="1" si="33"/>
        <v>0.76066916699957621</v>
      </c>
      <c r="Q200" s="21" t="str">
        <f ca="1">IF(AND(MAX(L$21:L199)&gt;MAX(R$21:R199),F200&lt;&gt;"",MAX(N$21:N199)&gt;MAX(R$21:R199),MAX(P$21:P199)&gt;MAX(R$21:R199),MAX(R$21:R199)&lt;=MAX(T$21:T199),MAX(R$21:R199)&lt;TIME(20,0,0)),MAX(R$21:R199,F200),"")</f>
        <v/>
      </c>
      <c r="R200" s="21" t="str">
        <f t="shared" ca="1" si="34"/>
        <v/>
      </c>
      <c r="S200" s="21" t="str">
        <f ca="1">IF(AND(MAX(L$21:L199)&gt;MAX(T$21:T199),F200&lt;&gt;"",MAX(N$21:N199)&gt;MAX(T$21:T199),MAX(P$21:P199)&gt;MAX(T$21:T199),MAX(R$21:R199)&gt;MAX(T$21:T199),MAX(T$21:T199)&lt;TIME(20,0,0)),MAX(T$21:T199,F200),"")</f>
        <v/>
      </c>
      <c r="T200" s="21" t="str">
        <f t="shared" ca="1" si="35"/>
        <v/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0"/>
      <c r="AF200" s="20"/>
      <c r="AG200" s="20"/>
      <c r="AH200" s="20"/>
      <c r="AI200" s="20"/>
      <c r="AJ200" s="20"/>
      <c r="AK200" s="20"/>
    </row>
    <row r="201" spans="1:37" ht="13.8" x14ac:dyDescent="0.3">
      <c r="A201" s="3">
        <f t="shared" ca="1" si="24"/>
        <v>0</v>
      </c>
      <c r="B201" s="6">
        <f t="shared" ca="1" si="25"/>
        <v>9.4957083670620346</v>
      </c>
      <c r="C201" s="4">
        <f t="shared" ca="1" si="26"/>
        <v>0.75445563496667678</v>
      </c>
      <c r="D201" s="20">
        <v>3.4468063252716092</v>
      </c>
      <c r="E201" s="4">
        <f t="shared" si="27"/>
        <v>2.3936155036608396E-3</v>
      </c>
      <c r="F201" s="4">
        <f t="shared" ca="1" si="28"/>
        <v>0.75684925047033758</v>
      </c>
      <c r="G201" s="3">
        <f ca="1">IF(F201&lt;&gt;"",SUM(COUNTIF($K$22:$K201,"&gt;"&amp;F201),COUNTIF($M$22:$M201,"&gt;"&amp;F201),COUNTIF($O$22:$O201,"&gt;"&amp;F201),COUNTIF($Q$22:$Q201,"&gt;"&amp;F201),COUNTIF($S$22:$S201,"&gt;"&amp;F201)),"")</f>
        <v>0</v>
      </c>
      <c r="H201" s="20">
        <v>15.510912911977357</v>
      </c>
      <c r="I201" s="4">
        <f t="shared" si="29"/>
        <v>1.0771467299984275E-2</v>
      </c>
      <c r="J201" s="4">
        <f t="shared" ca="1" si="30"/>
        <v>0</v>
      </c>
      <c r="K201" s="4">
        <f ca="1">IF(AND(MAX(L$21:L200)&lt;=MAX(N$21:N200),F201&lt;&gt;"",MAX(L$21:L200)&lt;=MAX(P$21:P200),MAX(L$21:L200)&lt;=MAX(R$21:R200),MAX(L$21:L200)&lt;=MAX(T$21:T200),MAX(L$21:L200)&lt;=TIME(20,0,0)),MAX(L$21:L200,F201),"")</f>
        <v>0.75684925047033758</v>
      </c>
      <c r="L201" s="4">
        <f t="shared" ca="1" si="31"/>
        <v>0.76762071777032181</v>
      </c>
      <c r="M201" s="4" t="str">
        <f ca="1">IF(AND(MAX(L$21:L200)&gt;MAX(N$21:N200),F201&lt;&gt;"",MAX(N$21:N200)&lt;=MAX(P$21:P200),MAX(N$21:N200)&lt;=MAX(R$21:R200),MAX(N$21:N200)&lt;=MAX(T$21:T200),MAX(N$21:N200)&lt;TIME(20,0,0)),MAX(N$21:N200,F201),"")</f>
        <v/>
      </c>
      <c r="N201" s="4" t="str">
        <f t="shared" ca="1" si="32"/>
        <v/>
      </c>
      <c r="O201" s="21" t="str">
        <f ca="1">IF(AND(MAX(L$21:L200)&gt;MAX(P$21:P200),F201&lt;&gt;"",MAX(N$21:N200)&gt;MAX(P$21:P200),MAX(P$21:P200)&lt;=MAX(R$21:R200),MAX(P$21:P200)&lt;=MAX(T$21:T200),MAX(P$21:P200)&lt;TIME(20,0,0)),MAX(P$21:P200,F201),"")</f>
        <v/>
      </c>
      <c r="P201" s="21" t="str">
        <f t="shared" ca="1" si="33"/>
        <v/>
      </c>
      <c r="Q201" s="21" t="str">
        <f ca="1">IF(AND(MAX(L$21:L200)&gt;MAX(R$21:R200),F201&lt;&gt;"",MAX(N$21:N200)&gt;MAX(R$21:R200),MAX(P$21:P200)&gt;MAX(R$21:R200),MAX(R$21:R200)&lt;=MAX(T$21:T200),MAX(R$21:R200)&lt;TIME(20,0,0)),MAX(R$21:R200,F201),"")</f>
        <v/>
      </c>
      <c r="R201" s="21" t="str">
        <f t="shared" ca="1" si="34"/>
        <v/>
      </c>
      <c r="S201" s="21" t="str">
        <f ca="1">IF(AND(MAX(L$21:L200)&gt;MAX(T$21:T200),F201&lt;&gt;"",MAX(N$21:N200)&gt;MAX(T$21:T200),MAX(P$21:P200)&gt;MAX(T$21:T200),MAX(R$21:R200)&gt;MAX(T$21:T200),MAX(T$21:T200)&lt;TIME(20,0,0)),MAX(T$21:T200,F201),"")</f>
        <v/>
      </c>
      <c r="T201" s="21" t="str">
        <f t="shared" ca="1" si="35"/>
        <v/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0"/>
      <c r="AF201" s="20"/>
      <c r="AG201" s="20"/>
      <c r="AH201" s="20"/>
      <c r="AI201" s="20"/>
      <c r="AJ201" s="20"/>
      <c r="AK201" s="20"/>
    </row>
    <row r="202" spans="1:37" ht="13.8" x14ac:dyDescent="0.3">
      <c r="A202" s="3">
        <f t="shared" ca="1" si="24"/>
        <v>0</v>
      </c>
      <c r="B202" s="6">
        <f t="shared" ca="1" si="25"/>
        <v>2.2051534423230805</v>
      </c>
      <c r="C202" s="4">
        <f t="shared" ca="1" si="26"/>
        <v>0.75598699152384563</v>
      </c>
      <c r="D202" s="20">
        <v>3.4241249484948639</v>
      </c>
      <c r="E202" s="4">
        <f t="shared" si="27"/>
        <v>2.3778645475658776E-3</v>
      </c>
      <c r="F202" s="4">
        <f t="shared" ca="1" si="28"/>
        <v>0.75836485607141146</v>
      </c>
      <c r="G202" s="3">
        <f ca="1">IF(F202&lt;&gt;"",SUM(COUNTIF($K$22:$K202,"&gt;"&amp;F202),COUNTIF($M$22:$M202,"&gt;"&amp;F202),COUNTIF($O$22:$O202,"&gt;"&amp;F202),COUNTIF($Q$22:$Q202,"&gt;"&amp;F202),COUNTIF($S$22:$S202,"&gt;"&amp;F202)),"")</f>
        <v>0</v>
      </c>
      <c r="H202" s="20">
        <v>12.727138634218136</v>
      </c>
      <c r="I202" s="4">
        <f t="shared" si="29"/>
        <v>8.8382907182070394E-3</v>
      </c>
      <c r="J202" s="4">
        <f t="shared" ca="1" si="30"/>
        <v>0</v>
      </c>
      <c r="K202" s="4" t="str">
        <f ca="1">IF(AND(MAX(L$21:L201)&lt;=MAX(N$21:N201),F202&lt;&gt;"",MAX(L$21:L201)&lt;=MAX(P$21:P201),MAX(L$21:L201)&lt;=MAX(R$21:R201),MAX(L$21:L201)&lt;=MAX(T$21:T201),MAX(L$21:L201)&lt;=TIME(20,0,0)),MAX(L$21:L201,F202),"")</f>
        <v/>
      </c>
      <c r="L202" s="4" t="str">
        <f t="shared" ca="1" si="31"/>
        <v/>
      </c>
      <c r="M202" s="4" t="str">
        <f ca="1">IF(AND(MAX(L$21:L201)&gt;MAX(N$21:N201),F202&lt;&gt;"",MAX(N$21:N201)&lt;=MAX(P$21:P201),MAX(N$21:N201)&lt;=MAX(R$21:R201),MAX(N$21:N201)&lt;=MAX(T$21:T201),MAX(N$21:N201)&lt;TIME(20,0,0)),MAX(N$21:N201,F202),"")</f>
        <v/>
      </c>
      <c r="N202" s="4" t="str">
        <f t="shared" ca="1" si="32"/>
        <v/>
      </c>
      <c r="O202" s="21" t="str">
        <f ca="1">IF(AND(MAX(L$21:L201)&gt;MAX(P$21:P201),F202&lt;&gt;"",MAX(N$21:N201)&gt;MAX(P$21:P201),MAX(P$21:P201)&lt;=MAX(R$21:R201),MAX(P$21:P201)&lt;=MAX(T$21:T201),MAX(P$21:P201)&lt;TIME(20,0,0)),MAX(P$21:P201,F202),"")</f>
        <v/>
      </c>
      <c r="P202" s="21" t="str">
        <f t="shared" ca="1" si="33"/>
        <v/>
      </c>
      <c r="Q202" s="21" t="str">
        <f ca="1">IF(AND(MAX(L$21:L201)&gt;MAX(R$21:R201),F202&lt;&gt;"",MAX(N$21:N201)&gt;MAX(R$21:R201),MAX(P$21:P201)&gt;MAX(R$21:R201),MAX(R$21:R201)&lt;=MAX(T$21:T201),MAX(R$21:R201)&lt;TIME(20,0,0)),MAX(R$21:R201,F202),"")</f>
        <v/>
      </c>
      <c r="R202" s="21" t="str">
        <f t="shared" ca="1" si="34"/>
        <v/>
      </c>
      <c r="S202" s="21">
        <f ca="1">IF(AND(MAX(L$21:L201)&gt;MAX(T$21:T201),F202&lt;&gt;"",MAX(N$21:N201)&gt;MAX(T$21:T201),MAX(P$21:P201)&gt;MAX(T$21:T201),MAX(R$21:R201)&gt;MAX(T$21:T201),MAX(T$21:T201)&lt;TIME(20,0,0)),MAX(T$21:T201,F202),"")</f>
        <v>0.75836485607141146</v>
      </c>
      <c r="T202" s="21">
        <f t="shared" ca="1" si="35"/>
        <v>0.76720314678961854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0"/>
      <c r="AF202" s="20"/>
      <c r="AG202" s="20"/>
      <c r="AH202" s="20"/>
      <c r="AI202" s="20"/>
      <c r="AJ202" s="20"/>
      <c r="AK202" s="20"/>
    </row>
    <row r="203" spans="1:37" ht="13.8" x14ac:dyDescent="0.3">
      <c r="A203" s="3">
        <f t="shared" ca="1" si="24"/>
        <v>0</v>
      </c>
      <c r="B203" s="6">
        <f t="shared" ca="1" si="25"/>
        <v>3.3160668224238048</v>
      </c>
      <c r="C203" s="4">
        <f t="shared" ca="1" si="26"/>
        <v>0.75828981570608434</v>
      </c>
      <c r="D203" s="20">
        <v>2.648237007932039</v>
      </c>
      <c r="E203" s="4">
        <f t="shared" si="27"/>
        <v>1.8390534777305825E-3</v>
      </c>
      <c r="F203" s="4">
        <f t="shared" ca="1" si="28"/>
        <v>0.76012886918381495</v>
      </c>
      <c r="G203" s="3">
        <f ca="1">IF(F203&lt;&gt;"",SUM(COUNTIF($K$22:$K203,"&gt;"&amp;F203),COUNTIF($M$22:$M203,"&gt;"&amp;F203),COUNTIF($O$22:$O203,"&gt;"&amp;F203),COUNTIF($Q$22:$Q203,"&gt;"&amp;F203),COUNTIF($S$22:$S203,"&gt;"&amp;F203)),"")</f>
        <v>1</v>
      </c>
      <c r="H203" s="20">
        <v>19.166420808360272</v>
      </c>
      <c r="I203" s="4">
        <f t="shared" si="29"/>
        <v>1.3310014450250188E-2</v>
      </c>
      <c r="J203" s="4">
        <f t="shared" ca="1" si="30"/>
        <v>5.4029781576125924E-4</v>
      </c>
      <c r="K203" s="4" t="str">
        <f ca="1">IF(AND(MAX(L$21:L202)&lt;=MAX(N$21:N202),F203&lt;&gt;"",MAX(L$21:L202)&lt;=MAX(P$21:P202),MAX(L$21:L202)&lt;=MAX(R$21:R202),MAX(L$21:L202)&lt;=MAX(T$21:T202),MAX(L$21:L202)&lt;=TIME(20,0,0)),MAX(L$21:L202,F203),"")</f>
        <v/>
      </c>
      <c r="L203" s="4" t="str">
        <f t="shared" ca="1" si="31"/>
        <v/>
      </c>
      <c r="M203" s="4" t="str">
        <f ca="1">IF(AND(MAX(L$21:L202)&gt;MAX(N$21:N202),F203&lt;&gt;"",MAX(N$21:N202)&lt;=MAX(P$21:P202),MAX(N$21:N202)&lt;=MAX(R$21:R202),MAX(N$21:N202)&lt;=MAX(T$21:T202),MAX(N$21:N202)&lt;TIME(20,0,0)),MAX(N$21:N202,F203),"")</f>
        <v/>
      </c>
      <c r="N203" s="4" t="str">
        <f t="shared" ca="1" si="32"/>
        <v/>
      </c>
      <c r="O203" s="21">
        <f ca="1">IF(AND(MAX(L$21:L202)&gt;MAX(P$21:P202),F203&lt;&gt;"",MAX(N$21:N202)&gt;MAX(P$21:P202),MAX(P$21:P202)&lt;=MAX(R$21:R202),MAX(P$21:P202)&lt;=MAX(T$21:T202),MAX(P$21:P202)&lt;TIME(20,0,0)),MAX(P$21:P202,F203),"")</f>
        <v>0.76066916699957621</v>
      </c>
      <c r="P203" s="21">
        <f t="shared" ca="1" si="33"/>
        <v>0.77397918144982636</v>
      </c>
      <c r="Q203" s="21" t="str">
        <f ca="1">IF(AND(MAX(L$21:L202)&gt;MAX(R$21:R202),F203&lt;&gt;"",MAX(N$21:N202)&gt;MAX(R$21:R202),MAX(P$21:P202)&gt;MAX(R$21:R202),MAX(R$21:R202)&lt;=MAX(T$21:T202),MAX(R$21:R202)&lt;TIME(20,0,0)),MAX(R$21:R202,F203),"")</f>
        <v/>
      </c>
      <c r="R203" s="21" t="str">
        <f t="shared" ca="1" si="34"/>
        <v/>
      </c>
      <c r="S203" s="21" t="str">
        <f ca="1">IF(AND(MAX(L$21:L202)&gt;MAX(T$21:T202),F203&lt;&gt;"",MAX(N$21:N202)&gt;MAX(T$21:T202),MAX(P$21:P202)&gt;MAX(T$21:T202),MAX(R$21:R202)&gt;MAX(T$21:T202),MAX(T$21:T202)&lt;TIME(20,0,0)),MAX(T$21:T202,F203),"")</f>
        <v/>
      </c>
      <c r="T203" s="21" t="str">
        <f t="shared" ca="1" si="35"/>
        <v/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0"/>
      <c r="AF203" s="20"/>
      <c r="AG203" s="20"/>
      <c r="AH203" s="20"/>
      <c r="AI203" s="20"/>
      <c r="AJ203" s="20"/>
      <c r="AK203" s="20"/>
    </row>
    <row r="204" spans="1:37" ht="13.8" x14ac:dyDescent="0.3">
      <c r="A204" s="3">
        <f t="shared" ca="1" si="24"/>
        <v>0</v>
      </c>
      <c r="B204" s="6">
        <f t="shared" ca="1" si="25"/>
        <v>7.733919483986206</v>
      </c>
      <c r="C204" s="4">
        <f t="shared" ca="1" si="26"/>
        <v>0.76366059312551915</v>
      </c>
      <c r="D204" s="20">
        <v>3.1648626835049072</v>
      </c>
      <c r="E204" s="4">
        <f t="shared" si="27"/>
        <v>2.1978213079895188E-3</v>
      </c>
      <c r="F204" s="4">
        <f t="shared" ca="1" si="28"/>
        <v>0.76585841443350866</v>
      </c>
      <c r="G204" s="3">
        <f ca="1">IF(F204&lt;&gt;"",SUM(COUNTIF($K$22:$K204,"&gt;"&amp;F204),COUNTIF($M$22:$M204,"&gt;"&amp;F204),COUNTIF($O$22:$O204,"&gt;"&amp;F204),COUNTIF($Q$22:$Q204,"&gt;"&amp;F204),COUNTIF($S$22:$S204,"&gt;"&amp;F204)),"")</f>
        <v>0</v>
      </c>
      <c r="H204" s="20">
        <v>16.822149897634517</v>
      </c>
      <c r="I204" s="4">
        <f t="shared" si="29"/>
        <v>1.168204854002397E-2</v>
      </c>
      <c r="J204" s="4">
        <f t="shared" ca="1" si="30"/>
        <v>0</v>
      </c>
      <c r="K204" s="4" t="str">
        <f ca="1">IF(AND(MAX(L$21:L203)&lt;=MAX(N$21:N203),F204&lt;&gt;"",MAX(L$21:L203)&lt;=MAX(P$21:P203),MAX(L$21:L203)&lt;=MAX(R$21:R203),MAX(L$21:L203)&lt;=MAX(T$21:T203),MAX(L$21:L203)&lt;=TIME(20,0,0)),MAX(L$21:L203,F204),"")</f>
        <v/>
      </c>
      <c r="L204" s="4" t="str">
        <f t="shared" ca="1" si="31"/>
        <v/>
      </c>
      <c r="M204" s="4" t="str">
        <f ca="1">IF(AND(MAX(L$21:L203)&gt;MAX(N$21:N203),F204&lt;&gt;"",MAX(N$21:N203)&lt;=MAX(P$21:P203),MAX(N$21:N203)&lt;=MAX(R$21:R203),MAX(N$21:N203)&lt;=MAX(T$21:T203),MAX(N$21:N203)&lt;TIME(20,0,0)),MAX(N$21:N203,F204),"")</f>
        <v/>
      </c>
      <c r="N204" s="4" t="str">
        <f t="shared" ca="1" si="32"/>
        <v/>
      </c>
      <c r="O204" s="21" t="str">
        <f ca="1">IF(AND(MAX(L$21:L203)&gt;MAX(P$21:P203),F204&lt;&gt;"",MAX(N$21:N203)&gt;MAX(P$21:P203),MAX(P$21:P203)&lt;=MAX(R$21:R203),MAX(P$21:P203)&lt;=MAX(T$21:T203),MAX(P$21:P203)&lt;TIME(20,0,0)),MAX(P$21:P203,F204),"")</f>
        <v/>
      </c>
      <c r="P204" s="21" t="str">
        <f t="shared" ca="1" si="33"/>
        <v/>
      </c>
      <c r="Q204" s="21">
        <f ca="1">IF(AND(MAX(L$21:L203)&gt;MAX(R$21:R203),F204&lt;&gt;"",MAX(N$21:N203)&gt;MAX(R$21:R203),MAX(P$21:P203)&gt;MAX(R$21:R203),MAX(R$21:R203)&lt;=MAX(T$21:T203),MAX(R$21:R203)&lt;TIME(20,0,0)),MAX(R$21:R203,F204),"")</f>
        <v>0.76585841443350866</v>
      </c>
      <c r="R204" s="21">
        <f t="shared" ca="1" si="34"/>
        <v>0.77754046297353263</v>
      </c>
      <c r="S204" s="21" t="str">
        <f ca="1">IF(AND(MAX(L$21:L203)&gt;MAX(T$21:T203),F204&lt;&gt;"",MAX(N$21:N203)&gt;MAX(T$21:T203),MAX(P$21:P203)&gt;MAX(T$21:T203),MAX(R$21:R203)&gt;MAX(T$21:T203),MAX(T$21:T203)&lt;TIME(20,0,0)),MAX(T$21:T203,F204),"")</f>
        <v/>
      </c>
      <c r="T204" s="21" t="str">
        <f t="shared" ca="1" si="35"/>
        <v/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0"/>
      <c r="AF204" s="20"/>
      <c r="AG204" s="20"/>
      <c r="AH204" s="20"/>
      <c r="AI204" s="20"/>
      <c r="AJ204" s="20"/>
      <c r="AK204" s="20"/>
    </row>
    <row r="205" spans="1:37" ht="13.8" x14ac:dyDescent="0.3">
      <c r="A205" s="3">
        <f t="shared" ca="1" si="24"/>
        <v>0</v>
      </c>
      <c r="B205" s="6">
        <f t="shared" ca="1" si="25"/>
        <v>2.8071793673338377</v>
      </c>
      <c r="C205" s="4">
        <f t="shared" ca="1" si="26"/>
        <v>0.76561002324172323</v>
      </c>
      <c r="D205" s="20">
        <v>3.207826928999566</v>
      </c>
      <c r="E205" s="4">
        <f t="shared" si="27"/>
        <v>2.2276575895830318E-3</v>
      </c>
      <c r="F205" s="4">
        <f t="shared" ca="1" si="28"/>
        <v>0.76783768083130621</v>
      </c>
      <c r="G205" s="3">
        <f ca="1">IF(F205&lt;&gt;"",SUM(COUNTIF($K$22:$K205,"&gt;"&amp;F205),COUNTIF($M$22:$M205,"&gt;"&amp;F205),COUNTIF($O$22:$O205,"&gt;"&amp;F205),COUNTIF($Q$22:$Q205,"&gt;"&amp;F205),COUNTIF($S$22:$S205,"&gt;"&amp;F205)),"")</f>
        <v>0</v>
      </c>
      <c r="H205" s="20">
        <v>13.757733976617601</v>
      </c>
      <c r="I205" s="4">
        <f t="shared" si="29"/>
        <v>9.5539819282066674E-3</v>
      </c>
      <c r="J205" s="4">
        <f t="shared" ca="1" si="30"/>
        <v>0</v>
      </c>
      <c r="K205" s="4" t="str">
        <f ca="1">IF(AND(MAX(L$21:L204)&lt;=MAX(N$21:N204),F205&lt;&gt;"",MAX(L$21:L204)&lt;=MAX(P$21:P204),MAX(L$21:L204)&lt;=MAX(R$21:R204),MAX(L$21:L204)&lt;=MAX(T$21:T204),MAX(L$21:L204)&lt;=TIME(20,0,0)),MAX(L$21:L204,F205),"")</f>
        <v/>
      </c>
      <c r="L205" s="4" t="str">
        <f t="shared" ca="1" si="31"/>
        <v/>
      </c>
      <c r="M205" s="4">
        <f ca="1">IF(AND(MAX(L$21:L204)&gt;MAX(N$21:N204),F205&lt;&gt;"",MAX(N$21:N204)&lt;=MAX(P$21:P204),MAX(N$21:N204)&lt;=MAX(R$21:R204),MAX(N$21:N204)&lt;=MAX(T$21:T204),MAX(N$21:N204)&lt;TIME(20,0,0)),MAX(N$21:N204,F205),"")</f>
        <v>0.76783768083130621</v>
      </c>
      <c r="N205" s="4">
        <f t="shared" ca="1" si="32"/>
        <v>0.77739166275951288</v>
      </c>
      <c r="O205" s="21" t="str">
        <f ca="1">IF(AND(MAX(L$21:L204)&gt;MAX(P$21:P204),F205&lt;&gt;"",MAX(N$21:N204)&gt;MAX(P$21:P204),MAX(P$21:P204)&lt;=MAX(R$21:R204),MAX(P$21:P204)&lt;=MAX(T$21:T204),MAX(P$21:P204)&lt;TIME(20,0,0)),MAX(P$21:P204,F205),"")</f>
        <v/>
      </c>
      <c r="P205" s="21" t="str">
        <f t="shared" ca="1" si="33"/>
        <v/>
      </c>
      <c r="Q205" s="21" t="str">
        <f ca="1">IF(AND(MAX(L$21:L204)&gt;MAX(R$21:R204),F205&lt;&gt;"",MAX(N$21:N204)&gt;MAX(R$21:R204),MAX(P$21:P204)&gt;MAX(R$21:R204),MAX(R$21:R204)&lt;=MAX(T$21:T204),MAX(R$21:R204)&lt;TIME(20,0,0)),MAX(R$21:R204,F205),"")</f>
        <v/>
      </c>
      <c r="R205" s="21" t="str">
        <f t="shared" ca="1" si="34"/>
        <v/>
      </c>
      <c r="S205" s="21" t="str">
        <f ca="1">IF(AND(MAX(L$21:L204)&gt;MAX(T$21:T204),F205&lt;&gt;"",MAX(N$21:N204)&gt;MAX(T$21:T204),MAX(P$21:P204)&gt;MAX(T$21:T204),MAX(R$21:R204)&gt;MAX(T$21:T204),MAX(T$21:T204)&lt;TIME(20,0,0)),MAX(T$21:T204,F205),"")</f>
        <v/>
      </c>
      <c r="T205" s="21" t="str">
        <f t="shared" ca="1" si="35"/>
        <v/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0"/>
      <c r="AF205" s="20"/>
      <c r="AG205" s="20"/>
      <c r="AH205" s="20"/>
      <c r="AI205" s="20"/>
      <c r="AJ205" s="20"/>
      <c r="AK205" s="20"/>
    </row>
    <row r="206" spans="1:37" ht="13.8" x14ac:dyDescent="0.3">
      <c r="A206" s="3">
        <f t="shared" ca="1" si="24"/>
        <v>0</v>
      </c>
      <c r="B206" s="6">
        <f t="shared" ca="1" si="25"/>
        <v>3.4734440840600973</v>
      </c>
      <c r="C206" s="4">
        <f t="shared" ca="1" si="26"/>
        <v>0.76802213718898715</v>
      </c>
      <c r="D206" s="20">
        <v>2.6944728763992316</v>
      </c>
      <c r="E206" s="4">
        <f t="shared" si="27"/>
        <v>1.8711617197216886E-3</v>
      </c>
      <c r="F206" s="4">
        <f t="shared" ca="1" si="28"/>
        <v>0.76989329890870883</v>
      </c>
      <c r="G206" s="3">
        <f ca="1">IF(F206&lt;&gt;"",SUM(COUNTIF($K$22:$K206,"&gt;"&amp;F206),COUNTIF($M$22:$M206,"&gt;"&amp;F206),COUNTIF($O$22:$O206,"&gt;"&amp;F206),COUNTIF($Q$22:$Q206,"&gt;"&amp;F206),COUNTIF($S$22:$S206,"&gt;"&amp;F206)),"")</f>
        <v>0</v>
      </c>
      <c r="H206" s="20">
        <v>15.300815372611396</v>
      </c>
      <c r="I206" s="4">
        <f t="shared" si="29"/>
        <v>1.0625566230980136E-2</v>
      </c>
      <c r="J206" s="4">
        <f t="shared" ca="1" si="30"/>
        <v>0</v>
      </c>
      <c r="K206" s="4" t="str">
        <f ca="1">IF(AND(MAX(L$21:L205)&lt;=MAX(N$21:N205),F206&lt;&gt;"",MAX(L$21:L205)&lt;=MAX(P$21:P205),MAX(L$21:L205)&lt;=MAX(R$21:R205),MAX(L$21:L205)&lt;=MAX(T$21:T205),MAX(L$21:L205)&lt;=TIME(20,0,0)),MAX(L$21:L205,F206),"")</f>
        <v/>
      </c>
      <c r="L206" s="4" t="str">
        <f t="shared" ca="1" si="31"/>
        <v/>
      </c>
      <c r="M206" s="4" t="str">
        <f ca="1">IF(AND(MAX(L$21:L205)&gt;MAX(N$21:N205),F206&lt;&gt;"",MAX(N$21:N205)&lt;=MAX(P$21:P205),MAX(N$21:N205)&lt;=MAX(R$21:R205),MAX(N$21:N205)&lt;=MAX(T$21:T205),MAX(N$21:N205)&lt;TIME(20,0,0)),MAX(N$21:N205,F206),"")</f>
        <v/>
      </c>
      <c r="N206" s="4" t="str">
        <f t="shared" ca="1" si="32"/>
        <v/>
      </c>
      <c r="O206" s="21" t="str">
        <f ca="1">IF(AND(MAX(L$21:L205)&gt;MAX(P$21:P205),F206&lt;&gt;"",MAX(N$21:N205)&gt;MAX(P$21:P205),MAX(P$21:P205)&lt;=MAX(R$21:R205),MAX(P$21:P205)&lt;=MAX(T$21:T205),MAX(P$21:P205)&lt;TIME(20,0,0)),MAX(P$21:P205,F206),"")</f>
        <v/>
      </c>
      <c r="P206" s="21" t="str">
        <f t="shared" ca="1" si="33"/>
        <v/>
      </c>
      <c r="Q206" s="21" t="str">
        <f ca="1">IF(AND(MAX(L$21:L205)&gt;MAX(R$21:R205),F206&lt;&gt;"",MAX(N$21:N205)&gt;MAX(R$21:R205),MAX(P$21:P205)&gt;MAX(R$21:R205),MAX(R$21:R205)&lt;=MAX(T$21:T205),MAX(R$21:R205)&lt;TIME(20,0,0)),MAX(R$21:R205,F206),"")</f>
        <v/>
      </c>
      <c r="R206" s="21" t="str">
        <f t="shared" ca="1" si="34"/>
        <v/>
      </c>
      <c r="S206" s="21">
        <f ca="1">IF(AND(MAX(L$21:L205)&gt;MAX(T$21:T205),F206&lt;&gt;"",MAX(N$21:N205)&gt;MAX(T$21:T205),MAX(P$21:P205)&gt;MAX(T$21:T205),MAX(R$21:R205)&gt;MAX(T$21:T205),MAX(T$21:T205)&lt;TIME(20,0,0)),MAX(T$21:T205,F206),"")</f>
        <v>0.76989329890870883</v>
      </c>
      <c r="T206" s="21">
        <f t="shared" ca="1" si="35"/>
        <v>0.78051886513968893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0"/>
      <c r="AF206" s="20"/>
      <c r="AG206" s="20"/>
      <c r="AH206" s="20"/>
      <c r="AI206" s="20"/>
      <c r="AJ206" s="20"/>
      <c r="AK206" s="20"/>
    </row>
    <row r="207" spans="1:37" ht="13.8" x14ac:dyDescent="0.3">
      <c r="A207" s="3">
        <f t="shared" ca="1" si="24"/>
        <v>0</v>
      </c>
      <c r="B207" s="6">
        <f t="shared" ca="1" si="25"/>
        <v>1.0719140693655729</v>
      </c>
      <c r="C207" s="4">
        <f t="shared" ca="1" si="26"/>
        <v>0.76876652195937989</v>
      </c>
      <c r="D207" s="20">
        <v>2.8625406760766055</v>
      </c>
      <c r="E207" s="4">
        <f t="shared" si="27"/>
        <v>1.9878754694976426E-3</v>
      </c>
      <c r="F207" s="4">
        <f t="shared" ca="1" si="28"/>
        <v>0.77075439742887752</v>
      </c>
      <c r="G207" s="3">
        <f ca="1">IF(F207&lt;&gt;"",SUM(COUNTIF($K$22:$K207,"&gt;"&amp;F207),COUNTIF($M$22:$M207,"&gt;"&amp;F207),COUNTIF($O$22:$O207,"&gt;"&amp;F207),COUNTIF($Q$22:$Q207,"&gt;"&amp;F207),COUNTIF($S$22:$S207,"&gt;"&amp;F207)),"")</f>
        <v>0</v>
      </c>
      <c r="H207" s="20">
        <v>22.824610293027945</v>
      </c>
      <c r="I207" s="4">
        <f t="shared" si="29"/>
        <v>1.5850423814602738E-2</v>
      </c>
      <c r="J207" s="4">
        <f t="shared" ca="1" si="30"/>
        <v>0</v>
      </c>
      <c r="K207" s="4">
        <f ca="1">IF(AND(MAX(L$21:L206)&lt;=MAX(N$21:N206),F207&lt;&gt;"",MAX(L$21:L206)&lt;=MAX(P$21:P206),MAX(L$21:L206)&lt;=MAX(R$21:R206),MAX(L$21:L206)&lt;=MAX(T$21:T206),MAX(L$21:L206)&lt;=TIME(20,0,0)),MAX(L$21:L206,F207),"")</f>
        <v>0.77075439742887752</v>
      </c>
      <c r="L207" s="4">
        <f t="shared" ca="1" si="31"/>
        <v>0.7866048212434803</v>
      </c>
      <c r="M207" s="4" t="str">
        <f ca="1">IF(AND(MAX(L$21:L206)&gt;MAX(N$21:N206),F207&lt;&gt;"",MAX(N$21:N206)&lt;=MAX(P$21:P206),MAX(N$21:N206)&lt;=MAX(R$21:R206),MAX(N$21:N206)&lt;=MAX(T$21:T206),MAX(N$21:N206)&lt;TIME(20,0,0)),MAX(N$21:N206,F207),"")</f>
        <v/>
      </c>
      <c r="N207" s="4" t="str">
        <f t="shared" ca="1" si="32"/>
        <v/>
      </c>
      <c r="O207" s="21" t="str">
        <f ca="1">IF(AND(MAX(L$21:L206)&gt;MAX(P$21:P206),F207&lt;&gt;"",MAX(N$21:N206)&gt;MAX(P$21:P206),MAX(P$21:P206)&lt;=MAX(R$21:R206),MAX(P$21:P206)&lt;=MAX(T$21:T206),MAX(P$21:P206)&lt;TIME(20,0,0)),MAX(P$21:P206,F207),"")</f>
        <v/>
      </c>
      <c r="P207" s="21" t="str">
        <f t="shared" ca="1" si="33"/>
        <v/>
      </c>
      <c r="Q207" s="21" t="str">
        <f ca="1">IF(AND(MAX(L$21:L206)&gt;MAX(R$21:R206),F207&lt;&gt;"",MAX(N$21:N206)&gt;MAX(R$21:R206),MAX(P$21:P206)&gt;MAX(R$21:R206),MAX(R$21:R206)&lt;=MAX(T$21:T206),MAX(R$21:R206)&lt;TIME(20,0,0)),MAX(R$21:R206,F207),"")</f>
        <v/>
      </c>
      <c r="R207" s="21" t="str">
        <f t="shared" ca="1" si="34"/>
        <v/>
      </c>
      <c r="S207" s="21" t="str">
        <f ca="1">IF(AND(MAX(L$21:L206)&gt;MAX(T$21:T206),F207&lt;&gt;"",MAX(N$21:N206)&gt;MAX(T$21:T206),MAX(P$21:P206)&gt;MAX(T$21:T206),MAX(R$21:R206)&gt;MAX(T$21:T206),MAX(T$21:T206)&lt;TIME(20,0,0)),MAX(T$21:T206,F207),"")</f>
        <v/>
      </c>
      <c r="T207" s="21" t="str">
        <f t="shared" ca="1" si="35"/>
        <v/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0"/>
      <c r="AF207" s="20"/>
      <c r="AG207" s="20"/>
      <c r="AH207" s="20"/>
      <c r="AI207" s="20"/>
      <c r="AJ207" s="20"/>
      <c r="AK207" s="20"/>
    </row>
    <row r="208" spans="1:37" ht="13.8" x14ac:dyDescent="0.3">
      <c r="A208" s="3">
        <f t="shared" ca="1" si="24"/>
        <v>0</v>
      </c>
      <c r="B208" s="6">
        <f t="shared" ca="1" si="25"/>
        <v>2.343638435797339</v>
      </c>
      <c r="C208" s="4">
        <f t="shared" ca="1" si="26"/>
        <v>0.77039404865090577</v>
      </c>
      <c r="D208" s="20">
        <v>3.5712712436434231</v>
      </c>
      <c r="E208" s="4">
        <f t="shared" si="27"/>
        <v>2.480049474752377E-3</v>
      </c>
      <c r="F208" s="4">
        <f t="shared" ca="1" si="28"/>
        <v>0.7728740981256581</v>
      </c>
      <c r="G208" s="3">
        <f ca="1">IF(F208&lt;&gt;"",SUM(COUNTIF($K$22:$K208,"&gt;"&amp;F208),COUNTIF($M$22:$M208,"&gt;"&amp;F208),COUNTIF($O$22:$O208,"&gt;"&amp;F208),COUNTIF($Q$22:$Q208,"&gt;"&amp;F208),COUNTIF($S$22:$S208,"&gt;"&amp;F208)),"")</f>
        <v>1</v>
      </c>
      <c r="H208" s="20">
        <v>16.022750950596674</v>
      </c>
      <c r="I208" s="4">
        <f t="shared" si="29"/>
        <v>1.1126910382358801E-2</v>
      </c>
      <c r="J208" s="4">
        <f t="shared" ca="1" si="30"/>
        <v>1.1050833241682545E-3</v>
      </c>
      <c r="K208" s="4" t="str">
        <f ca="1">IF(AND(MAX(L$21:L207)&lt;=MAX(N$21:N207),F208&lt;&gt;"",MAX(L$21:L207)&lt;=MAX(P$21:P207),MAX(L$21:L207)&lt;=MAX(R$21:R207),MAX(L$21:L207)&lt;=MAX(T$21:T207),MAX(L$21:L207)&lt;=TIME(20,0,0)),MAX(L$21:L207,F208),"")</f>
        <v/>
      </c>
      <c r="L208" s="4" t="str">
        <f t="shared" ca="1" si="31"/>
        <v/>
      </c>
      <c r="M208" s="4" t="str">
        <f ca="1">IF(AND(MAX(L$21:L207)&gt;MAX(N$21:N207),F208&lt;&gt;"",MAX(N$21:N207)&lt;=MAX(P$21:P207),MAX(N$21:N207)&lt;=MAX(R$21:R207),MAX(N$21:N207)&lt;=MAX(T$21:T207),MAX(N$21:N207)&lt;TIME(20,0,0)),MAX(N$21:N207,F208),"")</f>
        <v/>
      </c>
      <c r="N208" s="4" t="str">
        <f t="shared" ca="1" si="32"/>
        <v/>
      </c>
      <c r="O208" s="21">
        <f ca="1">IF(AND(MAX(L$21:L207)&gt;MAX(P$21:P207),F208&lt;&gt;"",MAX(N$21:N207)&gt;MAX(P$21:P207),MAX(P$21:P207)&lt;=MAX(R$21:R207),MAX(P$21:P207)&lt;=MAX(T$21:T207),MAX(P$21:P207)&lt;TIME(20,0,0)),MAX(P$21:P207,F208),"")</f>
        <v>0.77397918144982636</v>
      </c>
      <c r="P208" s="21">
        <f t="shared" ca="1" si="33"/>
        <v>0.78510609183218516</v>
      </c>
      <c r="Q208" s="21" t="str">
        <f ca="1">IF(AND(MAX(L$21:L207)&gt;MAX(R$21:R207),F208&lt;&gt;"",MAX(N$21:N207)&gt;MAX(R$21:R207),MAX(P$21:P207)&gt;MAX(R$21:R207),MAX(R$21:R207)&lt;=MAX(T$21:T207),MAX(R$21:R207)&lt;TIME(20,0,0)),MAX(R$21:R207,F208),"")</f>
        <v/>
      </c>
      <c r="R208" s="21" t="str">
        <f t="shared" ca="1" si="34"/>
        <v/>
      </c>
      <c r="S208" s="21" t="str">
        <f ca="1">IF(AND(MAX(L$21:L207)&gt;MAX(T$21:T207),F208&lt;&gt;"",MAX(N$21:N207)&gt;MAX(T$21:T207),MAX(P$21:P207)&gt;MAX(T$21:T207),MAX(R$21:R207)&gt;MAX(T$21:T207),MAX(T$21:T207)&lt;TIME(20,0,0)),MAX(T$21:T207,F208),"")</f>
        <v/>
      </c>
      <c r="T208" s="21" t="str">
        <f t="shared" ca="1" si="35"/>
        <v/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0"/>
      <c r="AF208" s="20"/>
      <c r="AG208" s="20"/>
      <c r="AH208" s="20"/>
      <c r="AI208" s="20"/>
      <c r="AJ208" s="20"/>
      <c r="AK208" s="20"/>
    </row>
    <row r="209" spans="1:37" ht="13.8" x14ac:dyDescent="0.3">
      <c r="A209" s="3">
        <f t="shared" ca="1" si="24"/>
        <v>0</v>
      </c>
      <c r="B209" s="6">
        <f t="shared" ca="1" si="25"/>
        <v>2.518956361860381</v>
      </c>
      <c r="C209" s="4">
        <f t="shared" ca="1" si="26"/>
        <v>0.77214332390219775</v>
      </c>
      <c r="D209" s="20">
        <v>1.6954844644060358</v>
      </c>
      <c r="E209" s="4">
        <f t="shared" si="27"/>
        <v>1.177419766948636E-3</v>
      </c>
      <c r="F209" s="4">
        <f t="shared" ca="1" si="28"/>
        <v>0.77332074366914638</v>
      </c>
      <c r="G209" s="3">
        <f ca="1">IF(F209&lt;&gt;"",SUM(COUNTIF($K$22:$K209,"&gt;"&amp;F209),COUNTIF($M$22:$M209,"&gt;"&amp;F209),COUNTIF($O$22:$O209,"&gt;"&amp;F209),COUNTIF($Q$22:$Q209,"&gt;"&amp;F209),COUNTIF($S$22:$S209,"&gt;"&amp;F209)),"")</f>
        <v>2</v>
      </c>
      <c r="H209" s="20">
        <v>22.013022695900872</v>
      </c>
      <c r="I209" s="4">
        <f t="shared" si="29"/>
        <v>1.5286821316597829E-2</v>
      </c>
      <c r="J209" s="4">
        <f t="shared" ca="1" si="30"/>
        <v>4.0709190903664982E-3</v>
      </c>
      <c r="K209" s="4" t="str">
        <f ca="1">IF(AND(MAX(L$21:L208)&lt;=MAX(N$21:N208),F209&lt;&gt;"",MAX(L$21:L208)&lt;=MAX(P$21:P208),MAX(L$21:L208)&lt;=MAX(R$21:R208),MAX(L$21:L208)&lt;=MAX(T$21:T208),MAX(L$21:L208)&lt;=TIME(20,0,0)),MAX(L$21:L208,F209),"")</f>
        <v/>
      </c>
      <c r="L209" s="4" t="str">
        <f t="shared" ca="1" si="31"/>
        <v/>
      </c>
      <c r="M209" s="4">
        <f ca="1">IF(AND(MAX(L$21:L208)&gt;MAX(N$21:N208),F209&lt;&gt;"",MAX(N$21:N208)&lt;=MAX(P$21:P208),MAX(N$21:N208)&lt;=MAX(R$21:R208),MAX(N$21:N208)&lt;=MAX(T$21:T208),MAX(N$21:N208)&lt;TIME(20,0,0)),MAX(N$21:N208,F209),"")</f>
        <v>0.77739166275951288</v>
      </c>
      <c r="N209" s="4">
        <f t="shared" ca="1" si="32"/>
        <v>0.79267848407611075</v>
      </c>
      <c r="O209" s="21" t="str">
        <f ca="1">IF(AND(MAX(L$21:L208)&gt;MAX(P$21:P208),F209&lt;&gt;"",MAX(N$21:N208)&gt;MAX(P$21:P208),MAX(P$21:P208)&lt;=MAX(R$21:R208),MAX(P$21:P208)&lt;=MAX(T$21:T208),MAX(P$21:P208)&lt;TIME(20,0,0)),MAX(P$21:P208,F209),"")</f>
        <v/>
      </c>
      <c r="P209" s="21" t="str">
        <f t="shared" ca="1" si="33"/>
        <v/>
      </c>
      <c r="Q209" s="21" t="str">
        <f ca="1">IF(AND(MAX(L$21:L208)&gt;MAX(R$21:R208),F209&lt;&gt;"",MAX(N$21:N208)&gt;MAX(R$21:R208),MAX(P$21:P208)&gt;MAX(R$21:R208),MAX(R$21:R208)&lt;=MAX(T$21:T208),MAX(R$21:R208)&lt;TIME(20,0,0)),MAX(R$21:R208,F209),"")</f>
        <v/>
      </c>
      <c r="R209" s="21" t="str">
        <f t="shared" ca="1" si="34"/>
        <v/>
      </c>
      <c r="S209" s="21" t="str">
        <f ca="1">IF(AND(MAX(L$21:L208)&gt;MAX(T$21:T208),F209&lt;&gt;"",MAX(N$21:N208)&gt;MAX(T$21:T208),MAX(P$21:P208)&gt;MAX(T$21:T208),MAX(R$21:R208)&gt;MAX(T$21:T208),MAX(T$21:T208)&lt;TIME(20,0,0)),MAX(T$21:T208,F209),"")</f>
        <v/>
      </c>
      <c r="T209" s="21" t="str">
        <f t="shared" ca="1" si="35"/>
        <v/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0"/>
      <c r="AF209" s="20"/>
      <c r="AG209" s="20"/>
      <c r="AH209" s="20"/>
      <c r="AI209" s="20"/>
      <c r="AJ209" s="20"/>
      <c r="AK209" s="20"/>
    </row>
    <row r="210" spans="1:37" ht="13.8" x14ac:dyDescent="0.3">
      <c r="A210" s="3">
        <f t="shared" ca="1" si="24"/>
        <v>0</v>
      </c>
      <c r="B210" s="6">
        <f t="shared" ca="1" si="25"/>
        <v>3.8572542082164039</v>
      </c>
      <c r="C210" s="4">
        <f t="shared" ca="1" si="26"/>
        <v>0.77482197265790353</v>
      </c>
      <c r="D210" s="20">
        <v>2.8466975625888153</v>
      </c>
      <c r="E210" s="4">
        <f t="shared" si="27"/>
        <v>1.9768733073533438E-3</v>
      </c>
      <c r="F210" s="4">
        <f t="shared" ca="1" si="28"/>
        <v>0.77679884596525683</v>
      </c>
      <c r="G210" s="3">
        <f ca="1">IF(F210&lt;&gt;"",SUM(COUNTIF($K$22:$K210,"&gt;"&amp;F210),COUNTIF($M$22:$M210,"&gt;"&amp;F210),COUNTIF($O$22:$O210,"&gt;"&amp;F210),COUNTIF($Q$22:$Q210,"&gt;"&amp;F210),COUNTIF($S$22:$S210,"&gt;"&amp;F210)),"")</f>
        <v>2</v>
      </c>
      <c r="H210" s="20">
        <v>11.481849962037813</v>
      </c>
      <c r="I210" s="4">
        <f t="shared" si="29"/>
        <v>7.9735069180818154E-3</v>
      </c>
      <c r="J210" s="4">
        <f t="shared" ca="1" si="30"/>
        <v>7.4161700827579669E-4</v>
      </c>
      <c r="K210" s="4" t="str">
        <f ca="1">IF(AND(MAX(L$21:L209)&lt;=MAX(N$21:N209),F210&lt;&gt;"",MAX(L$21:L209)&lt;=MAX(P$21:P209),MAX(L$21:L209)&lt;=MAX(R$21:R209),MAX(L$21:L209)&lt;=MAX(T$21:T209),MAX(L$21:L209)&lt;=TIME(20,0,0)),MAX(L$21:L209,F210),"")</f>
        <v/>
      </c>
      <c r="L210" s="4" t="str">
        <f t="shared" ca="1" si="31"/>
        <v/>
      </c>
      <c r="M210" s="4" t="str">
        <f ca="1">IF(AND(MAX(L$21:L209)&gt;MAX(N$21:N209),F210&lt;&gt;"",MAX(N$21:N209)&lt;=MAX(P$21:P209),MAX(N$21:N209)&lt;=MAX(R$21:R209),MAX(N$21:N209)&lt;=MAX(T$21:T209),MAX(N$21:N209)&lt;TIME(20,0,0)),MAX(N$21:N209,F210),"")</f>
        <v/>
      </c>
      <c r="N210" s="4" t="str">
        <f t="shared" ca="1" si="32"/>
        <v/>
      </c>
      <c r="O210" s="21" t="str">
        <f ca="1">IF(AND(MAX(L$21:L209)&gt;MAX(P$21:P209),F210&lt;&gt;"",MAX(N$21:N209)&gt;MAX(P$21:P209),MAX(P$21:P209)&lt;=MAX(R$21:R209),MAX(P$21:P209)&lt;=MAX(T$21:T209),MAX(P$21:P209)&lt;TIME(20,0,0)),MAX(P$21:P209,F210),"")</f>
        <v/>
      </c>
      <c r="P210" s="21" t="str">
        <f t="shared" ca="1" si="33"/>
        <v/>
      </c>
      <c r="Q210" s="21">
        <f ca="1">IF(AND(MAX(L$21:L209)&gt;MAX(R$21:R209),F210&lt;&gt;"",MAX(N$21:N209)&gt;MAX(R$21:R209),MAX(P$21:P209)&gt;MAX(R$21:R209),MAX(R$21:R209)&lt;=MAX(T$21:T209),MAX(R$21:R209)&lt;TIME(20,0,0)),MAX(R$21:R209,F210),"")</f>
        <v>0.77754046297353263</v>
      </c>
      <c r="R210" s="21">
        <f t="shared" ca="1" si="34"/>
        <v>0.78551396989161448</v>
      </c>
      <c r="S210" s="21" t="str">
        <f ca="1">IF(AND(MAX(L$21:L209)&gt;MAX(T$21:T209),F210&lt;&gt;"",MAX(N$21:N209)&gt;MAX(T$21:T209),MAX(P$21:P209)&gt;MAX(T$21:T209),MAX(R$21:R209)&gt;MAX(T$21:T209),MAX(T$21:T209)&lt;TIME(20,0,0)),MAX(T$21:T209,F210),"")</f>
        <v/>
      </c>
      <c r="T210" s="21" t="str">
        <f t="shared" ca="1" si="35"/>
        <v/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0"/>
      <c r="AF210" s="20"/>
      <c r="AG210" s="20"/>
      <c r="AH210" s="20"/>
      <c r="AI210" s="20"/>
      <c r="AJ210" s="20"/>
      <c r="AK210" s="20"/>
    </row>
    <row r="211" spans="1:37" ht="13.8" x14ac:dyDescent="0.3">
      <c r="A211" s="3">
        <f t="shared" ca="1" si="24"/>
        <v>0</v>
      </c>
      <c r="B211" s="6">
        <f t="shared" ca="1" si="25"/>
        <v>1.0992833645266564</v>
      </c>
      <c r="C211" s="4">
        <f t="shared" ca="1" si="26"/>
        <v>0.77558536388326926</v>
      </c>
      <c r="D211" s="20">
        <v>4.2126781712140655</v>
      </c>
      <c r="E211" s="4">
        <f t="shared" si="27"/>
        <v>2.9254709522319898E-3</v>
      </c>
      <c r="F211" s="4">
        <f t="shared" ca="1" si="28"/>
        <v>0.77851083483550121</v>
      </c>
      <c r="G211" s="3">
        <f ca="1">IF(F211&lt;&gt;"",SUM(COUNTIF($K$22:$K211,"&gt;"&amp;F211),COUNTIF($M$22:$M211,"&gt;"&amp;F211),COUNTIF($O$22:$O211,"&gt;"&amp;F211),COUNTIF($Q$22:$Q211,"&gt;"&amp;F211),COUNTIF($S$22:$S211,"&gt;"&amp;F211)),"")</f>
        <v>1</v>
      </c>
      <c r="H211" s="20">
        <v>11.290148374100681</v>
      </c>
      <c r="I211" s="4">
        <f t="shared" si="29"/>
        <v>7.8403808153476948E-3</v>
      </c>
      <c r="J211" s="4">
        <f t="shared" ca="1" si="30"/>
        <v>2.0080303041877245E-3</v>
      </c>
      <c r="K211" s="4" t="str">
        <f ca="1">IF(AND(MAX(L$21:L210)&lt;=MAX(N$21:N210),F211&lt;&gt;"",MAX(L$21:L210)&lt;=MAX(P$21:P210),MAX(L$21:L210)&lt;=MAX(R$21:R210),MAX(L$21:L210)&lt;=MAX(T$21:T210),MAX(L$21:L210)&lt;=TIME(20,0,0)),MAX(L$21:L210,F211),"")</f>
        <v/>
      </c>
      <c r="L211" s="4" t="str">
        <f t="shared" ca="1" si="31"/>
        <v/>
      </c>
      <c r="M211" s="4" t="str">
        <f ca="1">IF(AND(MAX(L$21:L210)&gt;MAX(N$21:N210),F211&lt;&gt;"",MAX(N$21:N210)&lt;=MAX(P$21:P210),MAX(N$21:N210)&lt;=MAX(R$21:R210),MAX(N$21:N210)&lt;=MAX(T$21:T210),MAX(N$21:N210)&lt;TIME(20,0,0)),MAX(N$21:N210,F211),"")</f>
        <v/>
      </c>
      <c r="N211" s="4" t="str">
        <f t="shared" ca="1" si="32"/>
        <v/>
      </c>
      <c r="O211" s="21" t="str">
        <f ca="1">IF(AND(MAX(L$21:L210)&gt;MAX(P$21:P210),F211&lt;&gt;"",MAX(N$21:N210)&gt;MAX(P$21:P210),MAX(P$21:P210)&lt;=MAX(R$21:R210),MAX(P$21:P210)&lt;=MAX(T$21:T210),MAX(P$21:P210)&lt;TIME(20,0,0)),MAX(P$21:P210,F211),"")</f>
        <v/>
      </c>
      <c r="P211" s="21" t="str">
        <f t="shared" ca="1" si="33"/>
        <v/>
      </c>
      <c r="Q211" s="21" t="str">
        <f ca="1">IF(AND(MAX(L$21:L210)&gt;MAX(R$21:R210),F211&lt;&gt;"",MAX(N$21:N210)&gt;MAX(R$21:R210),MAX(P$21:P210)&gt;MAX(R$21:R210),MAX(R$21:R210)&lt;=MAX(T$21:T210),MAX(R$21:R210)&lt;TIME(20,0,0)),MAX(R$21:R210,F211),"")</f>
        <v/>
      </c>
      <c r="R211" s="21" t="str">
        <f t="shared" ca="1" si="34"/>
        <v/>
      </c>
      <c r="S211" s="21">
        <f ca="1">IF(AND(MAX(L$21:L210)&gt;MAX(T$21:T210),F211&lt;&gt;"",MAX(N$21:N210)&gt;MAX(T$21:T210),MAX(P$21:P210)&gt;MAX(T$21:T210),MAX(R$21:R210)&gt;MAX(T$21:T210),MAX(T$21:T210)&lt;TIME(20,0,0)),MAX(T$21:T210,F211),"")</f>
        <v>0.78051886513968893</v>
      </c>
      <c r="T211" s="21">
        <f t="shared" ca="1" si="35"/>
        <v>0.78835924595503659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0"/>
      <c r="AF211" s="20"/>
      <c r="AG211" s="20"/>
      <c r="AH211" s="20"/>
      <c r="AI211" s="20"/>
      <c r="AJ211" s="20"/>
      <c r="AK211" s="20"/>
    </row>
    <row r="212" spans="1:37" ht="13.8" x14ac:dyDescent="0.3">
      <c r="A212" s="3">
        <f t="shared" ca="1" si="24"/>
        <v>0</v>
      </c>
      <c r="B212" s="6">
        <f t="shared" ca="1" si="25"/>
        <v>1.1102372245250804</v>
      </c>
      <c r="C212" s="4">
        <f t="shared" ca="1" si="26"/>
        <v>0.77635636195585611</v>
      </c>
      <c r="D212" s="20">
        <v>2.7243463667473407</v>
      </c>
      <c r="E212" s="4">
        <f t="shared" si="27"/>
        <v>1.8919071991300976E-3</v>
      </c>
      <c r="F212" s="4">
        <f t="shared" ca="1" si="28"/>
        <v>0.77824826915498624</v>
      </c>
      <c r="G212" s="3">
        <f ca="1">IF(F212&lt;&gt;"",SUM(COUNTIF($K$22:$K212,"&gt;"&amp;F212),COUNTIF($M$22:$M212,"&gt;"&amp;F212),COUNTIF($O$22:$O212,"&gt;"&amp;F212),COUNTIF($Q$22:$Q212,"&gt;"&amp;F212),COUNTIF($S$22:$S212,"&gt;"&amp;F212)),"")</f>
        <v>2</v>
      </c>
      <c r="H212" s="20">
        <v>14.795504379562772</v>
      </c>
      <c r="I212" s="4">
        <f t="shared" si="29"/>
        <v>1.0274655819140813E-2</v>
      </c>
      <c r="J212" s="4">
        <f t="shared" ca="1" si="30"/>
        <v>6.8578226771989215E-3</v>
      </c>
      <c r="K212" s="4" t="str">
        <f ca="1">IF(AND(MAX(L$21:L211)&lt;=MAX(N$21:N211),F212&lt;&gt;"",MAX(L$21:L211)&lt;=MAX(P$21:P211),MAX(L$21:L211)&lt;=MAX(R$21:R211),MAX(L$21:L211)&lt;=MAX(T$21:T211),MAX(L$21:L211)&lt;=TIME(20,0,0)),MAX(L$21:L211,F212),"")</f>
        <v/>
      </c>
      <c r="L212" s="4" t="str">
        <f t="shared" ca="1" si="31"/>
        <v/>
      </c>
      <c r="M212" s="4" t="str">
        <f ca="1">IF(AND(MAX(L$21:L211)&gt;MAX(N$21:N211),F212&lt;&gt;"",MAX(N$21:N211)&lt;=MAX(P$21:P211),MAX(N$21:N211)&lt;=MAX(R$21:R211),MAX(N$21:N211)&lt;=MAX(T$21:T211),MAX(N$21:N211)&lt;TIME(20,0,0)),MAX(N$21:N211,F212),"")</f>
        <v/>
      </c>
      <c r="N212" s="4" t="str">
        <f t="shared" ca="1" si="32"/>
        <v/>
      </c>
      <c r="O212" s="21">
        <f ca="1">IF(AND(MAX(L$21:L211)&gt;MAX(P$21:P211),F212&lt;&gt;"",MAX(N$21:N211)&gt;MAX(P$21:P211),MAX(P$21:P211)&lt;=MAX(R$21:R211),MAX(P$21:P211)&lt;=MAX(T$21:T211),MAX(P$21:P211)&lt;TIME(20,0,0)),MAX(P$21:P211,F212),"")</f>
        <v>0.78510609183218516</v>
      </c>
      <c r="P212" s="21">
        <f t="shared" ca="1" si="33"/>
        <v>0.79538074765132594</v>
      </c>
      <c r="Q212" s="21" t="str">
        <f ca="1">IF(AND(MAX(L$21:L211)&gt;MAX(R$21:R211),F212&lt;&gt;"",MAX(N$21:N211)&gt;MAX(R$21:R211),MAX(P$21:P211)&gt;MAX(R$21:R211),MAX(R$21:R211)&lt;=MAX(T$21:T211),MAX(R$21:R211)&lt;TIME(20,0,0)),MAX(R$21:R211,F212),"")</f>
        <v/>
      </c>
      <c r="R212" s="21" t="str">
        <f t="shared" ca="1" si="34"/>
        <v/>
      </c>
      <c r="S212" s="21" t="str">
        <f ca="1">IF(AND(MAX(L$21:L211)&gt;MAX(T$21:T211),F212&lt;&gt;"",MAX(N$21:N211)&gt;MAX(T$21:T211),MAX(P$21:P211)&gt;MAX(T$21:T211),MAX(R$21:R211)&gt;MAX(T$21:T211),MAX(T$21:T211)&lt;TIME(20,0,0)),MAX(T$21:T211,F212),"")</f>
        <v/>
      </c>
      <c r="T212" s="21" t="str">
        <f t="shared" ca="1" si="35"/>
        <v/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0"/>
      <c r="AF212" s="20"/>
      <c r="AG212" s="20"/>
      <c r="AH212" s="20"/>
      <c r="AI212" s="20"/>
      <c r="AJ212" s="20"/>
      <c r="AK212" s="20"/>
    </row>
    <row r="213" spans="1:37" ht="13.8" x14ac:dyDescent="0.3">
      <c r="A213" s="3">
        <f t="shared" ca="1" si="24"/>
        <v>0</v>
      </c>
      <c r="B213" s="6">
        <f t="shared" ca="1" si="25"/>
        <v>20.620471693437398</v>
      </c>
      <c r="C213" s="4">
        <f t="shared" ca="1" si="26"/>
        <v>0.79067613396518766</v>
      </c>
      <c r="D213" s="20">
        <v>3.4087959837306698</v>
      </c>
      <c r="E213" s="4">
        <f t="shared" si="27"/>
        <v>2.3672194331462986E-3</v>
      </c>
      <c r="F213" s="4">
        <f t="shared" ca="1" si="28"/>
        <v>0.79304335339833398</v>
      </c>
      <c r="G213" s="3">
        <f ca="1">IF(F213&lt;&gt;"",SUM(COUNTIF($K$22:$K213,"&gt;"&amp;F213),COUNTIF($M$22:$M213,"&gt;"&amp;F213),COUNTIF($O$22:$O213,"&gt;"&amp;F213),COUNTIF($Q$22:$Q213,"&gt;"&amp;F213),COUNTIF($S$22:$S213,"&gt;"&amp;F213)),"")</f>
        <v>0</v>
      </c>
      <c r="H213" s="20">
        <v>20.867212848897907</v>
      </c>
      <c r="I213" s="4">
        <f t="shared" si="29"/>
        <v>1.449112003395688E-2</v>
      </c>
      <c r="J213" s="4">
        <f t="shared" ca="1" si="30"/>
        <v>0</v>
      </c>
      <c r="K213" s="4" t="str">
        <f ca="1">IF(AND(MAX(L$21:L212)&lt;=MAX(N$21:N212),F213&lt;&gt;"",MAX(L$21:L212)&lt;=MAX(P$21:P212),MAX(L$21:L212)&lt;=MAX(R$21:R212),MAX(L$21:L212)&lt;=MAX(T$21:T212),MAX(L$21:L212)&lt;=TIME(20,0,0)),MAX(L$21:L212,F213),"")</f>
        <v/>
      </c>
      <c r="L213" s="4" t="str">
        <f t="shared" ca="1" si="31"/>
        <v/>
      </c>
      <c r="M213" s="4" t="str">
        <f ca="1">IF(AND(MAX(L$21:L212)&gt;MAX(N$21:N212),F213&lt;&gt;"",MAX(N$21:N212)&lt;=MAX(P$21:P212),MAX(N$21:N212)&lt;=MAX(R$21:R212),MAX(N$21:N212)&lt;=MAX(T$21:T212),MAX(N$21:N212)&lt;TIME(20,0,0)),MAX(N$21:N212,F213),"")</f>
        <v/>
      </c>
      <c r="N213" s="4" t="str">
        <f t="shared" ca="1" si="32"/>
        <v/>
      </c>
      <c r="O213" s="21" t="str">
        <f ca="1">IF(AND(MAX(L$21:L212)&gt;MAX(P$21:P212),F213&lt;&gt;"",MAX(N$21:N212)&gt;MAX(P$21:P212),MAX(P$21:P212)&lt;=MAX(R$21:R212),MAX(P$21:P212)&lt;=MAX(T$21:T212),MAX(P$21:P212)&lt;TIME(20,0,0)),MAX(P$21:P212,F213),"")</f>
        <v/>
      </c>
      <c r="P213" s="21" t="str">
        <f t="shared" ca="1" si="33"/>
        <v/>
      </c>
      <c r="Q213" s="21">
        <f ca="1">IF(AND(MAX(L$21:L212)&gt;MAX(R$21:R212),F213&lt;&gt;"",MAX(N$21:N212)&gt;MAX(R$21:R212),MAX(P$21:P212)&gt;MAX(R$21:R212),MAX(R$21:R212)&lt;=MAX(T$21:T212),MAX(R$21:R212)&lt;TIME(20,0,0)),MAX(R$21:R212,F213),"")</f>
        <v>0.79304335339833398</v>
      </c>
      <c r="R213" s="21">
        <f t="shared" ca="1" si="34"/>
        <v>0.8075344734322909</v>
      </c>
      <c r="S213" s="21" t="str">
        <f ca="1">IF(AND(MAX(L$21:L212)&gt;MAX(T$21:T212),F213&lt;&gt;"",MAX(N$21:N212)&gt;MAX(T$21:T212),MAX(P$21:P212)&gt;MAX(T$21:T212),MAX(R$21:R212)&gt;MAX(T$21:T212),MAX(T$21:T212)&lt;TIME(20,0,0)),MAX(T$21:T212,F213),"")</f>
        <v/>
      </c>
      <c r="T213" s="21" t="str">
        <f t="shared" ca="1" si="35"/>
        <v/>
      </c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0"/>
      <c r="AF213" s="20"/>
      <c r="AG213" s="20"/>
      <c r="AH213" s="20"/>
      <c r="AI213" s="20"/>
      <c r="AJ213" s="20"/>
      <c r="AK213" s="20"/>
    </row>
    <row r="214" spans="1:37" ht="13.8" x14ac:dyDescent="0.3">
      <c r="A214" s="3">
        <f t="shared" ca="1" si="24"/>
        <v>1</v>
      </c>
      <c r="B214" s="6">
        <f t="shared" ca="1" si="25"/>
        <v>3.6241835652762373</v>
      </c>
      <c r="C214" s="4">
        <f t="shared" ca="1" si="26"/>
        <v>0.79319292810774056</v>
      </c>
      <c r="D214" s="20">
        <v>3.4768367034557741</v>
      </c>
      <c r="E214" s="4">
        <f t="shared" si="27"/>
        <v>2.4144699329553985E-3</v>
      </c>
      <c r="F214" s="4">
        <f t="shared" ca="1" si="28"/>
        <v>0.79319292810774056</v>
      </c>
      <c r="G214" s="3">
        <f ca="1">IF(F214&lt;&gt;"",SUM(COUNTIF($K$22:$K214,"&gt;"&amp;F214),COUNTIF($M$22:$M214,"&gt;"&amp;F214),COUNTIF($O$22:$O214,"&gt;"&amp;F214),COUNTIF($Q$22:$Q214,"&gt;"&amp;F214),COUNTIF($S$22:$S214,"&gt;"&amp;F214)),"")</f>
        <v>0</v>
      </c>
      <c r="H214" s="20">
        <v>9.2405793262878433</v>
      </c>
      <c r="I214" s="4">
        <f t="shared" si="29"/>
        <v>6.4170689765887801E-3</v>
      </c>
      <c r="J214" s="4">
        <f t="shared" ca="1" si="30"/>
        <v>0</v>
      </c>
      <c r="K214" s="4">
        <f ca="1">IF(AND(MAX(L$21:L213)&lt;=MAX(N$21:N213),F214&lt;&gt;"",MAX(L$21:L213)&lt;=MAX(P$21:P213),MAX(L$21:L213)&lt;=MAX(R$21:R213),MAX(L$21:L213)&lt;=MAX(T$21:T213),MAX(L$21:L213)&lt;=TIME(20,0,0)),MAX(L$21:L213,F214),"")</f>
        <v>0.79319292810774056</v>
      </c>
      <c r="L214" s="4">
        <f t="shared" ca="1" si="31"/>
        <v>0.79960999708432934</v>
      </c>
      <c r="M214" s="4" t="str">
        <f ca="1">IF(AND(MAX(L$21:L213)&gt;MAX(N$21:N213),F214&lt;&gt;"",MAX(N$21:N213)&lt;=MAX(P$21:P213),MAX(N$21:N213)&lt;=MAX(R$21:R213),MAX(N$21:N213)&lt;=MAX(T$21:T213),MAX(N$21:N213)&lt;TIME(20,0,0)),MAX(N$21:N213,F214),"")</f>
        <v/>
      </c>
      <c r="N214" s="4" t="str">
        <f t="shared" ca="1" si="32"/>
        <v/>
      </c>
      <c r="O214" s="21" t="str">
        <f ca="1">IF(AND(MAX(L$21:L213)&gt;MAX(P$21:P213),F214&lt;&gt;"",MAX(N$21:N213)&gt;MAX(P$21:P213),MAX(P$21:P213)&lt;=MAX(R$21:R213),MAX(P$21:P213)&lt;=MAX(T$21:T213),MAX(P$21:P213)&lt;TIME(20,0,0)),MAX(P$21:P213,F214),"")</f>
        <v/>
      </c>
      <c r="P214" s="21" t="str">
        <f t="shared" ca="1" si="33"/>
        <v/>
      </c>
      <c r="Q214" s="21" t="str">
        <f ca="1">IF(AND(MAX(L$21:L213)&gt;MAX(R$21:R213),F214&lt;&gt;"",MAX(N$21:N213)&gt;MAX(R$21:R213),MAX(P$21:P213)&gt;MAX(R$21:R213),MAX(R$21:R213)&lt;=MAX(T$21:T213),MAX(R$21:R213)&lt;TIME(20,0,0)),MAX(R$21:R213,F214),"")</f>
        <v/>
      </c>
      <c r="R214" s="21" t="str">
        <f t="shared" ca="1" si="34"/>
        <v/>
      </c>
      <c r="S214" s="21" t="str">
        <f ca="1">IF(AND(MAX(L$21:L213)&gt;MAX(T$21:T213),F214&lt;&gt;"",MAX(N$21:N213)&gt;MAX(T$21:T213),MAX(P$21:P213)&gt;MAX(T$21:T213),MAX(R$21:R213)&gt;MAX(T$21:T213),MAX(T$21:T213)&lt;TIME(20,0,0)),MAX(T$21:T213,F214),"")</f>
        <v/>
      </c>
      <c r="T214" s="21" t="str">
        <f t="shared" ca="1" si="35"/>
        <v/>
      </c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0"/>
      <c r="AF214" s="20"/>
      <c r="AG214" s="20"/>
      <c r="AH214" s="20"/>
      <c r="AI214" s="20"/>
      <c r="AJ214" s="20"/>
      <c r="AK214" s="20"/>
    </row>
    <row r="215" spans="1:37" ht="13.8" x14ac:dyDescent="0.3">
      <c r="A215" s="3">
        <f t="shared" ref="A215:A278" ca="1" si="36">IF(IF(RAND()&lt;=0.3, RAND()*(1-0.5)+0.5, RAND()*0.5) &gt; 0.5,1,0)</f>
        <v>0</v>
      </c>
      <c r="B215" s="6">
        <f t="shared" ref="B215:B278" ca="1" si="37" xml:space="preserve"> -(60/10)*LOG(1-RAND())+1</f>
        <v>5.5023468059489176</v>
      </c>
      <c r="C215" s="4">
        <f t="shared" ref="C215:C278" ca="1" si="38">IF(C214="","",IF(C214+(B215)/1440&lt;=$C$21+12/24,C214+(B215)/1440,""))</f>
        <v>0.79701400227853847</v>
      </c>
      <c r="D215" s="20">
        <v>2.8884280216771003</v>
      </c>
      <c r="E215" s="4">
        <f t="shared" ref="E215:E278" si="39">D215/1440</f>
        <v>2.0058527928313195E-3</v>
      </c>
      <c r="F215" s="4">
        <f t="shared" ref="F215:F278" ca="1" si="40">IF(C215&lt;&gt;"",IF(A215,C215,IF(C215+E215&gt;TIME(20,0,0),"",C215+E215)),"")</f>
        <v>0.79901985507136974</v>
      </c>
      <c r="G215" s="3">
        <f ca="1">IF(F215&lt;&gt;"",SUM(COUNTIF($K$22:$K215,"&gt;"&amp;F215),COUNTIF($M$22:$M215,"&gt;"&amp;F215),COUNTIF($O$22:$O215,"&gt;"&amp;F215),COUNTIF($Q$22:$Q215,"&gt;"&amp;F215),COUNTIF($S$22:$S215,"&gt;"&amp;F215)),"")</f>
        <v>0</v>
      </c>
      <c r="H215" s="20">
        <v>14.195365774085076</v>
      </c>
      <c r="I215" s="4">
        <f t="shared" ref="I215:I278" si="41">H215/1440</f>
        <v>9.8578928986701921E-3</v>
      </c>
      <c r="J215" s="4">
        <f t="shared" ref="J215:J278" ca="1" si="42">IF(AND(F215&lt;&gt;"",OR(K215&lt;&gt;"",M215&lt;&gt;"",O215&lt;&gt;"",Q215&lt;&gt;"",S215&lt;&gt;"")),MAX(K215,M215,O215,Q215,S215)-F215,"")</f>
        <v>0</v>
      </c>
      <c r="K215" s="4" t="str">
        <f ca="1">IF(AND(MAX(L$21:L214)&lt;=MAX(N$21:N214),F215&lt;&gt;"",MAX(L$21:L214)&lt;=MAX(P$21:P214),MAX(L$21:L214)&lt;=MAX(R$21:R214),MAX(L$21:L214)&lt;=MAX(T$21:T214),MAX(L$21:L214)&lt;=TIME(20,0,0)),MAX(L$21:L214,F215),"")</f>
        <v/>
      </c>
      <c r="L215" s="4" t="str">
        <f t="shared" ref="L215:L278" ca="1" si="43">IF(ISTEXT(K215),"",K215+H215/1440)</f>
        <v/>
      </c>
      <c r="M215" s="4" t="str">
        <f ca="1">IF(AND(MAX(L$21:L214)&gt;MAX(N$21:N214),F215&lt;&gt;"",MAX(N$21:N214)&lt;=MAX(P$21:P214),MAX(N$21:N214)&lt;=MAX(R$21:R214),MAX(N$21:N214)&lt;=MAX(T$21:T214),MAX(N$21:N214)&lt;TIME(20,0,0)),MAX(N$21:N214,F215),"")</f>
        <v/>
      </c>
      <c r="N215" s="4" t="str">
        <f t="shared" ref="N215:N278" ca="1" si="44">IF(ISTEXT(M215),"",M215+H215/1440)</f>
        <v/>
      </c>
      <c r="O215" s="21" t="str">
        <f ca="1">IF(AND(MAX(L$21:L214)&gt;MAX(P$21:P214),F215&lt;&gt;"",MAX(N$21:N214)&gt;MAX(P$21:P214),MAX(P$21:P214)&lt;=MAX(R$21:R214),MAX(P$21:P214)&lt;=MAX(T$21:T214),MAX(P$21:P214)&lt;TIME(20,0,0)),MAX(P$21:P214,F215),"")</f>
        <v/>
      </c>
      <c r="P215" s="21" t="str">
        <f t="shared" ref="P215:P278" ca="1" si="45">IF(ISTEXT(O215),"",O215+H215/1440)</f>
        <v/>
      </c>
      <c r="Q215" s="21" t="str">
        <f ca="1">IF(AND(MAX(L$21:L214)&gt;MAX(R$21:R214),F215&lt;&gt;"",MAX(N$21:N214)&gt;MAX(R$21:R214),MAX(P$21:P214)&gt;MAX(R$21:R214),MAX(R$21:R214)&lt;=MAX(T$21:T214),MAX(R$21:R214)&lt;TIME(20,0,0)),MAX(R$21:R214,F215),"")</f>
        <v/>
      </c>
      <c r="R215" s="21" t="str">
        <f t="shared" ref="R215:R278" ca="1" si="46">IF(ISTEXT(Q215),"",Q215+H215/1440)</f>
        <v/>
      </c>
      <c r="S215" s="21">
        <f ca="1">IF(AND(MAX(L$21:L214)&gt;MAX(T$21:T214),F215&lt;&gt;"",MAX(N$21:N214)&gt;MAX(T$21:T214),MAX(P$21:P214)&gt;MAX(T$21:T214),MAX(R$21:R214)&gt;MAX(T$21:T214),MAX(T$21:T214)&lt;TIME(20,0,0)),MAX(T$21:T214,F215),"")</f>
        <v>0.79901985507136974</v>
      </c>
      <c r="T215" s="21">
        <f t="shared" ref="T215:T278" ca="1" si="47">IF(ISTEXT(S215),"",S215+H215/1440)</f>
        <v>0.80887774797003997</v>
      </c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0"/>
      <c r="AF215" s="20"/>
      <c r="AG215" s="20"/>
      <c r="AH215" s="20"/>
      <c r="AI215" s="20"/>
      <c r="AJ215" s="20"/>
      <c r="AK215" s="20"/>
    </row>
    <row r="216" spans="1:37" ht="13.8" x14ac:dyDescent="0.3">
      <c r="A216" s="3">
        <f t="shared" ca="1" si="36"/>
        <v>0</v>
      </c>
      <c r="B216" s="6">
        <f t="shared" ca="1" si="37"/>
        <v>3.9706651735841758</v>
      </c>
      <c r="C216" s="4">
        <f t="shared" ca="1" si="38"/>
        <v>0.79977140864908303</v>
      </c>
      <c r="D216" s="20">
        <v>2.6615042618941516</v>
      </c>
      <c r="E216" s="4">
        <f t="shared" si="39"/>
        <v>1.8482668485376053E-3</v>
      </c>
      <c r="F216" s="4">
        <f t="shared" ca="1" si="40"/>
        <v>0.80161967549762059</v>
      </c>
      <c r="G216" s="3">
        <f ca="1">IF(F216&lt;&gt;"",SUM(COUNTIF($K$22:$K216,"&gt;"&amp;F216),COUNTIF($M$22:$M216,"&gt;"&amp;F216),COUNTIF($O$22:$O216,"&gt;"&amp;F216),COUNTIF($Q$22:$Q216,"&gt;"&amp;F216),COUNTIF($S$22:$S216,"&gt;"&amp;F216)),"")</f>
        <v>0</v>
      </c>
      <c r="H216" s="20">
        <v>22.12840346750454</v>
      </c>
      <c r="I216" s="4">
        <f t="shared" si="41"/>
        <v>1.5366946852433708E-2</v>
      </c>
      <c r="J216" s="4">
        <f t="shared" ca="1" si="42"/>
        <v>0</v>
      </c>
      <c r="K216" s="4" t="str">
        <f ca="1">IF(AND(MAX(L$21:L215)&lt;=MAX(N$21:N215),F216&lt;&gt;"",MAX(L$21:L215)&lt;=MAX(P$21:P215),MAX(L$21:L215)&lt;=MAX(R$21:R215),MAX(L$21:L215)&lt;=MAX(T$21:T215),MAX(L$21:L215)&lt;=TIME(20,0,0)),MAX(L$21:L215,F216),"")</f>
        <v/>
      </c>
      <c r="L216" s="4" t="str">
        <f t="shared" ca="1" si="43"/>
        <v/>
      </c>
      <c r="M216" s="4">
        <f ca="1">IF(AND(MAX(L$21:L215)&gt;MAX(N$21:N215),F216&lt;&gt;"",MAX(N$21:N215)&lt;=MAX(P$21:P215),MAX(N$21:N215)&lt;=MAX(R$21:R215),MAX(N$21:N215)&lt;=MAX(T$21:T215),MAX(N$21:N215)&lt;TIME(20,0,0)),MAX(N$21:N215,F216),"")</f>
        <v>0.80161967549762059</v>
      </c>
      <c r="N216" s="4">
        <f t="shared" ca="1" si="44"/>
        <v>0.81698662235005426</v>
      </c>
      <c r="O216" s="21" t="str">
        <f ca="1">IF(AND(MAX(L$21:L215)&gt;MAX(P$21:P215),F216&lt;&gt;"",MAX(N$21:N215)&gt;MAX(P$21:P215),MAX(P$21:P215)&lt;=MAX(R$21:R215),MAX(P$21:P215)&lt;=MAX(T$21:T215),MAX(P$21:P215)&lt;TIME(20,0,0)),MAX(P$21:P215,F216),"")</f>
        <v/>
      </c>
      <c r="P216" s="21" t="str">
        <f t="shared" ca="1" si="45"/>
        <v/>
      </c>
      <c r="Q216" s="21" t="str">
        <f ca="1">IF(AND(MAX(L$21:L215)&gt;MAX(R$21:R215),F216&lt;&gt;"",MAX(N$21:N215)&gt;MAX(R$21:R215),MAX(P$21:P215)&gt;MAX(R$21:R215),MAX(R$21:R215)&lt;=MAX(T$21:T215),MAX(R$21:R215)&lt;TIME(20,0,0)),MAX(R$21:R215,F216),"")</f>
        <v/>
      </c>
      <c r="R216" s="21" t="str">
        <f t="shared" ca="1" si="46"/>
        <v/>
      </c>
      <c r="S216" s="21" t="str">
        <f ca="1">IF(AND(MAX(L$21:L215)&gt;MAX(T$21:T215),F216&lt;&gt;"",MAX(N$21:N215)&gt;MAX(T$21:T215),MAX(P$21:P215)&gt;MAX(T$21:T215),MAX(R$21:R215)&gt;MAX(T$21:T215),MAX(T$21:T215)&lt;TIME(20,0,0)),MAX(T$21:T215,F216),"")</f>
        <v/>
      </c>
      <c r="T216" s="21" t="str">
        <f t="shared" ca="1" si="47"/>
        <v/>
      </c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0"/>
      <c r="AF216" s="20"/>
      <c r="AG216" s="20"/>
      <c r="AH216" s="20"/>
      <c r="AI216" s="20"/>
      <c r="AJ216" s="20"/>
      <c r="AK216" s="20"/>
    </row>
    <row r="217" spans="1:37" ht="13.8" x14ac:dyDescent="0.3">
      <c r="A217" s="3">
        <f t="shared" ca="1" si="36"/>
        <v>0</v>
      </c>
      <c r="B217" s="6">
        <f t="shared" ca="1" si="37"/>
        <v>6.0350694140190253</v>
      </c>
      <c r="C217" s="4">
        <f t="shared" ca="1" si="38"/>
        <v>0.8039624290754851</v>
      </c>
      <c r="D217" s="20">
        <v>1.7704802606458543</v>
      </c>
      <c r="E217" s="4">
        <f t="shared" si="39"/>
        <v>1.2295001810040654E-3</v>
      </c>
      <c r="F217" s="4">
        <f t="shared" ca="1" si="40"/>
        <v>0.80519192925648919</v>
      </c>
      <c r="G217" s="3">
        <f ca="1">IF(F217&lt;&gt;"",SUM(COUNTIF($K$22:$K217,"&gt;"&amp;F217),COUNTIF($M$22:$M217,"&gt;"&amp;F217),COUNTIF($O$22:$O217,"&gt;"&amp;F217),COUNTIF($Q$22:$Q217,"&gt;"&amp;F217),COUNTIF($S$22:$S217,"&gt;"&amp;F217)),"")</f>
        <v>0</v>
      </c>
      <c r="H217" s="20">
        <v>16.642129632273281</v>
      </c>
      <c r="I217" s="4">
        <f t="shared" si="41"/>
        <v>1.1557034466856445E-2</v>
      </c>
      <c r="J217" s="4">
        <f t="shared" ca="1" si="42"/>
        <v>0</v>
      </c>
      <c r="K217" s="4" t="str">
        <f ca="1">IF(AND(MAX(L$21:L216)&lt;=MAX(N$21:N216),F217&lt;&gt;"",MAX(L$21:L216)&lt;=MAX(P$21:P216),MAX(L$21:L216)&lt;=MAX(R$21:R216),MAX(L$21:L216)&lt;=MAX(T$21:T216),MAX(L$21:L216)&lt;=TIME(20,0,0)),MAX(L$21:L216,F217),"")</f>
        <v/>
      </c>
      <c r="L217" s="4" t="str">
        <f t="shared" ca="1" si="43"/>
        <v/>
      </c>
      <c r="M217" s="4" t="str">
        <f ca="1">IF(AND(MAX(L$21:L216)&gt;MAX(N$21:N216),F217&lt;&gt;"",MAX(N$21:N216)&lt;=MAX(P$21:P216),MAX(N$21:N216)&lt;=MAX(R$21:R216),MAX(N$21:N216)&lt;=MAX(T$21:T216),MAX(N$21:N216)&lt;TIME(20,0,0)),MAX(N$21:N216,F217),"")</f>
        <v/>
      </c>
      <c r="N217" s="4" t="str">
        <f t="shared" ca="1" si="44"/>
        <v/>
      </c>
      <c r="O217" s="21">
        <f ca="1">IF(AND(MAX(L$21:L216)&gt;MAX(P$21:P216),F217&lt;&gt;"",MAX(N$21:N216)&gt;MAX(P$21:P216),MAX(P$21:P216)&lt;=MAX(R$21:R216),MAX(P$21:P216)&lt;=MAX(T$21:T216),MAX(P$21:P216)&lt;TIME(20,0,0)),MAX(P$21:P216,F217),"")</f>
        <v>0.80519192925648919</v>
      </c>
      <c r="P217" s="21">
        <f t="shared" ca="1" si="45"/>
        <v>0.8167489637233456</v>
      </c>
      <c r="Q217" s="21" t="str">
        <f ca="1">IF(AND(MAX(L$21:L216)&gt;MAX(R$21:R216),F217&lt;&gt;"",MAX(N$21:N216)&gt;MAX(R$21:R216),MAX(P$21:P216)&gt;MAX(R$21:R216),MAX(R$21:R216)&lt;=MAX(T$21:T216),MAX(R$21:R216)&lt;TIME(20,0,0)),MAX(R$21:R216,F217),"")</f>
        <v/>
      </c>
      <c r="R217" s="21" t="str">
        <f t="shared" ca="1" si="46"/>
        <v/>
      </c>
      <c r="S217" s="21" t="str">
        <f ca="1">IF(AND(MAX(L$21:L216)&gt;MAX(T$21:T216),F217&lt;&gt;"",MAX(N$21:N216)&gt;MAX(T$21:T216),MAX(P$21:P216)&gt;MAX(T$21:T216),MAX(R$21:R216)&gt;MAX(T$21:T216),MAX(T$21:T216)&lt;TIME(20,0,0)),MAX(T$21:T216,F217),"")</f>
        <v/>
      </c>
      <c r="T217" s="21" t="str">
        <f t="shared" ca="1" si="47"/>
        <v/>
      </c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0"/>
      <c r="AF217" s="20"/>
      <c r="AG217" s="20"/>
      <c r="AH217" s="20"/>
      <c r="AI217" s="20"/>
      <c r="AJ217" s="20"/>
      <c r="AK217" s="20"/>
    </row>
    <row r="218" spans="1:37" ht="13.8" x14ac:dyDescent="0.3">
      <c r="A218" s="3">
        <f t="shared" ca="1" si="36"/>
        <v>1</v>
      </c>
      <c r="B218" s="6">
        <f t="shared" ca="1" si="37"/>
        <v>4.651080874858188</v>
      </c>
      <c r="C218" s="4">
        <f t="shared" ca="1" si="38"/>
        <v>0.80719234634969217</v>
      </c>
      <c r="D218" s="20">
        <v>2.1997270853971713</v>
      </c>
      <c r="E218" s="4">
        <f t="shared" si="39"/>
        <v>1.5275882537480357E-3</v>
      </c>
      <c r="F218" s="4">
        <f t="shared" ca="1" si="40"/>
        <v>0.80719234634969217</v>
      </c>
      <c r="G218" s="3">
        <f ca="1">IF(F218&lt;&gt;"",SUM(COUNTIF($K$22:$K218,"&gt;"&amp;F218),COUNTIF($M$22:$M218,"&gt;"&amp;F218),COUNTIF($O$22:$O218,"&gt;"&amp;F218),COUNTIF($Q$22:$Q218,"&gt;"&amp;F218),COUNTIF($S$22:$S218,"&gt;"&amp;F218)),"")</f>
        <v>0</v>
      </c>
      <c r="H218" s="20">
        <v>13.492602060196077</v>
      </c>
      <c r="I218" s="4">
        <f t="shared" si="41"/>
        <v>9.3698625418028314E-3</v>
      </c>
      <c r="J218" s="4">
        <f t="shared" ca="1" si="42"/>
        <v>0</v>
      </c>
      <c r="K218" s="4">
        <f ca="1">IF(AND(MAX(L$21:L217)&lt;=MAX(N$21:N217),F218&lt;&gt;"",MAX(L$21:L217)&lt;=MAX(P$21:P217),MAX(L$21:L217)&lt;=MAX(R$21:R217),MAX(L$21:L217)&lt;=MAX(T$21:T217),MAX(L$21:L217)&lt;=TIME(20,0,0)),MAX(L$21:L217,F218),"")</f>
        <v>0.80719234634969217</v>
      </c>
      <c r="L218" s="4">
        <f t="shared" ca="1" si="43"/>
        <v>0.816562208891495</v>
      </c>
      <c r="M218" s="4" t="str">
        <f ca="1">IF(AND(MAX(L$21:L217)&gt;MAX(N$21:N217),F218&lt;&gt;"",MAX(N$21:N217)&lt;=MAX(P$21:P217),MAX(N$21:N217)&lt;=MAX(R$21:R217),MAX(N$21:N217)&lt;=MAX(T$21:T217),MAX(N$21:N217)&lt;TIME(20,0,0)),MAX(N$21:N217,F218),"")</f>
        <v/>
      </c>
      <c r="N218" s="4" t="str">
        <f t="shared" ca="1" si="44"/>
        <v/>
      </c>
      <c r="O218" s="21" t="str">
        <f ca="1">IF(AND(MAX(L$21:L217)&gt;MAX(P$21:P217),F218&lt;&gt;"",MAX(N$21:N217)&gt;MAX(P$21:P217),MAX(P$21:P217)&lt;=MAX(R$21:R217),MAX(P$21:P217)&lt;=MAX(T$21:T217),MAX(P$21:P217)&lt;TIME(20,0,0)),MAX(P$21:P217,F218),"")</f>
        <v/>
      </c>
      <c r="P218" s="21" t="str">
        <f t="shared" ca="1" si="45"/>
        <v/>
      </c>
      <c r="Q218" s="21" t="str">
        <f ca="1">IF(AND(MAX(L$21:L217)&gt;MAX(R$21:R217),F218&lt;&gt;"",MAX(N$21:N217)&gt;MAX(R$21:R217),MAX(P$21:P217)&gt;MAX(R$21:R217),MAX(R$21:R217)&lt;=MAX(T$21:T217),MAX(R$21:R217)&lt;TIME(20,0,0)),MAX(R$21:R217,F218),"")</f>
        <v/>
      </c>
      <c r="R218" s="21" t="str">
        <f t="shared" ca="1" si="46"/>
        <v/>
      </c>
      <c r="S218" s="21" t="str">
        <f ca="1">IF(AND(MAX(L$21:L217)&gt;MAX(T$21:T217),F218&lt;&gt;"",MAX(N$21:N217)&gt;MAX(T$21:T217),MAX(P$21:P217)&gt;MAX(T$21:T217),MAX(R$21:R217)&gt;MAX(T$21:T217),MAX(T$21:T217)&lt;TIME(20,0,0)),MAX(T$21:T217,F218),"")</f>
        <v/>
      </c>
      <c r="T218" s="21" t="str">
        <f t="shared" ca="1" si="47"/>
        <v/>
      </c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0"/>
      <c r="AF218" s="20"/>
      <c r="AG218" s="20"/>
      <c r="AH218" s="20"/>
      <c r="AI218" s="20"/>
      <c r="AJ218" s="20"/>
      <c r="AK218" s="20"/>
    </row>
    <row r="219" spans="1:37" ht="13.8" x14ac:dyDescent="0.3">
      <c r="A219" s="3">
        <f t="shared" ca="1" si="36"/>
        <v>0</v>
      </c>
      <c r="B219" s="6">
        <f t="shared" ca="1" si="37"/>
        <v>7.0255690325780824</v>
      </c>
      <c r="C219" s="4">
        <f t="shared" ca="1" si="38"/>
        <v>0.81207121373342694</v>
      </c>
      <c r="D219" s="20">
        <v>2.7091265413473593</v>
      </c>
      <c r="E219" s="4">
        <f t="shared" si="39"/>
        <v>1.8813378759356661E-3</v>
      </c>
      <c r="F219" s="4">
        <f t="shared" ca="1" si="40"/>
        <v>0.81395255160936264</v>
      </c>
      <c r="G219" s="3">
        <f ca="1">IF(F219&lt;&gt;"",SUM(COUNTIF($K$22:$K219,"&gt;"&amp;F219),COUNTIF($M$22:$M219,"&gt;"&amp;F219),COUNTIF($O$22:$O219,"&gt;"&amp;F219),COUNTIF($Q$22:$Q219,"&gt;"&amp;F219),COUNTIF($S$22:$S219,"&gt;"&amp;F219)),"")</f>
        <v>0</v>
      </c>
      <c r="H219" s="20">
        <v>20.00608621223364</v>
      </c>
      <c r="I219" s="4">
        <f t="shared" si="41"/>
        <v>1.389311542516225E-2</v>
      </c>
      <c r="J219" s="4">
        <f t="shared" ca="1" si="42"/>
        <v>0</v>
      </c>
      <c r="K219" s="4" t="str">
        <f ca="1">IF(AND(MAX(L$21:L218)&lt;=MAX(N$21:N218),F219&lt;&gt;"",MAX(L$21:L218)&lt;=MAX(P$21:P218),MAX(L$21:L218)&lt;=MAX(R$21:R218),MAX(L$21:L218)&lt;=MAX(T$21:T218),MAX(L$21:L218)&lt;=TIME(20,0,0)),MAX(L$21:L218,F219),"")</f>
        <v/>
      </c>
      <c r="L219" s="4" t="str">
        <f t="shared" ca="1" si="43"/>
        <v/>
      </c>
      <c r="M219" s="4" t="str">
        <f ca="1">IF(AND(MAX(L$21:L218)&gt;MAX(N$21:N218),F219&lt;&gt;"",MAX(N$21:N218)&lt;=MAX(P$21:P218),MAX(N$21:N218)&lt;=MAX(R$21:R218),MAX(N$21:N218)&lt;=MAX(T$21:T218),MAX(N$21:N218)&lt;TIME(20,0,0)),MAX(N$21:N218,F219),"")</f>
        <v/>
      </c>
      <c r="N219" s="4" t="str">
        <f t="shared" ca="1" si="44"/>
        <v/>
      </c>
      <c r="O219" s="21" t="str">
        <f ca="1">IF(AND(MAX(L$21:L218)&gt;MAX(P$21:P218),F219&lt;&gt;"",MAX(N$21:N218)&gt;MAX(P$21:P218),MAX(P$21:P218)&lt;=MAX(R$21:R218),MAX(P$21:P218)&lt;=MAX(T$21:T218),MAX(P$21:P218)&lt;TIME(20,0,0)),MAX(P$21:P218,F219),"")</f>
        <v/>
      </c>
      <c r="P219" s="21" t="str">
        <f t="shared" ca="1" si="45"/>
        <v/>
      </c>
      <c r="Q219" s="21">
        <f ca="1">IF(AND(MAX(L$21:L218)&gt;MAX(R$21:R218),F219&lt;&gt;"",MAX(N$21:N218)&gt;MAX(R$21:R218),MAX(P$21:P218)&gt;MAX(R$21:R218),MAX(R$21:R218)&lt;=MAX(T$21:T218),MAX(R$21:R218)&lt;TIME(20,0,0)),MAX(R$21:R218,F219),"")</f>
        <v>0.81395255160936264</v>
      </c>
      <c r="R219" s="21">
        <f t="shared" ca="1" si="46"/>
        <v>0.82784566703452489</v>
      </c>
      <c r="S219" s="21" t="str">
        <f ca="1">IF(AND(MAX(L$21:L218)&gt;MAX(T$21:T218),F219&lt;&gt;"",MAX(N$21:N218)&gt;MAX(T$21:T218),MAX(P$21:P218)&gt;MAX(T$21:T218),MAX(R$21:R218)&gt;MAX(T$21:T218),MAX(T$21:T218)&lt;TIME(20,0,0)),MAX(T$21:T218,F219),"")</f>
        <v/>
      </c>
      <c r="T219" s="21" t="str">
        <f t="shared" ca="1" si="47"/>
        <v/>
      </c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0"/>
      <c r="AF219" s="20"/>
      <c r="AG219" s="20"/>
      <c r="AH219" s="20"/>
      <c r="AI219" s="20"/>
      <c r="AJ219" s="20"/>
      <c r="AK219" s="20"/>
    </row>
    <row r="220" spans="1:37" ht="13.8" x14ac:dyDescent="0.3">
      <c r="A220" s="3">
        <f t="shared" ca="1" si="36"/>
        <v>1</v>
      </c>
      <c r="B220" s="6">
        <f t="shared" ca="1" si="37"/>
        <v>1.8451902125959765</v>
      </c>
      <c r="C220" s="4">
        <f t="shared" ca="1" si="38"/>
        <v>0.81335259582550745</v>
      </c>
      <c r="D220" s="20">
        <v>4.1218401141377399</v>
      </c>
      <c r="E220" s="4">
        <f t="shared" si="39"/>
        <v>2.8623889681512081E-3</v>
      </c>
      <c r="F220" s="4">
        <f t="shared" ca="1" si="40"/>
        <v>0.81335259582550745</v>
      </c>
      <c r="G220" s="3">
        <f ca="1">IF(F220&lt;&gt;"",SUM(COUNTIF($K$22:$K220,"&gt;"&amp;F220),COUNTIF($M$22:$M220,"&gt;"&amp;F220),COUNTIF($O$22:$O220,"&gt;"&amp;F220),COUNTIF($Q$22:$Q220,"&gt;"&amp;F220),COUNTIF($S$22:$S220,"&gt;"&amp;F220)),"")</f>
        <v>1</v>
      </c>
      <c r="H220" s="20">
        <v>12.639298499052529</v>
      </c>
      <c r="I220" s="4">
        <f t="shared" si="41"/>
        <v>8.7772906243420348E-3</v>
      </c>
      <c r="J220" s="4">
        <f t="shared" ca="1" si="42"/>
        <v>0</v>
      </c>
      <c r="K220" s="4" t="str">
        <f ca="1">IF(AND(MAX(L$21:L219)&lt;=MAX(N$21:N219),F220&lt;&gt;"",MAX(L$21:L219)&lt;=MAX(P$21:P219),MAX(L$21:L219)&lt;=MAX(R$21:R219),MAX(L$21:L219)&lt;=MAX(T$21:T219),MAX(L$21:L219)&lt;=TIME(20,0,0)),MAX(L$21:L219,F220),"")</f>
        <v/>
      </c>
      <c r="L220" s="4" t="str">
        <f t="shared" ca="1" si="43"/>
        <v/>
      </c>
      <c r="M220" s="4" t="str">
        <f ca="1">IF(AND(MAX(L$21:L219)&gt;MAX(N$21:N219),F220&lt;&gt;"",MAX(N$21:N219)&lt;=MAX(P$21:P219),MAX(N$21:N219)&lt;=MAX(R$21:R219),MAX(N$21:N219)&lt;=MAX(T$21:T219),MAX(N$21:N219)&lt;TIME(20,0,0)),MAX(N$21:N219,F220),"")</f>
        <v/>
      </c>
      <c r="N220" s="4" t="str">
        <f t="shared" ca="1" si="44"/>
        <v/>
      </c>
      <c r="O220" s="21" t="str">
        <f ca="1">IF(AND(MAX(L$21:L219)&gt;MAX(P$21:P219),F220&lt;&gt;"",MAX(N$21:N219)&gt;MAX(P$21:P219),MAX(P$21:P219)&lt;=MAX(R$21:R219),MAX(P$21:P219)&lt;=MAX(T$21:T219),MAX(P$21:P219)&lt;TIME(20,0,0)),MAX(P$21:P219,F220),"")</f>
        <v/>
      </c>
      <c r="P220" s="21" t="str">
        <f t="shared" ca="1" si="45"/>
        <v/>
      </c>
      <c r="Q220" s="21" t="str">
        <f ca="1">IF(AND(MAX(L$21:L219)&gt;MAX(R$21:R219),F220&lt;&gt;"",MAX(N$21:N219)&gt;MAX(R$21:R219),MAX(P$21:P219)&gt;MAX(R$21:R219),MAX(R$21:R219)&lt;=MAX(T$21:T219),MAX(R$21:R219)&lt;TIME(20,0,0)),MAX(R$21:R219,F220),"")</f>
        <v/>
      </c>
      <c r="R220" s="21" t="str">
        <f t="shared" ca="1" si="46"/>
        <v/>
      </c>
      <c r="S220" s="21">
        <f ca="1">IF(AND(MAX(L$21:L219)&gt;MAX(T$21:T219),F220&lt;&gt;"",MAX(N$21:N219)&gt;MAX(T$21:T219),MAX(P$21:P219)&gt;MAX(T$21:T219),MAX(R$21:R219)&gt;MAX(T$21:T219),MAX(T$21:T219)&lt;TIME(20,0,0)),MAX(T$21:T219,F220),"")</f>
        <v>0.81335259582550745</v>
      </c>
      <c r="T220" s="21">
        <f t="shared" ca="1" si="47"/>
        <v>0.82212988644984952</v>
      </c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0"/>
      <c r="AF220" s="20"/>
      <c r="AG220" s="20"/>
      <c r="AH220" s="20"/>
      <c r="AI220" s="20"/>
      <c r="AJ220" s="20"/>
      <c r="AK220" s="20"/>
    </row>
    <row r="221" spans="1:37" ht="13.8" x14ac:dyDescent="0.3">
      <c r="A221" s="3">
        <f t="shared" ca="1" si="36"/>
        <v>1</v>
      </c>
      <c r="B221" s="6">
        <f t="shared" ca="1" si="37"/>
        <v>4.0076460119895314</v>
      </c>
      <c r="C221" s="4">
        <f t="shared" ca="1" si="38"/>
        <v>0.81613568333383346</v>
      </c>
      <c r="D221" s="20">
        <v>2.1220641959444038</v>
      </c>
      <c r="E221" s="4">
        <f t="shared" si="39"/>
        <v>1.4736556916280581E-3</v>
      </c>
      <c r="F221" s="4">
        <f t="shared" ca="1" si="40"/>
        <v>0.81613568333383346</v>
      </c>
      <c r="G221" s="3">
        <f ca="1">IF(F221&lt;&gt;"",SUM(COUNTIF($K$22:$K221,"&gt;"&amp;F221),COUNTIF($M$22:$M221,"&gt;"&amp;F221),COUNTIF($O$22:$O221,"&gt;"&amp;F221),COUNTIF($Q$22:$Q221,"&gt;"&amp;F221),COUNTIF($S$22:$S221,"&gt;"&amp;F221)),"")</f>
        <v>1</v>
      </c>
      <c r="H221" s="20">
        <v>10.002985997416545</v>
      </c>
      <c r="I221" s="4">
        <f t="shared" si="41"/>
        <v>6.9465180537614897E-3</v>
      </c>
      <c r="J221" s="4">
        <f t="shared" ca="1" si="42"/>
        <v>4.2652555766153899E-4</v>
      </c>
      <c r="K221" s="4">
        <f ca="1">IF(AND(MAX(L$21:L220)&lt;=MAX(N$21:N220),F221&lt;&gt;"",MAX(L$21:L220)&lt;=MAX(P$21:P220),MAX(L$21:L220)&lt;=MAX(R$21:R220),MAX(L$21:L220)&lt;=MAX(T$21:T220),MAX(L$21:L220)&lt;=TIME(20,0,0)),MAX(L$21:L220,F221),"")</f>
        <v>0.816562208891495</v>
      </c>
      <c r="L221" s="4">
        <f t="shared" ca="1" si="43"/>
        <v>0.82350872694525645</v>
      </c>
      <c r="M221" s="4" t="str">
        <f ca="1">IF(AND(MAX(L$21:L220)&gt;MAX(N$21:N220),F221&lt;&gt;"",MAX(N$21:N220)&lt;=MAX(P$21:P220),MAX(N$21:N220)&lt;=MAX(R$21:R220),MAX(N$21:N220)&lt;=MAX(T$21:T220),MAX(N$21:N220)&lt;TIME(20,0,0)),MAX(N$21:N220,F221),"")</f>
        <v/>
      </c>
      <c r="N221" s="4" t="str">
        <f t="shared" ca="1" si="44"/>
        <v/>
      </c>
      <c r="O221" s="21" t="str">
        <f ca="1">IF(AND(MAX(L$21:L220)&gt;MAX(P$21:P220),F221&lt;&gt;"",MAX(N$21:N220)&gt;MAX(P$21:P220),MAX(P$21:P220)&lt;=MAX(R$21:R220),MAX(P$21:P220)&lt;=MAX(T$21:T220),MAX(P$21:P220)&lt;TIME(20,0,0)),MAX(P$21:P220,F221),"")</f>
        <v/>
      </c>
      <c r="P221" s="21" t="str">
        <f t="shared" ca="1" si="45"/>
        <v/>
      </c>
      <c r="Q221" s="21" t="str">
        <f ca="1">IF(AND(MAX(L$21:L220)&gt;MAX(R$21:R220),F221&lt;&gt;"",MAX(N$21:N220)&gt;MAX(R$21:R220),MAX(P$21:P220)&gt;MAX(R$21:R220),MAX(R$21:R220)&lt;=MAX(T$21:T220),MAX(R$21:R220)&lt;TIME(20,0,0)),MAX(R$21:R220,F221),"")</f>
        <v/>
      </c>
      <c r="R221" s="21" t="str">
        <f t="shared" ca="1" si="46"/>
        <v/>
      </c>
      <c r="S221" s="21" t="str">
        <f ca="1">IF(AND(MAX(L$21:L220)&gt;MAX(T$21:T220),F221&lt;&gt;"",MAX(N$21:N220)&gt;MAX(T$21:T220),MAX(P$21:P220)&gt;MAX(T$21:T220),MAX(R$21:R220)&gt;MAX(T$21:T220),MAX(T$21:T220)&lt;TIME(20,0,0)),MAX(T$21:T220,F221),"")</f>
        <v/>
      </c>
      <c r="T221" s="21" t="str">
        <f t="shared" ca="1" si="47"/>
        <v/>
      </c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0"/>
      <c r="AF221" s="20"/>
      <c r="AG221" s="20"/>
      <c r="AH221" s="20"/>
      <c r="AI221" s="20"/>
      <c r="AJ221" s="20"/>
      <c r="AK221" s="20"/>
    </row>
    <row r="222" spans="1:37" ht="13.8" x14ac:dyDescent="0.3">
      <c r="A222" s="3">
        <f t="shared" ca="1" si="36"/>
        <v>1</v>
      </c>
      <c r="B222" s="6">
        <f t="shared" ca="1" si="37"/>
        <v>4.2143663780094354</v>
      </c>
      <c r="C222" s="4">
        <f t="shared" ca="1" si="38"/>
        <v>0.8190623266518956</v>
      </c>
      <c r="D222" s="20">
        <v>3.2016341227317753</v>
      </c>
      <c r="E222" s="4">
        <f t="shared" si="39"/>
        <v>2.2233570296748438E-3</v>
      </c>
      <c r="F222" s="4">
        <f t="shared" ca="1" si="40"/>
        <v>0.8190623266518956</v>
      </c>
      <c r="G222" s="3">
        <f ca="1">IF(F222&lt;&gt;"",SUM(COUNTIF($K$22:$K222,"&gt;"&amp;F222),COUNTIF($M$22:$M222,"&gt;"&amp;F222),COUNTIF($O$22:$O222,"&gt;"&amp;F222),COUNTIF($Q$22:$Q222,"&gt;"&amp;F222),COUNTIF($S$22:$S222,"&gt;"&amp;F222)),"")</f>
        <v>0</v>
      </c>
      <c r="H222" s="20">
        <v>12.946363805567671</v>
      </c>
      <c r="I222" s="4">
        <f t="shared" si="41"/>
        <v>8.9905304205331049E-3</v>
      </c>
      <c r="J222" s="4">
        <f t="shared" ca="1" si="42"/>
        <v>0</v>
      </c>
      <c r="K222" s="4" t="str">
        <f ca="1">IF(AND(MAX(L$21:L221)&lt;=MAX(N$21:N221),F222&lt;&gt;"",MAX(L$21:L221)&lt;=MAX(P$21:P221),MAX(L$21:L221)&lt;=MAX(R$21:R221),MAX(L$21:L221)&lt;=MAX(T$21:T221),MAX(L$21:L221)&lt;=TIME(20,0,0)),MAX(L$21:L221,F222),"")</f>
        <v/>
      </c>
      <c r="L222" s="4" t="str">
        <f t="shared" ca="1" si="43"/>
        <v/>
      </c>
      <c r="M222" s="4" t="str">
        <f ca="1">IF(AND(MAX(L$21:L221)&gt;MAX(N$21:N221),F222&lt;&gt;"",MAX(N$21:N221)&lt;=MAX(P$21:P221),MAX(N$21:N221)&lt;=MAX(R$21:R221),MAX(N$21:N221)&lt;=MAX(T$21:T221),MAX(N$21:N221)&lt;TIME(20,0,0)),MAX(N$21:N221,F222),"")</f>
        <v/>
      </c>
      <c r="N222" s="4" t="str">
        <f t="shared" ca="1" si="44"/>
        <v/>
      </c>
      <c r="O222" s="21">
        <f ca="1">IF(AND(MAX(L$21:L221)&gt;MAX(P$21:P221),F222&lt;&gt;"",MAX(N$21:N221)&gt;MAX(P$21:P221),MAX(P$21:P221)&lt;=MAX(R$21:R221),MAX(P$21:P221)&lt;=MAX(T$21:T221),MAX(P$21:P221)&lt;TIME(20,0,0)),MAX(P$21:P221,F222),"")</f>
        <v>0.8190623266518956</v>
      </c>
      <c r="P222" s="21">
        <f t="shared" ca="1" si="45"/>
        <v>0.82805285707242871</v>
      </c>
      <c r="Q222" s="21" t="str">
        <f ca="1">IF(AND(MAX(L$21:L221)&gt;MAX(R$21:R221),F222&lt;&gt;"",MAX(N$21:N221)&gt;MAX(R$21:R221),MAX(P$21:P221)&gt;MAX(R$21:R221),MAX(R$21:R221)&lt;=MAX(T$21:T221),MAX(R$21:R221)&lt;TIME(20,0,0)),MAX(R$21:R221,F222),"")</f>
        <v/>
      </c>
      <c r="R222" s="21" t="str">
        <f t="shared" ca="1" si="46"/>
        <v/>
      </c>
      <c r="S222" s="21" t="str">
        <f ca="1">IF(AND(MAX(L$21:L221)&gt;MAX(T$21:T221),F222&lt;&gt;"",MAX(N$21:N221)&gt;MAX(T$21:T221),MAX(P$21:P221)&gt;MAX(T$21:T221),MAX(R$21:R221)&gt;MAX(T$21:T221),MAX(T$21:T221)&lt;TIME(20,0,0)),MAX(T$21:T221,F222),"")</f>
        <v/>
      </c>
      <c r="T222" s="21" t="str">
        <f t="shared" ca="1" si="47"/>
        <v/>
      </c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0"/>
      <c r="AF222" s="20"/>
      <c r="AG222" s="20"/>
      <c r="AH222" s="20"/>
      <c r="AI222" s="20"/>
      <c r="AJ222" s="20"/>
      <c r="AK222" s="20"/>
    </row>
    <row r="223" spans="1:37" ht="13.8" x14ac:dyDescent="0.3">
      <c r="A223" s="3">
        <f t="shared" ca="1" si="36"/>
        <v>0</v>
      </c>
      <c r="B223" s="6">
        <f t="shared" ca="1" si="37"/>
        <v>4.9880943613589404</v>
      </c>
      <c r="C223" s="4">
        <f t="shared" ca="1" si="38"/>
        <v>0.82252628106950598</v>
      </c>
      <c r="D223" s="20">
        <v>3.9653138022258645</v>
      </c>
      <c r="E223" s="4">
        <f t="shared" si="39"/>
        <v>2.7536901404346279E-3</v>
      </c>
      <c r="F223" s="4">
        <f t="shared" ca="1" si="40"/>
        <v>0.82527997120994057</v>
      </c>
      <c r="G223" s="3">
        <f ca="1">IF(F223&lt;&gt;"",SUM(COUNTIF($K$22:$K223,"&gt;"&amp;F223),COUNTIF($M$22:$M223,"&gt;"&amp;F223),COUNTIF($O$22:$O223,"&gt;"&amp;F223),COUNTIF($Q$22:$Q223,"&gt;"&amp;F223),COUNTIF($S$22:$S223,"&gt;"&amp;F223)),"")</f>
        <v>0</v>
      </c>
      <c r="H223" s="20">
        <v>9.2986619316798169</v>
      </c>
      <c r="I223" s="4">
        <f t="shared" si="41"/>
        <v>6.4574041192220948E-3</v>
      </c>
      <c r="J223" s="4">
        <f t="shared" ca="1" si="42"/>
        <v>0</v>
      </c>
      <c r="K223" s="4" t="str">
        <f ca="1">IF(AND(MAX(L$21:L222)&lt;=MAX(N$21:N222),F223&lt;&gt;"",MAX(L$21:L222)&lt;=MAX(P$21:P222),MAX(L$21:L222)&lt;=MAX(R$21:R222),MAX(L$21:L222)&lt;=MAX(T$21:T222),MAX(L$21:L222)&lt;=TIME(20,0,0)),MAX(L$21:L222,F223),"")</f>
        <v/>
      </c>
      <c r="L223" s="4" t="str">
        <f t="shared" ca="1" si="43"/>
        <v/>
      </c>
      <c r="M223" s="4">
        <f ca="1">IF(AND(MAX(L$21:L222)&gt;MAX(N$21:N222),F223&lt;&gt;"",MAX(N$21:N222)&lt;=MAX(P$21:P222),MAX(N$21:N222)&lt;=MAX(R$21:R222),MAX(N$21:N222)&lt;=MAX(T$21:T222),MAX(N$21:N222)&lt;TIME(20,0,0)),MAX(N$21:N222,F223),"")</f>
        <v>0.82527997120994057</v>
      </c>
      <c r="N223" s="4">
        <f t="shared" ca="1" si="44"/>
        <v>0.8317373753291627</v>
      </c>
      <c r="O223" s="21" t="str">
        <f ca="1">IF(AND(MAX(L$21:L222)&gt;MAX(P$21:P222),F223&lt;&gt;"",MAX(N$21:N222)&gt;MAX(P$21:P222),MAX(P$21:P222)&lt;=MAX(R$21:R222),MAX(P$21:P222)&lt;=MAX(T$21:T222),MAX(P$21:P222)&lt;TIME(20,0,0)),MAX(P$21:P222,F223),"")</f>
        <v/>
      </c>
      <c r="P223" s="21" t="str">
        <f t="shared" ca="1" si="45"/>
        <v/>
      </c>
      <c r="Q223" s="21" t="str">
        <f ca="1">IF(AND(MAX(L$21:L222)&gt;MAX(R$21:R222),F223&lt;&gt;"",MAX(N$21:N222)&gt;MAX(R$21:R222),MAX(P$21:P222)&gt;MAX(R$21:R222),MAX(R$21:R222)&lt;=MAX(T$21:T222),MAX(R$21:R222)&lt;TIME(20,0,0)),MAX(R$21:R222,F223),"")</f>
        <v/>
      </c>
      <c r="R223" s="21" t="str">
        <f t="shared" ca="1" si="46"/>
        <v/>
      </c>
      <c r="S223" s="21" t="str">
        <f ca="1">IF(AND(MAX(L$21:L222)&gt;MAX(T$21:T222),F223&lt;&gt;"",MAX(N$21:N222)&gt;MAX(T$21:T222),MAX(P$21:P222)&gt;MAX(T$21:T222),MAX(R$21:R222)&gt;MAX(T$21:T222),MAX(T$21:T222)&lt;TIME(20,0,0)),MAX(T$21:T222,F223),"")</f>
        <v/>
      </c>
      <c r="T223" s="21" t="str">
        <f t="shared" ca="1" si="47"/>
        <v/>
      </c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0"/>
      <c r="AF223" s="20"/>
      <c r="AG223" s="20"/>
      <c r="AH223" s="20"/>
      <c r="AI223" s="20"/>
      <c r="AJ223" s="20"/>
      <c r="AK223" s="20"/>
    </row>
    <row r="224" spans="1:37" ht="13.8" x14ac:dyDescent="0.3">
      <c r="A224" s="3">
        <f t="shared" ca="1" si="36"/>
        <v>1</v>
      </c>
      <c r="B224" s="6">
        <f t="shared" ca="1" si="37"/>
        <v>5.0562046786251891</v>
      </c>
      <c r="C224" s="4">
        <f t="shared" ca="1" si="38"/>
        <v>0.8260375343185512</v>
      </c>
      <c r="D224" s="20">
        <v>3.1241767222381895</v>
      </c>
      <c r="E224" s="4">
        <f t="shared" si="39"/>
        <v>2.1695671682209648E-3</v>
      </c>
      <c r="F224" s="4">
        <f t="shared" ca="1" si="40"/>
        <v>0.8260375343185512</v>
      </c>
      <c r="G224" s="3">
        <f ca="1">IF(F224&lt;&gt;"",SUM(COUNTIF($K$22:$K224,"&gt;"&amp;F224),COUNTIF($M$22:$M224,"&gt;"&amp;F224),COUNTIF($O$22:$O224,"&gt;"&amp;F224),COUNTIF($Q$22:$Q224,"&gt;"&amp;F224),COUNTIF($S$22:$S224,"&gt;"&amp;F224)),"")</f>
        <v>0</v>
      </c>
      <c r="H224" s="20">
        <v>19.270665954209107</v>
      </c>
      <c r="I224" s="4">
        <f t="shared" si="41"/>
        <v>1.3382406912645214E-2</v>
      </c>
      <c r="J224" s="4">
        <f t="shared" ca="1" si="42"/>
        <v>0</v>
      </c>
      <c r="K224" s="4" t="str">
        <f ca="1">IF(AND(MAX(L$21:L223)&lt;=MAX(N$21:N223),F224&lt;&gt;"",MAX(L$21:L223)&lt;=MAX(P$21:P223),MAX(L$21:L223)&lt;=MAX(R$21:R223),MAX(L$21:L223)&lt;=MAX(T$21:T223),MAX(L$21:L223)&lt;=TIME(20,0,0)),MAX(L$21:L223,F224),"")</f>
        <v/>
      </c>
      <c r="L224" s="4" t="str">
        <f t="shared" ca="1" si="43"/>
        <v/>
      </c>
      <c r="M224" s="4" t="str">
        <f ca="1">IF(AND(MAX(L$21:L223)&gt;MAX(N$21:N223),F224&lt;&gt;"",MAX(N$21:N223)&lt;=MAX(P$21:P223),MAX(N$21:N223)&lt;=MAX(R$21:R223),MAX(N$21:N223)&lt;=MAX(T$21:T223),MAX(N$21:N223)&lt;TIME(20,0,0)),MAX(N$21:N223,F224),"")</f>
        <v/>
      </c>
      <c r="N224" s="4" t="str">
        <f t="shared" ca="1" si="44"/>
        <v/>
      </c>
      <c r="O224" s="21" t="str">
        <f ca="1">IF(AND(MAX(L$21:L223)&gt;MAX(P$21:P223),F224&lt;&gt;"",MAX(N$21:N223)&gt;MAX(P$21:P223),MAX(P$21:P223)&lt;=MAX(R$21:R223),MAX(P$21:P223)&lt;=MAX(T$21:T223),MAX(P$21:P223)&lt;TIME(20,0,0)),MAX(P$21:P223,F224),"")</f>
        <v/>
      </c>
      <c r="P224" s="21" t="str">
        <f t="shared" ca="1" si="45"/>
        <v/>
      </c>
      <c r="Q224" s="21" t="str">
        <f ca="1">IF(AND(MAX(L$21:L223)&gt;MAX(R$21:R223),F224&lt;&gt;"",MAX(N$21:N223)&gt;MAX(R$21:R223),MAX(P$21:P223)&gt;MAX(R$21:R223),MAX(R$21:R223)&lt;=MAX(T$21:T223),MAX(R$21:R223)&lt;TIME(20,0,0)),MAX(R$21:R223,F224),"")</f>
        <v/>
      </c>
      <c r="R224" s="21" t="str">
        <f t="shared" ca="1" si="46"/>
        <v/>
      </c>
      <c r="S224" s="21">
        <f ca="1">IF(AND(MAX(L$21:L223)&gt;MAX(T$21:T223),F224&lt;&gt;"",MAX(N$21:N223)&gt;MAX(T$21:T223),MAX(P$21:P223)&gt;MAX(T$21:T223),MAX(R$21:R223)&gt;MAX(T$21:T223),MAX(T$21:T223)&lt;TIME(20,0,0)),MAX(T$21:T223,F224),"")</f>
        <v>0.8260375343185512</v>
      </c>
      <c r="T224" s="21">
        <f t="shared" ca="1" si="47"/>
        <v>0.83941994123119645</v>
      </c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0"/>
      <c r="AF224" s="20"/>
      <c r="AG224" s="20"/>
      <c r="AH224" s="20"/>
      <c r="AI224" s="20"/>
      <c r="AJ224" s="20"/>
      <c r="AK224" s="20"/>
    </row>
    <row r="225" spans="1:37" ht="13.8" x14ac:dyDescent="0.3">
      <c r="A225" s="3">
        <f t="shared" ca="1" si="36"/>
        <v>1</v>
      </c>
      <c r="B225" s="6">
        <f t="shared" ca="1" si="37"/>
        <v>2.1597229333288634</v>
      </c>
      <c r="C225" s="4">
        <f t="shared" ca="1" si="38"/>
        <v>0.8275373419111407</v>
      </c>
      <c r="D225" s="20">
        <v>1.4815576681285165</v>
      </c>
      <c r="E225" s="4">
        <f t="shared" si="39"/>
        <v>1.0288594917559142E-3</v>
      </c>
      <c r="F225" s="4">
        <f t="shared" ca="1" si="40"/>
        <v>0.8275373419111407</v>
      </c>
      <c r="G225" s="3">
        <f ca="1">IF(F225&lt;&gt;"",SUM(COUNTIF($K$22:$K225,"&gt;"&amp;F225),COUNTIF($M$22:$M225,"&gt;"&amp;F225),COUNTIF($O$22:$O225,"&gt;"&amp;F225),COUNTIF($Q$22:$Q225,"&gt;"&amp;F225),COUNTIF($S$22:$S225,"&gt;"&amp;F225)),"")</f>
        <v>0</v>
      </c>
      <c r="H225" s="20">
        <v>18.570161766219826</v>
      </c>
      <c r="I225" s="4">
        <f t="shared" si="41"/>
        <v>1.289594567098599E-2</v>
      </c>
      <c r="J225" s="4">
        <f t="shared" ca="1" si="42"/>
        <v>0</v>
      </c>
      <c r="K225" s="4">
        <f ca="1">IF(AND(MAX(L$21:L224)&lt;=MAX(N$21:N224),F225&lt;&gt;"",MAX(L$21:L224)&lt;=MAX(P$21:P224),MAX(L$21:L224)&lt;=MAX(R$21:R224),MAX(L$21:L224)&lt;=MAX(T$21:T224),MAX(L$21:L224)&lt;=TIME(20,0,0)),MAX(L$21:L224,F225),"")</f>
        <v>0.8275373419111407</v>
      </c>
      <c r="L225" s="4">
        <f t="shared" ca="1" si="43"/>
        <v>0.84043328758212665</v>
      </c>
      <c r="M225" s="4" t="str">
        <f ca="1">IF(AND(MAX(L$21:L224)&gt;MAX(N$21:N224),F225&lt;&gt;"",MAX(N$21:N224)&lt;=MAX(P$21:P224),MAX(N$21:N224)&lt;=MAX(R$21:R224),MAX(N$21:N224)&lt;=MAX(T$21:T224),MAX(N$21:N224)&lt;TIME(20,0,0)),MAX(N$21:N224,F225),"")</f>
        <v/>
      </c>
      <c r="N225" s="4" t="str">
        <f t="shared" ca="1" si="44"/>
        <v/>
      </c>
      <c r="O225" s="21" t="str">
        <f ca="1">IF(AND(MAX(L$21:L224)&gt;MAX(P$21:P224),F225&lt;&gt;"",MAX(N$21:N224)&gt;MAX(P$21:P224),MAX(P$21:P224)&lt;=MAX(R$21:R224),MAX(P$21:P224)&lt;=MAX(T$21:T224),MAX(P$21:P224)&lt;TIME(20,0,0)),MAX(P$21:P224,F225),"")</f>
        <v/>
      </c>
      <c r="P225" s="21" t="str">
        <f t="shared" ca="1" si="45"/>
        <v/>
      </c>
      <c r="Q225" s="21" t="str">
        <f ca="1">IF(AND(MAX(L$21:L224)&gt;MAX(R$21:R224),F225&lt;&gt;"",MAX(N$21:N224)&gt;MAX(R$21:R224),MAX(P$21:P224)&gt;MAX(R$21:R224),MAX(R$21:R224)&lt;=MAX(T$21:T224),MAX(R$21:R224)&lt;TIME(20,0,0)),MAX(R$21:R224,F225),"")</f>
        <v/>
      </c>
      <c r="R225" s="21" t="str">
        <f t="shared" ca="1" si="46"/>
        <v/>
      </c>
      <c r="S225" s="21" t="str">
        <f ca="1">IF(AND(MAX(L$21:L224)&gt;MAX(T$21:T224),F225&lt;&gt;"",MAX(N$21:N224)&gt;MAX(T$21:T224),MAX(P$21:P224)&gt;MAX(T$21:T224),MAX(R$21:R224)&gt;MAX(T$21:T224),MAX(T$21:T224)&lt;TIME(20,0,0)),MAX(T$21:T224,F225),"")</f>
        <v/>
      </c>
      <c r="T225" s="21" t="str">
        <f t="shared" ca="1" si="47"/>
        <v/>
      </c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0"/>
      <c r="AF225" s="20"/>
      <c r="AG225" s="20"/>
      <c r="AH225" s="20"/>
      <c r="AI225" s="20"/>
      <c r="AJ225" s="20"/>
      <c r="AK225" s="20"/>
    </row>
    <row r="226" spans="1:37" ht="13.8" x14ac:dyDescent="0.3">
      <c r="A226" s="3">
        <f t="shared" ca="1" si="36"/>
        <v>0</v>
      </c>
      <c r="B226" s="6">
        <f t="shared" ca="1" si="37"/>
        <v>4.0316249988487547</v>
      </c>
      <c r="C226" s="4">
        <f t="shared" ca="1" si="38"/>
        <v>0.83033708149367458</v>
      </c>
      <c r="D226" s="20">
        <v>3.0122500409815984</v>
      </c>
      <c r="E226" s="4">
        <f t="shared" si="39"/>
        <v>2.0918403062372211E-3</v>
      </c>
      <c r="F226" s="4">
        <f t="shared" ca="1" si="40"/>
        <v>0.83242892179991179</v>
      </c>
      <c r="G226" s="3">
        <f ca="1">IF(F226&lt;&gt;"",SUM(COUNTIF($K$22:$K226,"&gt;"&amp;F226),COUNTIF($M$22:$M226,"&gt;"&amp;F226),COUNTIF($O$22:$O226,"&gt;"&amp;F226),COUNTIF($Q$22:$Q226,"&gt;"&amp;F226),COUNTIF($S$22:$S226,"&gt;"&amp;F226)),"")</f>
        <v>0</v>
      </c>
      <c r="H226" s="20">
        <v>8.472204096178757</v>
      </c>
      <c r="I226" s="4">
        <f t="shared" si="41"/>
        <v>5.8834750667908038E-3</v>
      </c>
      <c r="J226" s="4">
        <f t="shared" ca="1" si="42"/>
        <v>0</v>
      </c>
      <c r="K226" s="4" t="str">
        <f ca="1">IF(AND(MAX(L$21:L225)&lt;=MAX(N$21:N225),F226&lt;&gt;"",MAX(L$21:L225)&lt;=MAX(P$21:P225),MAX(L$21:L225)&lt;=MAX(R$21:R225),MAX(L$21:L225)&lt;=MAX(T$21:T225),MAX(L$21:L225)&lt;=TIME(20,0,0)),MAX(L$21:L225,F226),"")</f>
        <v/>
      </c>
      <c r="L226" s="4" t="str">
        <f t="shared" ca="1" si="43"/>
        <v/>
      </c>
      <c r="M226" s="4" t="str">
        <f ca="1">IF(AND(MAX(L$21:L225)&gt;MAX(N$21:N225),F226&lt;&gt;"",MAX(N$21:N225)&lt;=MAX(P$21:P225),MAX(N$21:N225)&lt;=MAX(R$21:R225),MAX(N$21:N225)&lt;=MAX(T$21:T225),MAX(N$21:N225)&lt;TIME(20,0,0)),MAX(N$21:N225,F226),"")</f>
        <v/>
      </c>
      <c r="N226" s="4" t="str">
        <f t="shared" ca="1" si="44"/>
        <v/>
      </c>
      <c r="O226" s="21" t="str">
        <f ca="1">IF(AND(MAX(L$21:L225)&gt;MAX(P$21:P225),F226&lt;&gt;"",MAX(N$21:N225)&gt;MAX(P$21:P225),MAX(P$21:P225)&lt;=MAX(R$21:R225),MAX(P$21:P225)&lt;=MAX(T$21:T225),MAX(P$21:P225)&lt;TIME(20,0,0)),MAX(P$21:P225,F226),"")</f>
        <v/>
      </c>
      <c r="P226" s="21" t="str">
        <f t="shared" ca="1" si="45"/>
        <v/>
      </c>
      <c r="Q226" s="21">
        <f ca="1">IF(AND(MAX(L$21:L225)&gt;MAX(R$21:R225),F226&lt;&gt;"",MAX(N$21:N225)&gt;MAX(R$21:R225),MAX(P$21:P225)&gt;MAX(R$21:R225),MAX(R$21:R225)&lt;=MAX(T$21:T225),MAX(R$21:R225)&lt;TIME(20,0,0)),MAX(R$21:R225,F226),"")</f>
        <v>0.83242892179991179</v>
      </c>
      <c r="R226" s="21">
        <f t="shared" ca="1" si="46"/>
        <v>0.83831239686670256</v>
      </c>
      <c r="S226" s="21" t="str">
        <f ca="1">IF(AND(MAX(L$21:L225)&gt;MAX(T$21:T225),F226&lt;&gt;"",MAX(N$21:N225)&gt;MAX(T$21:T225),MAX(P$21:P225)&gt;MAX(T$21:T225),MAX(R$21:R225)&gt;MAX(T$21:T225),MAX(T$21:T225)&lt;TIME(20,0,0)),MAX(T$21:T225,F226),"")</f>
        <v/>
      </c>
      <c r="T226" s="21" t="str">
        <f t="shared" ca="1" si="47"/>
        <v/>
      </c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0"/>
      <c r="AF226" s="20"/>
      <c r="AG226" s="20"/>
      <c r="AH226" s="20"/>
      <c r="AI226" s="20"/>
      <c r="AJ226" s="20"/>
      <c r="AK226" s="20"/>
    </row>
    <row r="227" spans="1:37" ht="13.8" x14ac:dyDescent="0.3">
      <c r="A227" s="3">
        <f t="shared" ca="1" si="36"/>
        <v>0</v>
      </c>
      <c r="B227" s="6">
        <f t="shared" ca="1" si="37"/>
        <v>1.326083251442584</v>
      </c>
      <c r="C227" s="4">
        <f t="shared" ca="1" si="38"/>
        <v>0.83125797264050971</v>
      </c>
      <c r="D227" s="20">
        <v>2.7841717913615867</v>
      </c>
      <c r="E227" s="4">
        <f t="shared" si="39"/>
        <v>1.9334526328899906E-3</v>
      </c>
      <c r="F227" s="4">
        <f t="shared" ca="1" si="40"/>
        <v>0.83319142527339973</v>
      </c>
      <c r="G227" s="3">
        <f ca="1">IF(F227&lt;&gt;"",SUM(COUNTIF($K$22:$K227,"&gt;"&amp;F227),COUNTIF($M$22:$M227,"&gt;"&amp;F227),COUNTIF($O$22:$O227,"&gt;"&amp;F227),COUNTIF($Q$22:$Q227,"&gt;"&amp;F227),COUNTIF($S$22:$S227,"&gt;"&amp;F227)),"")</f>
        <v>0</v>
      </c>
      <c r="H227" s="20">
        <v>22.450739758496638</v>
      </c>
      <c r="I227" s="4">
        <f t="shared" si="41"/>
        <v>1.5590791498955999E-2</v>
      </c>
      <c r="J227" s="4">
        <f t="shared" ca="1" si="42"/>
        <v>0</v>
      </c>
      <c r="K227" s="4" t="str">
        <f ca="1">IF(AND(MAX(L$21:L226)&lt;=MAX(N$21:N226),F227&lt;&gt;"",MAX(L$21:L226)&lt;=MAX(P$21:P226),MAX(L$21:L226)&lt;=MAX(R$21:R226),MAX(L$21:L226)&lt;=MAX(T$21:T226),MAX(L$21:L226)&lt;=TIME(20,0,0)),MAX(L$21:L226,F227),"")</f>
        <v/>
      </c>
      <c r="L227" s="4" t="str">
        <f t="shared" ca="1" si="43"/>
        <v/>
      </c>
      <c r="M227" s="4" t="str">
        <f ca="1">IF(AND(MAX(L$21:L226)&gt;MAX(N$21:N226),F227&lt;&gt;"",MAX(N$21:N226)&lt;=MAX(P$21:P226),MAX(N$21:N226)&lt;=MAX(R$21:R226),MAX(N$21:N226)&lt;=MAX(T$21:T226),MAX(N$21:N226)&lt;TIME(20,0,0)),MAX(N$21:N226,F227),"")</f>
        <v/>
      </c>
      <c r="N227" s="4" t="str">
        <f t="shared" ca="1" si="44"/>
        <v/>
      </c>
      <c r="O227" s="21">
        <f ca="1">IF(AND(MAX(L$21:L226)&gt;MAX(P$21:P226),F227&lt;&gt;"",MAX(N$21:N226)&gt;MAX(P$21:P226),MAX(P$21:P226)&lt;=MAX(R$21:R226),MAX(P$21:P226)&lt;=MAX(T$21:T226),MAX(P$21:P226)&lt;TIME(20,0,0)),MAX(P$21:P226,F227),"")</f>
        <v>0.83319142527339973</v>
      </c>
      <c r="P227" s="21">
        <f t="shared" ca="1" si="45"/>
        <v>0.84878221677235577</v>
      </c>
      <c r="Q227" s="21" t="str">
        <f ca="1">IF(AND(MAX(L$21:L226)&gt;MAX(R$21:R226),F227&lt;&gt;"",MAX(N$21:N226)&gt;MAX(R$21:R226),MAX(P$21:P226)&gt;MAX(R$21:R226),MAX(R$21:R226)&lt;=MAX(T$21:T226),MAX(R$21:R226)&lt;TIME(20,0,0)),MAX(R$21:R226,F227),"")</f>
        <v/>
      </c>
      <c r="R227" s="21" t="str">
        <f t="shared" ca="1" si="46"/>
        <v/>
      </c>
      <c r="S227" s="21" t="str">
        <f ca="1">IF(AND(MAX(L$21:L226)&gt;MAX(T$21:T226),F227&lt;&gt;"",MAX(N$21:N226)&gt;MAX(T$21:T226),MAX(P$21:P226)&gt;MAX(T$21:T226),MAX(R$21:R226)&gt;MAX(T$21:T226),MAX(T$21:T226)&lt;TIME(20,0,0)),MAX(T$21:T226,F227),"")</f>
        <v/>
      </c>
      <c r="T227" s="21" t="str">
        <f t="shared" ca="1" si="47"/>
        <v/>
      </c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0"/>
      <c r="AF227" s="20"/>
      <c r="AG227" s="20"/>
      <c r="AH227" s="20"/>
      <c r="AI227" s="20"/>
      <c r="AJ227" s="20"/>
      <c r="AK227" s="20"/>
    </row>
    <row r="228" spans="1:37" ht="13.8" x14ac:dyDescent="0.3">
      <c r="A228" s="3">
        <f t="shared" ca="1" si="36"/>
        <v>0</v>
      </c>
      <c r="B228" s="6">
        <f t="shared" ca="1" si="37"/>
        <v>3.2719648689887944</v>
      </c>
      <c r="C228" s="4" t="str">
        <f t="shared" ca="1" si="38"/>
        <v/>
      </c>
      <c r="D228" s="20">
        <v>3.120455752039561</v>
      </c>
      <c r="E228" s="4">
        <f t="shared" si="39"/>
        <v>2.1669831611385842E-3</v>
      </c>
      <c r="F228" s="4" t="str">
        <f t="shared" ca="1" si="40"/>
        <v/>
      </c>
      <c r="G228" s="3" t="str">
        <f ca="1">IF(F228&lt;&gt;"",SUM(COUNTIF($K$22:$K228,"&gt;"&amp;F228),COUNTIF($M$22:$M228,"&gt;"&amp;F228),COUNTIF($O$22:$O228,"&gt;"&amp;F228),COUNTIF($Q$22:$Q228,"&gt;"&amp;F228),COUNTIF($S$22:$S228,"&gt;"&amp;F228)),"")</f>
        <v/>
      </c>
      <c r="H228" s="20">
        <v>15.115193188321427</v>
      </c>
      <c r="I228" s="4">
        <f t="shared" si="41"/>
        <v>1.0496661936334325E-2</v>
      </c>
      <c r="J228" s="4" t="str">
        <f t="shared" ca="1" si="42"/>
        <v/>
      </c>
      <c r="K228" s="4" t="str">
        <f ca="1">IF(AND(MAX(L$21:L227)&lt;=MAX(N$21:N227),F228&lt;&gt;"",MAX(L$21:L227)&lt;=MAX(P$21:P227),MAX(L$21:L227)&lt;=MAX(R$21:R227),MAX(L$21:L227)&lt;=MAX(T$21:T227),MAX(L$21:L227)&lt;=TIME(20,0,0)),MAX(L$21:L227,F228),"")</f>
        <v/>
      </c>
      <c r="L228" s="4" t="str">
        <f t="shared" ca="1" si="43"/>
        <v/>
      </c>
      <c r="M228" s="4" t="str">
        <f ca="1">IF(AND(MAX(L$21:L227)&gt;MAX(N$21:N227),F228&lt;&gt;"",MAX(N$21:N227)&lt;=MAX(P$21:P227),MAX(N$21:N227)&lt;=MAX(R$21:R227),MAX(N$21:N227)&lt;=MAX(T$21:T227),MAX(N$21:N227)&lt;TIME(20,0,0)),MAX(N$21:N227,F228),"")</f>
        <v/>
      </c>
      <c r="N228" s="4" t="str">
        <f t="shared" ca="1" si="44"/>
        <v/>
      </c>
      <c r="O228" s="21" t="str">
        <f ca="1">IF(AND(MAX(L$21:L227)&gt;MAX(P$21:P227),F228&lt;&gt;"",MAX(N$21:N227)&gt;MAX(P$21:P227),MAX(P$21:P227)&lt;=MAX(R$21:R227),MAX(P$21:P227)&lt;=MAX(T$21:T227),MAX(P$21:P227)&lt;TIME(20,0,0)),MAX(P$21:P227,F228),"")</f>
        <v/>
      </c>
      <c r="P228" s="21" t="str">
        <f t="shared" ca="1" si="45"/>
        <v/>
      </c>
      <c r="Q228" s="21" t="str">
        <f ca="1">IF(AND(MAX(L$21:L227)&gt;MAX(R$21:R227),F228&lt;&gt;"",MAX(N$21:N227)&gt;MAX(R$21:R227),MAX(P$21:P227)&gt;MAX(R$21:R227),MAX(R$21:R227)&lt;=MAX(T$21:T227),MAX(R$21:R227)&lt;TIME(20,0,0)),MAX(R$21:R227,F228),"")</f>
        <v/>
      </c>
      <c r="R228" s="21" t="str">
        <f t="shared" ca="1" si="46"/>
        <v/>
      </c>
      <c r="S228" s="21" t="str">
        <f ca="1">IF(AND(MAX(L$21:L227)&gt;MAX(T$21:T227),F228&lt;&gt;"",MAX(N$21:N227)&gt;MAX(T$21:T227),MAX(P$21:P227)&gt;MAX(T$21:T227),MAX(R$21:R227)&gt;MAX(T$21:T227),MAX(T$21:T227)&lt;TIME(20,0,0)),MAX(T$21:T227,F228),"")</f>
        <v/>
      </c>
      <c r="T228" s="21" t="str">
        <f t="shared" ca="1" si="47"/>
        <v/>
      </c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0"/>
      <c r="AF228" s="20"/>
      <c r="AG228" s="20"/>
      <c r="AH228" s="20"/>
      <c r="AI228" s="20"/>
      <c r="AJ228" s="20"/>
      <c r="AK228" s="20"/>
    </row>
    <row r="229" spans="1:37" ht="13.8" x14ac:dyDescent="0.3">
      <c r="A229" s="3">
        <f t="shared" ca="1" si="36"/>
        <v>0</v>
      </c>
      <c r="B229" s="6">
        <f t="shared" ca="1" si="37"/>
        <v>1.2679138975237643</v>
      </c>
      <c r="C229" s="4" t="str">
        <f t="shared" ca="1" si="38"/>
        <v/>
      </c>
      <c r="D229" s="20">
        <v>3.2058607151411707</v>
      </c>
      <c r="E229" s="4">
        <f t="shared" si="39"/>
        <v>2.2262921632924797E-3</v>
      </c>
      <c r="F229" s="4" t="str">
        <f t="shared" ca="1" si="40"/>
        <v/>
      </c>
      <c r="G229" s="3" t="str">
        <f ca="1">IF(F229&lt;&gt;"",SUM(COUNTIF($K$22:$K229,"&gt;"&amp;F229),COUNTIF($M$22:$M229,"&gt;"&amp;F229),COUNTIF($O$22:$O229,"&gt;"&amp;F229),COUNTIF($Q$22:$Q229,"&gt;"&amp;F229),COUNTIF($S$22:$S229,"&gt;"&amp;F229)),"")</f>
        <v/>
      </c>
      <c r="H229" s="20">
        <v>12.110168692415755</v>
      </c>
      <c r="I229" s="4">
        <f t="shared" si="41"/>
        <v>8.409839369733163E-3</v>
      </c>
      <c r="J229" s="4" t="str">
        <f t="shared" ca="1" si="42"/>
        <v/>
      </c>
      <c r="K229" s="4" t="str">
        <f ca="1">IF(AND(MAX(L$21:L228)&lt;=MAX(N$21:N228),F229&lt;&gt;"",MAX(L$21:L228)&lt;=MAX(P$21:P228),MAX(L$21:L228)&lt;=MAX(R$21:R228),MAX(L$21:L228)&lt;=MAX(T$21:T228),MAX(L$21:L228)&lt;=TIME(20,0,0)),MAX(L$21:L228,F229),"")</f>
        <v/>
      </c>
      <c r="L229" s="4" t="str">
        <f t="shared" ca="1" si="43"/>
        <v/>
      </c>
      <c r="M229" s="4" t="str">
        <f ca="1">IF(AND(MAX(L$21:L228)&gt;MAX(N$21:N228),F229&lt;&gt;"",MAX(N$21:N228)&lt;=MAX(P$21:P228),MAX(N$21:N228)&lt;=MAX(R$21:R228),MAX(N$21:N228)&lt;=MAX(T$21:T228),MAX(N$21:N228)&lt;TIME(20,0,0)),MAX(N$21:N228,F229),"")</f>
        <v/>
      </c>
      <c r="N229" s="4" t="str">
        <f t="shared" ca="1" si="44"/>
        <v/>
      </c>
      <c r="O229" s="21" t="str">
        <f ca="1">IF(AND(MAX(L$21:L228)&gt;MAX(P$21:P228),F229&lt;&gt;"",MAX(N$21:N228)&gt;MAX(P$21:P228),MAX(P$21:P228)&lt;=MAX(R$21:R228),MAX(P$21:P228)&lt;=MAX(T$21:T228),MAX(P$21:P228)&lt;TIME(20,0,0)),MAX(P$21:P228,F229),"")</f>
        <v/>
      </c>
      <c r="P229" s="21" t="str">
        <f t="shared" ca="1" si="45"/>
        <v/>
      </c>
      <c r="Q229" s="21" t="str">
        <f ca="1">IF(AND(MAX(L$21:L228)&gt;MAX(R$21:R228),F229&lt;&gt;"",MAX(N$21:N228)&gt;MAX(R$21:R228),MAX(P$21:P228)&gt;MAX(R$21:R228),MAX(R$21:R228)&lt;=MAX(T$21:T228),MAX(R$21:R228)&lt;TIME(20,0,0)),MAX(R$21:R228,F229),"")</f>
        <v/>
      </c>
      <c r="R229" s="21" t="str">
        <f t="shared" ca="1" si="46"/>
        <v/>
      </c>
      <c r="S229" s="21" t="str">
        <f ca="1">IF(AND(MAX(L$21:L228)&gt;MAX(T$21:T228),F229&lt;&gt;"",MAX(N$21:N228)&gt;MAX(T$21:T228),MAX(P$21:P228)&gt;MAX(T$21:T228),MAX(R$21:R228)&gt;MAX(T$21:T228),MAX(T$21:T228)&lt;TIME(20,0,0)),MAX(T$21:T228,F229),"")</f>
        <v/>
      </c>
      <c r="T229" s="21" t="str">
        <f t="shared" ca="1" si="47"/>
        <v/>
      </c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0"/>
      <c r="AF229" s="20"/>
      <c r="AG229" s="20"/>
      <c r="AH229" s="20"/>
      <c r="AI229" s="20"/>
      <c r="AJ229" s="20"/>
      <c r="AK229" s="20"/>
    </row>
    <row r="230" spans="1:37" ht="13.8" x14ac:dyDescent="0.3">
      <c r="A230" s="3">
        <f t="shared" ca="1" si="36"/>
        <v>0</v>
      </c>
      <c r="B230" s="6">
        <f t="shared" ca="1" si="37"/>
        <v>3.934577829256888</v>
      </c>
      <c r="C230" s="4" t="str">
        <f t="shared" ca="1" si="38"/>
        <v/>
      </c>
      <c r="D230" s="20">
        <v>2.2611128618591465</v>
      </c>
      <c r="E230" s="4">
        <f t="shared" si="39"/>
        <v>1.5702172651799629E-3</v>
      </c>
      <c r="F230" s="4" t="str">
        <f t="shared" ca="1" si="40"/>
        <v/>
      </c>
      <c r="G230" s="3" t="str">
        <f ca="1">IF(F230&lt;&gt;"",SUM(COUNTIF($K$22:$K230,"&gt;"&amp;F230),COUNTIF($M$22:$M230,"&gt;"&amp;F230),COUNTIF($O$22:$O230,"&gt;"&amp;F230),COUNTIF($Q$22:$Q230,"&gt;"&amp;F230),COUNTIF($S$22:$S230,"&gt;"&amp;F230)),"")</f>
        <v/>
      </c>
      <c r="H230" s="20">
        <v>16.141184213793167</v>
      </c>
      <c r="I230" s="4">
        <f t="shared" si="41"/>
        <v>1.1209155704023033E-2</v>
      </c>
      <c r="J230" s="4" t="str">
        <f t="shared" ca="1" si="42"/>
        <v/>
      </c>
      <c r="K230" s="4" t="str">
        <f ca="1">IF(AND(MAX(L$21:L229)&lt;=MAX(N$21:N229),F230&lt;&gt;"",MAX(L$21:L229)&lt;=MAX(P$21:P229),MAX(L$21:L229)&lt;=MAX(R$21:R229),MAX(L$21:L229)&lt;=MAX(T$21:T229),MAX(L$21:L229)&lt;=TIME(20,0,0)),MAX(L$21:L229,F230),"")</f>
        <v/>
      </c>
      <c r="L230" s="4" t="str">
        <f t="shared" ca="1" si="43"/>
        <v/>
      </c>
      <c r="M230" s="4" t="str">
        <f ca="1">IF(AND(MAX(L$21:L229)&gt;MAX(N$21:N229),F230&lt;&gt;"",MAX(N$21:N229)&lt;=MAX(P$21:P229),MAX(N$21:N229)&lt;=MAX(R$21:R229),MAX(N$21:N229)&lt;=MAX(T$21:T229),MAX(N$21:N229)&lt;TIME(20,0,0)),MAX(N$21:N229,F230),"")</f>
        <v/>
      </c>
      <c r="N230" s="4" t="str">
        <f t="shared" ca="1" si="44"/>
        <v/>
      </c>
      <c r="O230" s="21" t="str">
        <f ca="1">IF(AND(MAX(L$21:L229)&gt;MAX(P$21:P229),F230&lt;&gt;"",MAX(N$21:N229)&gt;MAX(P$21:P229),MAX(P$21:P229)&lt;=MAX(R$21:R229),MAX(P$21:P229)&lt;=MAX(T$21:T229),MAX(P$21:P229)&lt;TIME(20,0,0)),MAX(P$21:P229,F230),"")</f>
        <v/>
      </c>
      <c r="P230" s="21" t="str">
        <f t="shared" ca="1" si="45"/>
        <v/>
      </c>
      <c r="Q230" s="21" t="str">
        <f ca="1">IF(AND(MAX(L$21:L229)&gt;MAX(R$21:R229),F230&lt;&gt;"",MAX(N$21:N229)&gt;MAX(R$21:R229),MAX(P$21:P229)&gt;MAX(R$21:R229),MAX(R$21:R229)&lt;=MAX(T$21:T229),MAX(R$21:R229)&lt;TIME(20,0,0)),MAX(R$21:R229,F230),"")</f>
        <v/>
      </c>
      <c r="R230" s="21" t="str">
        <f t="shared" ca="1" si="46"/>
        <v/>
      </c>
      <c r="S230" s="21" t="str">
        <f ca="1">IF(AND(MAX(L$21:L229)&gt;MAX(T$21:T229),F230&lt;&gt;"",MAX(N$21:N229)&gt;MAX(T$21:T229),MAX(P$21:P229)&gt;MAX(T$21:T229),MAX(R$21:R229)&gt;MAX(T$21:T229),MAX(T$21:T229)&lt;TIME(20,0,0)),MAX(T$21:T229,F230),"")</f>
        <v/>
      </c>
      <c r="T230" s="21" t="str">
        <f t="shared" ca="1" si="47"/>
        <v/>
      </c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0"/>
      <c r="AF230" s="20"/>
      <c r="AG230" s="20"/>
      <c r="AH230" s="20"/>
      <c r="AI230" s="20"/>
      <c r="AJ230" s="20"/>
      <c r="AK230" s="20"/>
    </row>
    <row r="231" spans="1:37" ht="13.8" x14ac:dyDescent="0.3">
      <c r="A231" s="3">
        <f t="shared" ca="1" si="36"/>
        <v>0</v>
      </c>
      <c r="B231" s="6">
        <f t="shared" ca="1" si="37"/>
        <v>2.540526305918696</v>
      </c>
      <c r="C231" s="4" t="str">
        <f t="shared" ca="1" si="38"/>
        <v/>
      </c>
      <c r="D231" s="20">
        <v>3.3879844712173508</v>
      </c>
      <c r="E231" s="4">
        <f t="shared" si="39"/>
        <v>2.3527669939009382E-3</v>
      </c>
      <c r="F231" s="4" t="str">
        <f t="shared" ca="1" si="40"/>
        <v/>
      </c>
      <c r="G231" s="3" t="str">
        <f ca="1">IF(F231&lt;&gt;"",SUM(COUNTIF($K$22:$K231,"&gt;"&amp;F231),COUNTIF($M$22:$M231,"&gt;"&amp;F231),COUNTIF($O$22:$O231,"&gt;"&amp;F231),COUNTIF($Q$22:$Q231,"&gt;"&amp;F231),COUNTIF($S$22:$S231,"&gt;"&amp;F231)),"")</f>
        <v/>
      </c>
      <c r="H231" s="20">
        <v>20.839075356561807</v>
      </c>
      <c r="I231" s="4">
        <f t="shared" si="41"/>
        <v>1.4471580108723478E-2</v>
      </c>
      <c r="J231" s="4" t="str">
        <f t="shared" ca="1" si="42"/>
        <v/>
      </c>
      <c r="K231" s="4" t="str">
        <f ca="1">IF(AND(MAX(L$21:L230)&lt;=MAX(N$21:N230),F231&lt;&gt;"",MAX(L$21:L230)&lt;=MAX(P$21:P230),MAX(L$21:L230)&lt;=MAX(R$21:R230),MAX(L$21:L230)&lt;=MAX(T$21:T230),MAX(L$21:L230)&lt;=TIME(20,0,0)),MAX(L$21:L230,F231),"")</f>
        <v/>
      </c>
      <c r="L231" s="4" t="str">
        <f t="shared" ca="1" si="43"/>
        <v/>
      </c>
      <c r="M231" s="4" t="str">
        <f ca="1">IF(AND(MAX(L$21:L230)&gt;MAX(N$21:N230),F231&lt;&gt;"",MAX(N$21:N230)&lt;=MAX(P$21:P230),MAX(N$21:N230)&lt;=MAX(R$21:R230),MAX(N$21:N230)&lt;=MAX(T$21:T230),MAX(N$21:N230)&lt;TIME(20,0,0)),MAX(N$21:N230,F231),"")</f>
        <v/>
      </c>
      <c r="N231" s="4" t="str">
        <f t="shared" ca="1" si="44"/>
        <v/>
      </c>
      <c r="O231" s="21" t="str">
        <f ca="1">IF(AND(MAX(L$21:L230)&gt;MAX(P$21:P230),F231&lt;&gt;"",MAX(N$21:N230)&gt;MAX(P$21:P230),MAX(P$21:P230)&lt;=MAX(R$21:R230),MAX(P$21:P230)&lt;=MAX(T$21:T230),MAX(P$21:P230)&lt;TIME(20,0,0)),MAX(P$21:P230,F231),"")</f>
        <v/>
      </c>
      <c r="P231" s="21" t="str">
        <f t="shared" ca="1" si="45"/>
        <v/>
      </c>
      <c r="Q231" s="21" t="str">
        <f ca="1">IF(AND(MAX(L$21:L230)&gt;MAX(R$21:R230),F231&lt;&gt;"",MAX(N$21:N230)&gt;MAX(R$21:R230),MAX(P$21:P230)&gt;MAX(R$21:R230),MAX(R$21:R230)&lt;=MAX(T$21:T230),MAX(R$21:R230)&lt;TIME(20,0,0)),MAX(R$21:R230,F231),"")</f>
        <v/>
      </c>
      <c r="R231" s="21" t="str">
        <f t="shared" ca="1" si="46"/>
        <v/>
      </c>
      <c r="S231" s="21" t="str">
        <f ca="1">IF(AND(MAX(L$21:L230)&gt;MAX(T$21:T230),F231&lt;&gt;"",MAX(N$21:N230)&gt;MAX(T$21:T230),MAX(P$21:P230)&gt;MAX(T$21:T230),MAX(R$21:R230)&gt;MAX(T$21:T230),MAX(T$21:T230)&lt;TIME(20,0,0)),MAX(T$21:T230,F231),"")</f>
        <v/>
      </c>
      <c r="T231" s="21" t="str">
        <f t="shared" ca="1" si="47"/>
        <v/>
      </c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0"/>
      <c r="AF231" s="20"/>
      <c r="AG231" s="20"/>
      <c r="AH231" s="20"/>
      <c r="AI231" s="20"/>
      <c r="AJ231" s="20"/>
      <c r="AK231" s="20"/>
    </row>
    <row r="232" spans="1:37" ht="13.8" x14ac:dyDescent="0.3">
      <c r="A232" s="3">
        <f t="shared" ca="1" si="36"/>
        <v>0</v>
      </c>
      <c r="B232" s="6">
        <f t="shared" ca="1" si="37"/>
        <v>1.786259239083386</v>
      </c>
      <c r="C232" s="4" t="str">
        <f t="shared" ca="1" si="38"/>
        <v/>
      </c>
      <c r="D232" s="20">
        <v>2.4234235600742977</v>
      </c>
      <c r="E232" s="4">
        <f t="shared" si="39"/>
        <v>1.6829330278293733E-3</v>
      </c>
      <c r="F232" s="4" t="str">
        <f t="shared" ca="1" si="40"/>
        <v/>
      </c>
      <c r="G232" s="3" t="str">
        <f ca="1">IF(F232&lt;&gt;"",SUM(COUNTIF($K$22:$K232,"&gt;"&amp;F232),COUNTIF($M$22:$M232,"&gt;"&amp;F232),COUNTIF($O$22:$O232,"&gt;"&amp;F232),COUNTIF($Q$22:$Q232,"&gt;"&amp;F232),COUNTIF($S$22:$S232,"&gt;"&amp;F232)),"")</f>
        <v/>
      </c>
      <c r="H232" s="20">
        <v>16.508642810676974</v>
      </c>
      <c r="I232" s="4">
        <f t="shared" si="41"/>
        <v>1.1464335285192343E-2</v>
      </c>
      <c r="J232" s="4" t="str">
        <f t="shared" ca="1" si="42"/>
        <v/>
      </c>
      <c r="K232" s="4" t="str">
        <f ca="1">IF(AND(MAX(L$21:L231)&lt;=MAX(N$21:N231),F232&lt;&gt;"",MAX(L$21:L231)&lt;=MAX(P$21:P231),MAX(L$21:L231)&lt;=MAX(R$21:R231),MAX(L$21:L231)&lt;=MAX(T$21:T231),MAX(L$21:L231)&lt;=TIME(20,0,0)),MAX(L$21:L231,F232),"")</f>
        <v/>
      </c>
      <c r="L232" s="4" t="str">
        <f t="shared" ca="1" si="43"/>
        <v/>
      </c>
      <c r="M232" s="4" t="str">
        <f ca="1">IF(AND(MAX(L$21:L231)&gt;MAX(N$21:N231),F232&lt;&gt;"",MAX(N$21:N231)&lt;=MAX(P$21:P231),MAX(N$21:N231)&lt;=MAX(R$21:R231),MAX(N$21:N231)&lt;=MAX(T$21:T231),MAX(N$21:N231)&lt;TIME(20,0,0)),MAX(N$21:N231,F232),"")</f>
        <v/>
      </c>
      <c r="N232" s="4" t="str">
        <f t="shared" ca="1" si="44"/>
        <v/>
      </c>
      <c r="O232" s="21" t="str">
        <f ca="1">IF(AND(MAX(L$21:L231)&gt;MAX(P$21:P231),F232&lt;&gt;"",MAX(N$21:N231)&gt;MAX(P$21:P231),MAX(P$21:P231)&lt;=MAX(R$21:R231),MAX(P$21:P231)&lt;=MAX(T$21:T231),MAX(P$21:P231)&lt;TIME(20,0,0)),MAX(P$21:P231,F232),"")</f>
        <v/>
      </c>
      <c r="P232" s="21" t="str">
        <f t="shared" ca="1" si="45"/>
        <v/>
      </c>
      <c r="Q232" s="21" t="str">
        <f ca="1">IF(AND(MAX(L$21:L231)&gt;MAX(R$21:R231),F232&lt;&gt;"",MAX(N$21:N231)&gt;MAX(R$21:R231),MAX(P$21:P231)&gt;MAX(R$21:R231),MAX(R$21:R231)&lt;=MAX(T$21:T231),MAX(R$21:R231)&lt;TIME(20,0,0)),MAX(R$21:R231,F232),"")</f>
        <v/>
      </c>
      <c r="R232" s="21" t="str">
        <f t="shared" ca="1" si="46"/>
        <v/>
      </c>
      <c r="S232" s="21" t="str">
        <f ca="1">IF(AND(MAX(L$21:L231)&gt;MAX(T$21:T231),F232&lt;&gt;"",MAX(N$21:N231)&gt;MAX(T$21:T231),MAX(P$21:P231)&gt;MAX(T$21:T231),MAX(R$21:R231)&gt;MAX(T$21:T231),MAX(T$21:T231)&lt;TIME(20,0,0)),MAX(T$21:T231,F232),"")</f>
        <v/>
      </c>
      <c r="T232" s="21" t="str">
        <f t="shared" ca="1" si="47"/>
        <v/>
      </c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0"/>
      <c r="AF232" s="20"/>
      <c r="AG232" s="20"/>
      <c r="AH232" s="20"/>
      <c r="AI232" s="20"/>
      <c r="AJ232" s="20"/>
      <c r="AK232" s="20"/>
    </row>
    <row r="233" spans="1:37" ht="13.8" x14ac:dyDescent="0.3">
      <c r="A233" s="3">
        <f t="shared" ca="1" si="36"/>
        <v>1</v>
      </c>
      <c r="B233" s="6">
        <f t="shared" ca="1" si="37"/>
        <v>1.6350271331516342</v>
      </c>
      <c r="C233" s="4" t="str">
        <f t="shared" ca="1" si="38"/>
        <v/>
      </c>
      <c r="D233" s="20">
        <v>3.1828382778512605</v>
      </c>
      <c r="E233" s="4">
        <f t="shared" si="39"/>
        <v>2.2103043596189307E-3</v>
      </c>
      <c r="F233" s="4" t="str">
        <f t="shared" ca="1" si="40"/>
        <v/>
      </c>
      <c r="G233" s="3" t="str">
        <f ca="1">IF(F233&lt;&gt;"",SUM(COUNTIF($K$22:$K233,"&gt;"&amp;F233),COUNTIF($M$22:$M233,"&gt;"&amp;F233),COUNTIF($O$22:$O233,"&gt;"&amp;F233),COUNTIF($Q$22:$Q233,"&gt;"&amp;F233),COUNTIF($S$22:$S233,"&gt;"&amp;F233)),"")</f>
        <v/>
      </c>
      <c r="H233" s="20">
        <v>12.792630779258616</v>
      </c>
      <c r="I233" s="4">
        <f t="shared" si="41"/>
        <v>8.8837713744851499E-3</v>
      </c>
      <c r="J233" s="4" t="str">
        <f t="shared" ca="1" si="42"/>
        <v/>
      </c>
      <c r="K233" s="4" t="str">
        <f ca="1">IF(AND(MAX(L$21:L232)&lt;=MAX(N$21:N232),F233&lt;&gt;"",MAX(L$21:L232)&lt;=MAX(P$21:P232),MAX(L$21:L232)&lt;=MAX(R$21:R232),MAX(L$21:L232)&lt;=MAX(T$21:T232),MAX(L$21:L232)&lt;=TIME(20,0,0)),MAX(L$21:L232,F233),"")</f>
        <v/>
      </c>
      <c r="L233" s="4" t="str">
        <f t="shared" ca="1" si="43"/>
        <v/>
      </c>
      <c r="M233" s="4" t="str">
        <f ca="1">IF(AND(MAX(L$21:L232)&gt;MAX(N$21:N232),F233&lt;&gt;"",MAX(N$21:N232)&lt;=MAX(P$21:P232),MAX(N$21:N232)&lt;=MAX(R$21:R232),MAX(N$21:N232)&lt;=MAX(T$21:T232),MAX(N$21:N232)&lt;TIME(20,0,0)),MAX(N$21:N232,F233),"")</f>
        <v/>
      </c>
      <c r="N233" s="4" t="str">
        <f t="shared" ca="1" si="44"/>
        <v/>
      </c>
      <c r="O233" s="21" t="str">
        <f ca="1">IF(AND(MAX(L$21:L232)&gt;MAX(P$21:P232),F233&lt;&gt;"",MAX(N$21:N232)&gt;MAX(P$21:P232),MAX(P$21:P232)&lt;=MAX(R$21:R232),MAX(P$21:P232)&lt;=MAX(T$21:T232),MAX(P$21:P232)&lt;TIME(20,0,0)),MAX(P$21:P232,F233),"")</f>
        <v/>
      </c>
      <c r="P233" s="21" t="str">
        <f t="shared" ca="1" si="45"/>
        <v/>
      </c>
      <c r="Q233" s="21" t="str">
        <f ca="1">IF(AND(MAX(L$21:L232)&gt;MAX(R$21:R232),F233&lt;&gt;"",MAX(N$21:N232)&gt;MAX(R$21:R232),MAX(P$21:P232)&gt;MAX(R$21:R232),MAX(R$21:R232)&lt;=MAX(T$21:T232),MAX(R$21:R232)&lt;TIME(20,0,0)),MAX(R$21:R232,F233),"")</f>
        <v/>
      </c>
      <c r="R233" s="21" t="str">
        <f t="shared" ca="1" si="46"/>
        <v/>
      </c>
      <c r="S233" s="21" t="str">
        <f ca="1">IF(AND(MAX(L$21:L232)&gt;MAX(T$21:T232),F233&lt;&gt;"",MAX(N$21:N232)&gt;MAX(T$21:T232),MAX(P$21:P232)&gt;MAX(T$21:T232),MAX(R$21:R232)&gt;MAX(T$21:T232),MAX(T$21:T232)&lt;TIME(20,0,0)),MAX(T$21:T232,F233),"")</f>
        <v/>
      </c>
      <c r="T233" s="21" t="str">
        <f t="shared" ca="1" si="47"/>
        <v/>
      </c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0"/>
      <c r="AF233" s="20"/>
      <c r="AG233" s="20"/>
      <c r="AH233" s="20"/>
      <c r="AI233" s="20"/>
      <c r="AJ233" s="20"/>
      <c r="AK233" s="20"/>
    </row>
    <row r="234" spans="1:37" ht="13.8" x14ac:dyDescent="0.3">
      <c r="A234" s="3">
        <f t="shared" ca="1" si="36"/>
        <v>1</v>
      </c>
      <c r="B234" s="6">
        <f t="shared" ca="1" si="37"/>
        <v>2.8063845930043327</v>
      </c>
      <c r="C234" s="4" t="str">
        <f t="shared" ca="1" si="38"/>
        <v/>
      </c>
      <c r="D234" s="20">
        <v>2.1645859154232312</v>
      </c>
      <c r="E234" s="4">
        <f t="shared" si="39"/>
        <v>1.503184663488355E-3</v>
      </c>
      <c r="F234" s="4" t="str">
        <f t="shared" ca="1" si="40"/>
        <v/>
      </c>
      <c r="G234" s="3" t="str">
        <f ca="1">IF(F234&lt;&gt;"",SUM(COUNTIF($K$22:$K234,"&gt;"&amp;F234),COUNTIF($M$22:$M234,"&gt;"&amp;F234),COUNTIF($O$22:$O234,"&gt;"&amp;F234),COUNTIF($Q$22:$Q234,"&gt;"&amp;F234),COUNTIF($S$22:$S234,"&gt;"&amp;F234)),"")</f>
        <v/>
      </c>
      <c r="H234" s="20">
        <v>11.717271244506264</v>
      </c>
      <c r="I234" s="4">
        <f t="shared" si="41"/>
        <v>8.1369939197960175E-3</v>
      </c>
      <c r="J234" s="4" t="str">
        <f t="shared" ca="1" si="42"/>
        <v/>
      </c>
      <c r="K234" s="4" t="str">
        <f ca="1">IF(AND(MAX(L$21:L233)&lt;=MAX(N$21:N233),F234&lt;&gt;"",MAX(L$21:L233)&lt;=MAX(P$21:P233),MAX(L$21:L233)&lt;=MAX(R$21:R233),MAX(L$21:L233)&lt;=MAX(T$21:T233),MAX(L$21:L233)&lt;=TIME(20,0,0)),MAX(L$21:L233,F234),"")</f>
        <v/>
      </c>
      <c r="L234" s="4" t="str">
        <f t="shared" ca="1" si="43"/>
        <v/>
      </c>
      <c r="M234" s="4" t="str">
        <f ca="1">IF(AND(MAX(L$21:L233)&gt;MAX(N$21:N233),F234&lt;&gt;"",MAX(N$21:N233)&lt;=MAX(P$21:P233),MAX(N$21:N233)&lt;=MAX(R$21:R233),MAX(N$21:N233)&lt;=MAX(T$21:T233),MAX(N$21:N233)&lt;TIME(20,0,0)),MAX(N$21:N233,F234),"")</f>
        <v/>
      </c>
      <c r="N234" s="4" t="str">
        <f t="shared" ca="1" si="44"/>
        <v/>
      </c>
      <c r="O234" s="21" t="str">
        <f ca="1">IF(AND(MAX(L$21:L233)&gt;MAX(P$21:P233),F234&lt;&gt;"",MAX(N$21:N233)&gt;MAX(P$21:P233),MAX(P$21:P233)&lt;=MAX(R$21:R233),MAX(P$21:P233)&lt;=MAX(T$21:T233),MAX(P$21:P233)&lt;TIME(20,0,0)),MAX(P$21:P233,F234),"")</f>
        <v/>
      </c>
      <c r="P234" s="21" t="str">
        <f t="shared" ca="1" si="45"/>
        <v/>
      </c>
      <c r="Q234" s="21" t="str">
        <f ca="1">IF(AND(MAX(L$21:L233)&gt;MAX(R$21:R233),F234&lt;&gt;"",MAX(N$21:N233)&gt;MAX(R$21:R233),MAX(P$21:P233)&gt;MAX(R$21:R233),MAX(R$21:R233)&lt;=MAX(T$21:T233),MAX(R$21:R233)&lt;TIME(20,0,0)),MAX(R$21:R233,F234),"")</f>
        <v/>
      </c>
      <c r="R234" s="21" t="str">
        <f t="shared" ca="1" si="46"/>
        <v/>
      </c>
      <c r="S234" s="21" t="str">
        <f ca="1">IF(AND(MAX(L$21:L233)&gt;MAX(T$21:T233),F234&lt;&gt;"",MAX(N$21:N233)&gt;MAX(T$21:T233),MAX(P$21:P233)&gt;MAX(T$21:T233),MAX(R$21:R233)&gt;MAX(T$21:T233),MAX(T$21:T233)&lt;TIME(20,0,0)),MAX(T$21:T233,F234),"")</f>
        <v/>
      </c>
      <c r="T234" s="21" t="str">
        <f t="shared" ca="1" si="47"/>
        <v/>
      </c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0"/>
      <c r="AF234" s="20"/>
      <c r="AG234" s="20"/>
      <c r="AH234" s="20"/>
      <c r="AI234" s="20"/>
      <c r="AJ234" s="20"/>
      <c r="AK234" s="20"/>
    </row>
    <row r="235" spans="1:37" ht="13.8" x14ac:dyDescent="0.3">
      <c r="A235" s="3">
        <f t="shared" ca="1" si="36"/>
        <v>0</v>
      </c>
      <c r="B235" s="6">
        <f t="shared" ca="1" si="37"/>
        <v>3.1756223778973292</v>
      </c>
      <c r="C235" s="4" t="str">
        <f t="shared" ca="1" si="38"/>
        <v/>
      </c>
      <c r="D235" s="20">
        <v>3.0724318738321017</v>
      </c>
      <c r="E235" s="4">
        <f t="shared" si="39"/>
        <v>2.1336332457167371E-3</v>
      </c>
      <c r="F235" s="4" t="str">
        <f t="shared" ca="1" si="40"/>
        <v/>
      </c>
      <c r="G235" s="3" t="str">
        <f ca="1">IF(F235&lt;&gt;"",SUM(COUNTIF($K$22:$K235,"&gt;"&amp;F235),COUNTIF($M$22:$M235,"&gt;"&amp;F235),COUNTIF($O$22:$O235,"&gt;"&amp;F235),COUNTIF($Q$22:$Q235,"&gt;"&amp;F235),COUNTIF($S$22:$S235,"&gt;"&amp;F235)),"")</f>
        <v/>
      </c>
      <c r="H235" s="20">
        <v>13.622652697122248</v>
      </c>
      <c r="I235" s="4">
        <f t="shared" si="41"/>
        <v>9.460175484112673E-3</v>
      </c>
      <c r="J235" s="4" t="str">
        <f t="shared" ca="1" si="42"/>
        <v/>
      </c>
      <c r="K235" s="4" t="str">
        <f ca="1">IF(AND(MAX(L$21:L234)&lt;=MAX(N$21:N234),F235&lt;&gt;"",MAX(L$21:L234)&lt;=MAX(P$21:P234),MAX(L$21:L234)&lt;=MAX(R$21:R234),MAX(L$21:L234)&lt;=MAX(T$21:T234),MAX(L$21:L234)&lt;=TIME(20,0,0)),MAX(L$21:L234,F235),"")</f>
        <v/>
      </c>
      <c r="L235" s="4" t="str">
        <f t="shared" ca="1" si="43"/>
        <v/>
      </c>
      <c r="M235" s="4" t="str">
        <f ca="1">IF(AND(MAX(L$21:L234)&gt;MAX(N$21:N234),F235&lt;&gt;"",MAX(N$21:N234)&lt;=MAX(P$21:P234),MAX(N$21:N234)&lt;=MAX(R$21:R234),MAX(N$21:N234)&lt;=MAX(T$21:T234),MAX(N$21:N234)&lt;TIME(20,0,0)),MAX(N$21:N234,F235),"")</f>
        <v/>
      </c>
      <c r="N235" s="4" t="str">
        <f t="shared" ca="1" si="44"/>
        <v/>
      </c>
      <c r="O235" s="21" t="str">
        <f ca="1">IF(AND(MAX(L$21:L234)&gt;MAX(P$21:P234),F235&lt;&gt;"",MAX(N$21:N234)&gt;MAX(P$21:P234),MAX(P$21:P234)&lt;=MAX(R$21:R234),MAX(P$21:P234)&lt;=MAX(T$21:T234),MAX(P$21:P234)&lt;TIME(20,0,0)),MAX(P$21:P234,F235),"")</f>
        <v/>
      </c>
      <c r="P235" s="21" t="str">
        <f t="shared" ca="1" si="45"/>
        <v/>
      </c>
      <c r="Q235" s="21" t="str">
        <f ca="1">IF(AND(MAX(L$21:L234)&gt;MAX(R$21:R234),F235&lt;&gt;"",MAX(N$21:N234)&gt;MAX(R$21:R234),MAX(P$21:P234)&gt;MAX(R$21:R234),MAX(R$21:R234)&lt;=MAX(T$21:T234),MAX(R$21:R234)&lt;TIME(20,0,0)),MAX(R$21:R234,F235),"")</f>
        <v/>
      </c>
      <c r="R235" s="21" t="str">
        <f t="shared" ca="1" si="46"/>
        <v/>
      </c>
      <c r="S235" s="21" t="str">
        <f ca="1">IF(AND(MAX(L$21:L234)&gt;MAX(T$21:T234),F235&lt;&gt;"",MAX(N$21:N234)&gt;MAX(T$21:T234),MAX(P$21:P234)&gt;MAX(T$21:T234),MAX(R$21:R234)&gt;MAX(T$21:T234),MAX(T$21:T234)&lt;TIME(20,0,0)),MAX(T$21:T234,F235),"")</f>
        <v/>
      </c>
      <c r="T235" s="21" t="str">
        <f t="shared" ca="1" si="47"/>
        <v/>
      </c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0"/>
      <c r="AF235" s="20"/>
      <c r="AG235" s="20"/>
      <c r="AH235" s="20"/>
      <c r="AI235" s="20"/>
      <c r="AJ235" s="20"/>
      <c r="AK235" s="20"/>
    </row>
    <row r="236" spans="1:37" ht="13.8" x14ac:dyDescent="0.3">
      <c r="A236" s="3">
        <f t="shared" ca="1" si="36"/>
        <v>1</v>
      </c>
      <c r="B236" s="6">
        <f t="shared" ca="1" si="37"/>
        <v>3.5593489844650286</v>
      </c>
      <c r="C236" s="4" t="str">
        <f t="shared" ca="1" si="38"/>
        <v/>
      </c>
      <c r="D236" s="20">
        <v>3.558774786441063</v>
      </c>
      <c r="E236" s="4">
        <f t="shared" si="39"/>
        <v>2.4713713794729604E-3</v>
      </c>
      <c r="F236" s="4" t="str">
        <f t="shared" ca="1" si="40"/>
        <v/>
      </c>
      <c r="G236" s="3" t="str">
        <f ca="1">IF(F236&lt;&gt;"",SUM(COUNTIF($K$22:$K236,"&gt;"&amp;F236),COUNTIF($M$22:$M236,"&gt;"&amp;F236),COUNTIF($O$22:$O236,"&gt;"&amp;F236),COUNTIF($Q$22:$Q236,"&gt;"&amp;F236),COUNTIF($S$22:$S236,"&gt;"&amp;F236)),"")</f>
        <v/>
      </c>
      <c r="H236" s="20">
        <v>20.64102151656698</v>
      </c>
      <c r="I236" s="4">
        <f t="shared" si="41"/>
        <v>1.433404271983818E-2</v>
      </c>
      <c r="J236" s="4" t="str">
        <f t="shared" ca="1" si="42"/>
        <v/>
      </c>
      <c r="K236" s="4" t="str">
        <f ca="1">IF(AND(MAX(L$21:L235)&lt;=MAX(N$21:N235),F236&lt;&gt;"",MAX(L$21:L235)&lt;=MAX(P$21:P235),MAX(L$21:L235)&lt;=MAX(R$21:R235),MAX(L$21:L235)&lt;=MAX(T$21:T235),MAX(L$21:L235)&lt;=TIME(20,0,0)),MAX(L$21:L235,F236),"")</f>
        <v/>
      </c>
      <c r="L236" s="4" t="str">
        <f t="shared" ca="1" si="43"/>
        <v/>
      </c>
      <c r="M236" s="4" t="str">
        <f ca="1">IF(AND(MAX(L$21:L235)&gt;MAX(N$21:N235),F236&lt;&gt;"",MAX(N$21:N235)&lt;=MAX(P$21:P235),MAX(N$21:N235)&lt;=MAX(R$21:R235),MAX(N$21:N235)&lt;=MAX(T$21:T235),MAX(N$21:N235)&lt;TIME(20,0,0)),MAX(N$21:N235,F236),"")</f>
        <v/>
      </c>
      <c r="N236" s="4" t="str">
        <f t="shared" ca="1" si="44"/>
        <v/>
      </c>
      <c r="O236" s="21" t="str">
        <f ca="1">IF(AND(MAX(L$21:L235)&gt;MAX(P$21:P235),F236&lt;&gt;"",MAX(N$21:N235)&gt;MAX(P$21:P235),MAX(P$21:P235)&lt;=MAX(R$21:R235),MAX(P$21:P235)&lt;=MAX(T$21:T235),MAX(P$21:P235)&lt;TIME(20,0,0)),MAX(P$21:P235,F236),"")</f>
        <v/>
      </c>
      <c r="P236" s="21" t="str">
        <f t="shared" ca="1" si="45"/>
        <v/>
      </c>
      <c r="Q236" s="21" t="str">
        <f ca="1">IF(AND(MAX(L$21:L235)&gt;MAX(R$21:R235),F236&lt;&gt;"",MAX(N$21:N235)&gt;MAX(R$21:R235),MAX(P$21:P235)&gt;MAX(R$21:R235),MAX(R$21:R235)&lt;=MAX(T$21:T235),MAX(R$21:R235)&lt;TIME(20,0,0)),MAX(R$21:R235,F236),"")</f>
        <v/>
      </c>
      <c r="R236" s="21" t="str">
        <f t="shared" ca="1" si="46"/>
        <v/>
      </c>
      <c r="S236" s="21" t="str">
        <f ca="1">IF(AND(MAX(L$21:L235)&gt;MAX(T$21:T235),F236&lt;&gt;"",MAX(N$21:N235)&gt;MAX(T$21:T235),MAX(P$21:P235)&gt;MAX(T$21:T235),MAX(R$21:R235)&gt;MAX(T$21:T235),MAX(T$21:T235)&lt;TIME(20,0,0)),MAX(T$21:T235,F236),"")</f>
        <v/>
      </c>
      <c r="T236" s="21" t="str">
        <f t="shared" ca="1" si="47"/>
        <v/>
      </c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0"/>
      <c r="AF236" s="20"/>
      <c r="AG236" s="20"/>
      <c r="AH236" s="20"/>
      <c r="AI236" s="20"/>
      <c r="AJ236" s="20"/>
      <c r="AK236" s="20"/>
    </row>
    <row r="237" spans="1:37" ht="13.8" x14ac:dyDescent="0.3">
      <c r="A237" s="3">
        <f t="shared" ca="1" si="36"/>
        <v>1</v>
      </c>
      <c r="B237" s="6">
        <f t="shared" ca="1" si="37"/>
        <v>4.8387364946356932</v>
      </c>
      <c r="C237" s="4" t="str">
        <f t="shared" ca="1" si="38"/>
        <v/>
      </c>
      <c r="D237" s="20">
        <v>3.46509740059264</v>
      </c>
      <c r="E237" s="4">
        <f t="shared" si="39"/>
        <v>2.4063176393004444E-3</v>
      </c>
      <c r="F237" s="4" t="str">
        <f t="shared" ca="1" si="40"/>
        <v/>
      </c>
      <c r="G237" s="3" t="str">
        <f ca="1">IF(F237&lt;&gt;"",SUM(COUNTIF($K$22:$K237,"&gt;"&amp;F237),COUNTIF($M$22:$M237,"&gt;"&amp;F237),COUNTIF($O$22:$O237,"&gt;"&amp;F237),COUNTIF($Q$22:$Q237,"&gt;"&amp;F237),COUNTIF($S$22:$S237,"&gt;"&amp;F237)),"")</f>
        <v/>
      </c>
      <c r="H237" s="20">
        <v>10.547676689966465</v>
      </c>
      <c r="I237" s="4">
        <f t="shared" si="41"/>
        <v>7.324775479143379E-3</v>
      </c>
      <c r="J237" s="4" t="str">
        <f t="shared" ca="1" si="42"/>
        <v/>
      </c>
      <c r="K237" s="4" t="str">
        <f ca="1">IF(AND(MAX(L$21:L236)&lt;=MAX(N$21:N236),F237&lt;&gt;"",MAX(L$21:L236)&lt;=MAX(P$21:P236),MAX(L$21:L236)&lt;=MAX(R$21:R236),MAX(L$21:L236)&lt;=MAX(T$21:T236),MAX(L$21:L236)&lt;=TIME(20,0,0)),MAX(L$21:L236,F237),"")</f>
        <v/>
      </c>
      <c r="L237" s="4" t="str">
        <f t="shared" ca="1" si="43"/>
        <v/>
      </c>
      <c r="M237" s="4" t="str">
        <f ca="1">IF(AND(MAX(L$21:L236)&gt;MAX(N$21:N236),F237&lt;&gt;"",MAX(N$21:N236)&lt;=MAX(P$21:P236),MAX(N$21:N236)&lt;=MAX(R$21:R236),MAX(N$21:N236)&lt;=MAX(T$21:T236),MAX(N$21:N236)&lt;TIME(20,0,0)),MAX(N$21:N236,F237),"")</f>
        <v/>
      </c>
      <c r="N237" s="4" t="str">
        <f t="shared" ca="1" si="44"/>
        <v/>
      </c>
      <c r="O237" s="21" t="str">
        <f ca="1">IF(AND(MAX(L$21:L236)&gt;MAX(P$21:P236),F237&lt;&gt;"",MAX(N$21:N236)&gt;MAX(P$21:P236),MAX(P$21:P236)&lt;=MAX(R$21:R236),MAX(P$21:P236)&lt;=MAX(T$21:T236),MAX(P$21:P236)&lt;TIME(20,0,0)),MAX(P$21:P236,F237),"")</f>
        <v/>
      </c>
      <c r="P237" s="21" t="str">
        <f t="shared" ca="1" si="45"/>
        <v/>
      </c>
      <c r="Q237" s="21" t="str">
        <f ca="1">IF(AND(MAX(L$21:L236)&gt;MAX(R$21:R236),F237&lt;&gt;"",MAX(N$21:N236)&gt;MAX(R$21:R236),MAX(P$21:P236)&gt;MAX(R$21:R236),MAX(R$21:R236)&lt;=MAX(T$21:T236),MAX(R$21:R236)&lt;TIME(20,0,0)),MAX(R$21:R236,F237),"")</f>
        <v/>
      </c>
      <c r="R237" s="21" t="str">
        <f t="shared" ca="1" si="46"/>
        <v/>
      </c>
      <c r="S237" s="21" t="str">
        <f ca="1">IF(AND(MAX(L$21:L236)&gt;MAX(T$21:T236),F237&lt;&gt;"",MAX(N$21:N236)&gt;MAX(T$21:T236),MAX(P$21:P236)&gt;MAX(T$21:T236),MAX(R$21:R236)&gt;MAX(T$21:T236),MAX(T$21:T236)&lt;TIME(20,0,0)),MAX(T$21:T236,F237),"")</f>
        <v/>
      </c>
      <c r="T237" s="21" t="str">
        <f t="shared" ca="1" si="47"/>
        <v/>
      </c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0"/>
      <c r="AF237" s="20"/>
      <c r="AG237" s="20"/>
      <c r="AH237" s="20"/>
      <c r="AI237" s="20"/>
      <c r="AJ237" s="20"/>
      <c r="AK237" s="20"/>
    </row>
    <row r="238" spans="1:37" ht="13.8" x14ac:dyDescent="0.3">
      <c r="A238" s="3">
        <f t="shared" ca="1" si="36"/>
        <v>0</v>
      </c>
      <c r="B238" s="6">
        <f t="shared" ca="1" si="37"/>
        <v>6.4238072215023028</v>
      </c>
      <c r="C238" s="4" t="str">
        <f t="shared" ca="1" si="38"/>
        <v/>
      </c>
      <c r="D238" s="20">
        <v>2.6682248593060649</v>
      </c>
      <c r="E238" s="4">
        <f t="shared" si="39"/>
        <v>1.8529339300736561E-3</v>
      </c>
      <c r="F238" s="4" t="str">
        <f t="shared" ca="1" si="40"/>
        <v/>
      </c>
      <c r="G238" s="3" t="str">
        <f ca="1">IF(F238&lt;&gt;"",SUM(COUNTIF($K$22:$K238,"&gt;"&amp;F238),COUNTIF($M$22:$M238,"&gt;"&amp;F238),COUNTIF($O$22:$O238,"&gt;"&amp;F238),COUNTIF($Q$22:$Q238,"&gt;"&amp;F238),COUNTIF($S$22:$S238,"&gt;"&amp;F238)),"")</f>
        <v/>
      </c>
      <c r="H238" s="20">
        <v>19.823277777177282</v>
      </c>
      <c r="I238" s="4">
        <f t="shared" si="41"/>
        <v>1.3766165123039778E-2</v>
      </c>
      <c r="J238" s="4" t="str">
        <f t="shared" ca="1" si="42"/>
        <v/>
      </c>
      <c r="K238" s="4" t="str">
        <f ca="1">IF(AND(MAX(L$21:L237)&lt;=MAX(N$21:N237),F238&lt;&gt;"",MAX(L$21:L237)&lt;=MAX(P$21:P237),MAX(L$21:L237)&lt;=MAX(R$21:R237),MAX(L$21:L237)&lt;=MAX(T$21:T237),MAX(L$21:L237)&lt;=TIME(20,0,0)),MAX(L$21:L237,F238),"")</f>
        <v/>
      </c>
      <c r="L238" s="4" t="str">
        <f t="shared" ca="1" si="43"/>
        <v/>
      </c>
      <c r="M238" s="4" t="str">
        <f ca="1">IF(AND(MAX(L$21:L237)&gt;MAX(N$21:N237),F238&lt;&gt;"",MAX(N$21:N237)&lt;=MAX(P$21:P237),MAX(N$21:N237)&lt;=MAX(R$21:R237),MAX(N$21:N237)&lt;=MAX(T$21:T237),MAX(N$21:N237)&lt;TIME(20,0,0)),MAX(N$21:N237,F238),"")</f>
        <v/>
      </c>
      <c r="N238" s="4" t="str">
        <f t="shared" ca="1" si="44"/>
        <v/>
      </c>
      <c r="O238" s="21" t="str">
        <f ca="1">IF(AND(MAX(L$21:L237)&gt;MAX(P$21:P237),F238&lt;&gt;"",MAX(N$21:N237)&gt;MAX(P$21:P237),MAX(P$21:P237)&lt;=MAX(R$21:R237),MAX(P$21:P237)&lt;=MAX(T$21:T237),MAX(P$21:P237)&lt;TIME(20,0,0)),MAX(P$21:P237,F238),"")</f>
        <v/>
      </c>
      <c r="P238" s="21" t="str">
        <f t="shared" ca="1" si="45"/>
        <v/>
      </c>
      <c r="Q238" s="21" t="str">
        <f ca="1">IF(AND(MAX(L$21:L237)&gt;MAX(R$21:R237),F238&lt;&gt;"",MAX(N$21:N237)&gt;MAX(R$21:R237),MAX(P$21:P237)&gt;MAX(R$21:R237),MAX(R$21:R237)&lt;=MAX(T$21:T237),MAX(R$21:R237)&lt;TIME(20,0,0)),MAX(R$21:R237,F238),"")</f>
        <v/>
      </c>
      <c r="R238" s="21" t="str">
        <f t="shared" ca="1" si="46"/>
        <v/>
      </c>
      <c r="S238" s="21" t="str">
        <f ca="1">IF(AND(MAX(L$21:L237)&gt;MAX(T$21:T237),F238&lt;&gt;"",MAX(N$21:N237)&gt;MAX(T$21:T237),MAX(P$21:P237)&gt;MAX(T$21:T237),MAX(R$21:R237)&gt;MAX(T$21:T237),MAX(T$21:T237)&lt;TIME(20,0,0)),MAX(T$21:T237,F238),"")</f>
        <v/>
      </c>
      <c r="T238" s="21" t="str">
        <f t="shared" ca="1" si="47"/>
        <v/>
      </c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0"/>
      <c r="AF238" s="20"/>
      <c r="AG238" s="20"/>
      <c r="AH238" s="20"/>
      <c r="AI238" s="20"/>
      <c r="AJ238" s="20"/>
      <c r="AK238" s="20"/>
    </row>
    <row r="239" spans="1:37" ht="13.8" x14ac:dyDescent="0.3">
      <c r="A239" s="3">
        <f t="shared" ca="1" si="36"/>
        <v>0</v>
      </c>
      <c r="B239" s="6">
        <f t="shared" ca="1" si="37"/>
        <v>2.6786902524982197</v>
      </c>
      <c r="C239" s="4" t="str">
        <f t="shared" ca="1" si="38"/>
        <v/>
      </c>
      <c r="D239" s="20">
        <v>2.4275009385091835</v>
      </c>
      <c r="E239" s="4">
        <f t="shared" si="39"/>
        <v>1.6857645406313773E-3</v>
      </c>
      <c r="F239" s="4" t="str">
        <f t="shared" ca="1" si="40"/>
        <v/>
      </c>
      <c r="G239" s="3" t="str">
        <f ca="1">IF(F239&lt;&gt;"",SUM(COUNTIF($K$22:$K239,"&gt;"&amp;F239),COUNTIF($M$22:$M239,"&gt;"&amp;F239),COUNTIF($O$22:$O239,"&gt;"&amp;F239),COUNTIF($Q$22:$Q239,"&gt;"&amp;F239),COUNTIF($S$22:$S239,"&gt;"&amp;F239)),"")</f>
        <v/>
      </c>
      <c r="H239" s="20">
        <v>18.265509462835325</v>
      </c>
      <c r="I239" s="4">
        <f t="shared" si="41"/>
        <v>1.268438157141342E-2</v>
      </c>
      <c r="J239" s="4" t="str">
        <f t="shared" ca="1" si="42"/>
        <v/>
      </c>
      <c r="K239" s="4" t="str">
        <f ca="1">IF(AND(MAX(L$21:L238)&lt;=MAX(N$21:N238),F239&lt;&gt;"",MAX(L$21:L238)&lt;=MAX(P$21:P238),MAX(L$21:L238)&lt;=MAX(R$21:R238),MAX(L$21:L238)&lt;=MAX(T$21:T238),MAX(L$21:L238)&lt;=TIME(20,0,0)),MAX(L$21:L238,F239),"")</f>
        <v/>
      </c>
      <c r="L239" s="4" t="str">
        <f t="shared" ca="1" si="43"/>
        <v/>
      </c>
      <c r="M239" s="4" t="str">
        <f ca="1">IF(AND(MAX(L$21:L238)&gt;MAX(N$21:N238),F239&lt;&gt;"",MAX(N$21:N238)&lt;=MAX(P$21:P238),MAX(N$21:N238)&lt;=MAX(R$21:R238),MAX(N$21:N238)&lt;=MAX(T$21:T238),MAX(N$21:N238)&lt;TIME(20,0,0)),MAX(N$21:N238,F239),"")</f>
        <v/>
      </c>
      <c r="N239" s="4" t="str">
        <f t="shared" ca="1" si="44"/>
        <v/>
      </c>
      <c r="O239" s="21" t="str">
        <f ca="1">IF(AND(MAX(L$21:L238)&gt;MAX(P$21:P238),F239&lt;&gt;"",MAX(N$21:N238)&gt;MAX(P$21:P238),MAX(P$21:P238)&lt;=MAX(R$21:R238),MAX(P$21:P238)&lt;=MAX(T$21:T238),MAX(P$21:P238)&lt;TIME(20,0,0)),MAX(P$21:P238,F239),"")</f>
        <v/>
      </c>
      <c r="P239" s="21" t="str">
        <f t="shared" ca="1" si="45"/>
        <v/>
      </c>
      <c r="Q239" s="21" t="str">
        <f ca="1">IF(AND(MAX(L$21:L238)&gt;MAX(R$21:R238),F239&lt;&gt;"",MAX(N$21:N238)&gt;MAX(R$21:R238),MAX(P$21:P238)&gt;MAX(R$21:R238),MAX(R$21:R238)&lt;=MAX(T$21:T238),MAX(R$21:R238)&lt;TIME(20,0,0)),MAX(R$21:R238,F239),"")</f>
        <v/>
      </c>
      <c r="R239" s="21" t="str">
        <f t="shared" ca="1" si="46"/>
        <v/>
      </c>
      <c r="S239" s="21" t="str">
        <f ca="1">IF(AND(MAX(L$21:L238)&gt;MAX(T$21:T238),F239&lt;&gt;"",MAX(N$21:N238)&gt;MAX(T$21:T238),MAX(P$21:P238)&gt;MAX(T$21:T238),MAX(R$21:R238)&gt;MAX(T$21:T238),MAX(T$21:T238)&lt;TIME(20,0,0)),MAX(T$21:T238,F239),"")</f>
        <v/>
      </c>
      <c r="T239" s="21" t="str">
        <f t="shared" ca="1" si="47"/>
        <v/>
      </c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0"/>
      <c r="AF239" s="20"/>
      <c r="AG239" s="20"/>
      <c r="AH239" s="20"/>
      <c r="AI239" s="20"/>
      <c r="AJ239" s="20"/>
      <c r="AK239" s="20"/>
    </row>
    <row r="240" spans="1:37" ht="13.8" x14ac:dyDescent="0.3">
      <c r="A240" s="3">
        <f t="shared" ca="1" si="36"/>
        <v>0</v>
      </c>
      <c r="B240" s="6">
        <f t="shared" ca="1" si="37"/>
        <v>2.9028849813011659</v>
      </c>
      <c r="C240" s="4" t="str">
        <f t="shared" ca="1" si="38"/>
        <v/>
      </c>
      <c r="D240" s="20">
        <v>3.2591463044154807</v>
      </c>
      <c r="E240" s="4">
        <f t="shared" si="39"/>
        <v>2.2632960447329727E-3</v>
      </c>
      <c r="F240" s="4" t="str">
        <f t="shared" ca="1" si="40"/>
        <v/>
      </c>
      <c r="G240" s="3" t="str">
        <f ca="1">IF(F240&lt;&gt;"",SUM(COUNTIF($K$22:$K240,"&gt;"&amp;F240),COUNTIF($M$22:$M240,"&gt;"&amp;F240),COUNTIF($O$22:$O240,"&gt;"&amp;F240),COUNTIF($Q$22:$Q240,"&gt;"&amp;F240),COUNTIF($S$22:$S240,"&gt;"&amp;F240)),"")</f>
        <v/>
      </c>
      <c r="H240" s="20">
        <v>8.0422632132831495</v>
      </c>
      <c r="I240" s="4">
        <f t="shared" si="41"/>
        <v>5.5849050092244097E-3</v>
      </c>
      <c r="J240" s="4" t="str">
        <f t="shared" ca="1" si="42"/>
        <v/>
      </c>
      <c r="K240" s="4" t="str">
        <f ca="1">IF(AND(MAX(L$21:L239)&lt;=MAX(N$21:N239),F240&lt;&gt;"",MAX(L$21:L239)&lt;=MAX(P$21:P239),MAX(L$21:L239)&lt;=MAX(R$21:R239),MAX(L$21:L239)&lt;=MAX(T$21:T239),MAX(L$21:L239)&lt;=TIME(20,0,0)),MAX(L$21:L239,F240),"")</f>
        <v/>
      </c>
      <c r="L240" s="4" t="str">
        <f t="shared" ca="1" si="43"/>
        <v/>
      </c>
      <c r="M240" s="4" t="str">
        <f ca="1">IF(AND(MAX(L$21:L239)&gt;MAX(N$21:N239),F240&lt;&gt;"",MAX(N$21:N239)&lt;=MAX(P$21:P239),MAX(N$21:N239)&lt;=MAX(R$21:R239),MAX(N$21:N239)&lt;=MAX(T$21:T239),MAX(N$21:N239)&lt;TIME(20,0,0)),MAX(N$21:N239,F240),"")</f>
        <v/>
      </c>
      <c r="N240" s="4" t="str">
        <f t="shared" ca="1" si="44"/>
        <v/>
      </c>
      <c r="O240" s="21" t="str">
        <f ca="1">IF(AND(MAX(L$21:L239)&gt;MAX(P$21:P239),F240&lt;&gt;"",MAX(N$21:N239)&gt;MAX(P$21:P239),MAX(P$21:P239)&lt;=MAX(R$21:R239),MAX(P$21:P239)&lt;=MAX(T$21:T239),MAX(P$21:P239)&lt;TIME(20,0,0)),MAX(P$21:P239,F240),"")</f>
        <v/>
      </c>
      <c r="P240" s="21" t="str">
        <f t="shared" ca="1" si="45"/>
        <v/>
      </c>
      <c r="Q240" s="21" t="str">
        <f ca="1">IF(AND(MAX(L$21:L239)&gt;MAX(R$21:R239),F240&lt;&gt;"",MAX(N$21:N239)&gt;MAX(R$21:R239),MAX(P$21:P239)&gt;MAX(R$21:R239),MAX(R$21:R239)&lt;=MAX(T$21:T239),MAX(R$21:R239)&lt;TIME(20,0,0)),MAX(R$21:R239,F240),"")</f>
        <v/>
      </c>
      <c r="R240" s="21" t="str">
        <f t="shared" ca="1" si="46"/>
        <v/>
      </c>
      <c r="S240" s="21" t="str">
        <f ca="1">IF(AND(MAX(L$21:L239)&gt;MAX(T$21:T239),F240&lt;&gt;"",MAX(N$21:N239)&gt;MAX(T$21:T239),MAX(P$21:P239)&gt;MAX(T$21:T239),MAX(R$21:R239)&gt;MAX(T$21:T239),MAX(T$21:T239)&lt;TIME(20,0,0)),MAX(T$21:T239,F240),"")</f>
        <v/>
      </c>
      <c r="T240" s="21" t="str">
        <f t="shared" ca="1" si="47"/>
        <v/>
      </c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0"/>
      <c r="AF240" s="20"/>
      <c r="AG240" s="20"/>
      <c r="AH240" s="20"/>
      <c r="AI240" s="20"/>
      <c r="AJ240" s="20"/>
      <c r="AK240" s="20"/>
    </row>
    <row r="241" spans="1:37" ht="13.8" x14ac:dyDescent="0.3">
      <c r="A241" s="3">
        <f t="shared" ca="1" si="36"/>
        <v>0</v>
      </c>
      <c r="B241" s="6">
        <f t="shared" ca="1" si="37"/>
        <v>1.9836638034948337</v>
      </c>
      <c r="C241" s="4" t="str">
        <f t="shared" ca="1" si="38"/>
        <v/>
      </c>
      <c r="D241" s="20">
        <v>2.3311615753555088</v>
      </c>
      <c r="E241" s="4">
        <f t="shared" si="39"/>
        <v>1.6188622051079922E-3</v>
      </c>
      <c r="F241" s="4" t="str">
        <f t="shared" ca="1" si="40"/>
        <v/>
      </c>
      <c r="G241" s="3" t="str">
        <f ca="1">IF(F241&lt;&gt;"",SUM(COUNTIF($K$22:$K241,"&gt;"&amp;F241),COUNTIF($M$22:$M241,"&gt;"&amp;F241),COUNTIF($O$22:$O241,"&gt;"&amp;F241),COUNTIF($Q$22:$Q241,"&gt;"&amp;F241),COUNTIF($S$22:$S241,"&gt;"&amp;F241)),"")</f>
        <v/>
      </c>
      <c r="H241" s="20">
        <v>19.317075763538014</v>
      </c>
      <c r="I241" s="4">
        <f t="shared" si="41"/>
        <v>1.3414635946901399E-2</v>
      </c>
      <c r="J241" s="4" t="str">
        <f t="shared" ca="1" si="42"/>
        <v/>
      </c>
      <c r="K241" s="4" t="str">
        <f ca="1">IF(AND(MAX(L$21:L240)&lt;=MAX(N$21:N240),F241&lt;&gt;"",MAX(L$21:L240)&lt;=MAX(P$21:P240),MAX(L$21:L240)&lt;=MAX(R$21:R240),MAX(L$21:L240)&lt;=MAX(T$21:T240),MAX(L$21:L240)&lt;=TIME(20,0,0)),MAX(L$21:L240,F241),"")</f>
        <v/>
      </c>
      <c r="L241" s="4" t="str">
        <f t="shared" ca="1" si="43"/>
        <v/>
      </c>
      <c r="M241" s="4" t="str">
        <f ca="1">IF(AND(MAX(L$21:L240)&gt;MAX(N$21:N240),F241&lt;&gt;"",MAX(N$21:N240)&lt;=MAX(P$21:P240),MAX(N$21:N240)&lt;=MAX(R$21:R240),MAX(N$21:N240)&lt;=MAX(T$21:T240),MAX(N$21:N240)&lt;TIME(20,0,0)),MAX(N$21:N240,F241),"")</f>
        <v/>
      </c>
      <c r="N241" s="4" t="str">
        <f t="shared" ca="1" si="44"/>
        <v/>
      </c>
      <c r="O241" s="21" t="str">
        <f ca="1">IF(AND(MAX(L$21:L240)&gt;MAX(P$21:P240),F241&lt;&gt;"",MAX(N$21:N240)&gt;MAX(P$21:P240),MAX(P$21:P240)&lt;=MAX(R$21:R240),MAX(P$21:P240)&lt;=MAX(T$21:T240),MAX(P$21:P240)&lt;TIME(20,0,0)),MAX(P$21:P240,F241),"")</f>
        <v/>
      </c>
      <c r="P241" s="21" t="str">
        <f t="shared" ca="1" si="45"/>
        <v/>
      </c>
      <c r="Q241" s="21" t="str">
        <f ca="1">IF(AND(MAX(L$21:L240)&gt;MAX(R$21:R240),F241&lt;&gt;"",MAX(N$21:N240)&gt;MAX(R$21:R240),MAX(P$21:P240)&gt;MAX(R$21:R240),MAX(R$21:R240)&lt;=MAX(T$21:T240),MAX(R$21:R240)&lt;TIME(20,0,0)),MAX(R$21:R240,F241),"")</f>
        <v/>
      </c>
      <c r="R241" s="21" t="str">
        <f t="shared" ca="1" si="46"/>
        <v/>
      </c>
      <c r="S241" s="21" t="str">
        <f ca="1">IF(AND(MAX(L$21:L240)&gt;MAX(T$21:T240),F241&lt;&gt;"",MAX(N$21:N240)&gt;MAX(T$21:T240),MAX(P$21:P240)&gt;MAX(T$21:T240),MAX(R$21:R240)&gt;MAX(T$21:T240),MAX(T$21:T240)&lt;TIME(20,0,0)),MAX(T$21:T240,F241),"")</f>
        <v/>
      </c>
      <c r="T241" s="21" t="str">
        <f t="shared" ca="1" si="47"/>
        <v/>
      </c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0"/>
      <c r="AF241" s="20"/>
      <c r="AG241" s="20"/>
      <c r="AH241" s="20"/>
      <c r="AI241" s="20"/>
      <c r="AJ241" s="20"/>
      <c r="AK241" s="20"/>
    </row>
    <row r="242" spans="1:37" ht="13.8" x14ac:dyDescent="0.3">
      <c r="A242" s="3">
        <f t="shared" ca="1" si="36"/>
        <v>1</v>
      </c>
      <c r="B242" s="6">
        <f t="shared" ca="1" si="37"/>
        <v>1.2546821317372721</v>
      </c>
      <c r="C242" s="4" t="str">
        <f t="shared" ca="1" si="38"/>
        <v/>
      </c>
      <c r="D242" s="20">
        <v>2.9313138232537312</v>
      </c>
      <c r="E242" s="4">
        <f t="shared" si="39"/>
        <v>2.0356345994817578E-3</v>
      </c>
      <c r="F242" s="4" t="str">
        <f t="shared" ca="1" si="40"/>
        <v/>
      </c>
      <c r="G242" s="3" t="str">
        <f ca="1">IF(F242&lt;&gt;"",SUM(COUNTIF($K$22:$K242,"&gt;"&amp;F242),COUNTIF($M$22:$M242,"&gt;"&amp;F242),COUNTIF($O$22:$O242,"&gt;"&amp;F242),COUNTIF($Q$22:$Q242,"&gt;"&amp;F242),COUNTIF($S$22:$S242,"&gt;"&amp;F242)),"")</f>
        <v/>
      </c>
      <c r="H242" s="20">
        <v>12.448739463834499</v>
      </c>
      <c r="I242" s="4">
        <f t="shared" si="41"/>
        <v>8.6449579609961802E-3</v>
      </c>
      <c r="J242" s="4" t="str">
        <f t="shared" ca="1" si="42"/>
        <v/>
      </c>
      <c r="K242" s="4" t="str">
        <f ca="1">IF(AND(MAX(L$21:L241)&lt;=MAX(N$21:N241),F242&lt;&gt;"",MAX(L$21:L241)&lt;=MAX(P$21:P241),MAX(L$21:L241)&lt;=MAX(R$21:R241),MAX(L$21:L241)&lt;=MAX(T$21:T241),MAX(L$21:L241)&lt;=TIME(20,0,0)),MAX(L$21:L241,F242),"")</f>
        <v/>
      </c>
      <c r="L242" s="4" t="str">
        <f t="shared" ca="1" si="43"/>
        <v/>
      </c>
      <c r="M242" s="4" t="str">
        <f ca="1">IF(AND(MAX(L$21:L241)&gt;MAX(N$21:N241),F242&lt;&gt;"",MAX(N$21:N241)&lt;=MAX(P$21:P241),MAX(N$21:N241)&lt;=MAX(R$21:R241),MAX(N$21:N241)&lt;=MAX(T$21:T241),MAX(N$21:N241)&lt;TIME(20,0,0)),MAX(N$21:N241,F242),"")</f>
        <v/>
      </c>
      <c r="N242" s="4" t="str">
        <f t="shared" ca="1" si="44"/>
        <v/>
      </c>
      <c r="O242" s="21" t="str">
        <f ca="1">IF(AND(MAX(L$21:L241)&gt;MAX(P$21:P241),F242&lt;&gt;"",MAX(N$21:N241)&gt;MAX(P$21:P241),MAX(P$21:P241)&lt;=MAX(R$21:R241),MAX(P$21:P241)&lt;=MAX(T$21:T241),MAX(P$21:P241)&lt;TIME(20,0,0)),MAX(P$21:P241,F242),"")</f>
        <v/>
      </c>
      <c r="P242" s="21" t="str">
        <f t="shared" ca="1" si="45"/>
        <v/>
      </c>
      <c r="Q242" s="21" t="str">
        <f ca="1">IF(AND(MAX(L$21:L241)&gt;MAX(R$21:R241),F242&lt;&gt;"",MAX(N$21:N241)&gt;MAX(R$21:R241),MAX(P$21:P241)&gt;MAX(R$21:R241),MAX(R$21:R241)&lt;=MAX(T$21:T241),MAX(R$21:R241)&lt;TIME(20,0,0)),MAX(R$21:R241,F242),"")</f>
        <v/>
      </c>
      <c r="R242" s="21" t="str">
        <f t="shared" ca="1" si="46"/>
        <v/>
      </c>
      <c r="S242" s="21" t="str">
        <f ca="1">IF(AND(MAX(L$21:L241)&gt;MAX(T$21:T241),F242&lt;&gt;"",MAX(N$21:N241)&gt;MAX(T$21:T241),MAX(P$21:P241)&gt;MAX(T$21:T241),MAX(R$21:R241)&gt;MAX(T$21:T241),MAX(T$21:T241)&lt;TIME(20,0,0)),MAX(T$21:T241,F242),"")</f>
        <v/>
      </c>
      <c r="T242" s="21" t="str">
        <f t="shared" ca="1" si="47"/>
        <v/>
      </c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0"/>
      <c r="AF242" s="20"/>
      <c r="AG242" s="20"/>
      <c r="AH242" s="20"/>
      <c r="AI242" s="20"/>
      <c r="AJ242" s="20"/>
      <c r="AK242" s="20"/>
    </row>
    <row r="243" spans="1:37" ht="13.8" x14ac:dyDescent="0.3">
      <c r="A243" s="3">
        <f t="shared" ca="1" si="36"/>
        <v>0</v>
      </c>
      <c r="B243" s="6">
        <f t="shared" ca="1" si="37"/>
        <v>3.2319100353994332</v>
      </c>
      <c r="C243" s="4" t="str">
        <f t="shared" ca="1" si="38"/>
        <v/>
      </c>
      <c r="D243" s="20">
        <v>2.9071906131575815</v>
      </c>
      <c r="E243" s="4">
        <f t="shared" si="39"/>
        <v>2.0188823702483203E-3</v>
      </c>
      <c r="F243" s="4" t="str">
        <f t="shared" ca="1" si="40"/>
        <v/>
      </c>
      <c r="G243" s="3" t="str">
        <f ca="1">IF(F243&lt;&gt;"",SUM(COUNTIF($K$22:$K243,"&gt;"&amp;F243),COUNTIF($M$22:$M243,"&gt;"&amp;F243),COUNTIF($O$22:$O243,"&gt;"&amp;F243),COUNTIF($Q$22:$Q243,"&gt;"&amp;F243),COUNTIF($S$22:$S243,"&gt;"&amp;F243)),"")</f>
        <v/>
      </c>
      <c r="H243" s="20">
        <v>15.751288098399527</v>
      </c>
      <c r="I243" s="4">
        <f t="shared" si="41"/>
        <v>1.093839451277745E-2</v>
      </c>
      <c r="J243" s="4" t="str">
        <f t="shared" ca="1" si="42"/>
        <v/>
      </c>
      <c r="K243" s="4" t="str">
        <f ca="1">IF(AND(MAX(L$21:L242)&lt;=MAX(N$21:N242),F243&lt;&gt;"",MAX(L$21:L242)&lt;=MAX(P$21:P242),MAX(L$21:L242)&lt;=MAX(R$21:R242),MAX(L$21:L242)&lt;=MAX(T$21:T242),MAX(L$21:L242)&lt;=TIME(20,0,0)),MAX(L$21:L242,F243),"")</f>
        <v/>
      </c>
      <c r="L243" s="4" t="str">
        <f t="shared" ca="1" si="43"/>
        <v/>
      </c>
      <c r="M243" s="4" t="str">
        <f ca="1">IF(AND(MAX(L$21:L242)&gt;MAX(N$21:N242),F243&lt;&gt;"",MAX(N$21:N242)&lt;=MAX(P$21:P242),MAX(N$21:N242)&lt;=MAX(R$21:R242),MAX(N$21:N242)&lt;=MAX(T$21:T242),MAX(N$21:N242)&lt;TIME(20,0,0)),MAX(N$21:N242,F243),"")</f>
        <v/>
      </c>
      <c r="N243" s="4" t="str">
        <f t="shared" ca="1" si="44"/>
        <v/>
      </c>
      <c r="O243" s="21" t="str">
        <f ca="1">IF(AND(MAX(L$21:L242)&gt;MAX(P$21:P242),F243&lt;&gt;"",MAX(N$21:N242)&gt;MAX(P$21:P242),MAX(P$21:P242)&lt;=MAX(R$21:R242),MAX(P$21:P242)&lt;=MAX(T$21:T242),MAX(P$21:P242)&lt;TIME(20,0,0)),MAX(P$21:P242,F243),"")</f>
        <v/>
      </c>
      <c r="P243" s="21" t="str">
        <f t="shared" ca="1" si="45"/>
        <v/>
      </c>
      <c r="Q243" s="21" t="str">
        <f ca="1">IF(AND(MAX(L$21:L242)&gt;MAX(R$21:R242),F243&lt;&gt;"",MAX(N$21:N242)&gt;MAX(R$21:R242),MAX(P$21:P242)&gt;MAX(R$21:R242),MAX(R$21:R242)&lt;=MAX(T$21:T242),MAX(R$21:R242)&lt;TIME(20,0,0)),MAX(R$21:R242,F243),"")</f>
        <v/>
      </c>
      <c r="R243" s="21" t="str">
        <f t="shared" ca="1" si="46"/>
        <v/>
      </c>
      <c r="S243" s="21" t="str">
        <f ca="1">IF(AND(MAX(L$21:L242)&gt;MAX(T$21:T242),F243&lt;&gt;"",MAX(N$21:N242)&gt;MAX(T$21:T242),MAX(P$21:P242)&gt;MAX(T$21:T242),MAX(R$21:R242)&gt;MAX(T$21:T242),MAX(T$21:T242)&lt;TIME(20,0,0)),MAX(T$21:T242,F243),"")</f>
        <v/>
      </c>
      <c r="T243" s="21" t="str">
        <f t="shared" ca="1" si="47"/>
        <v/>
      </c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0"/>
      <c r="AF243" s="20"/>
      <c r="AG243" s="20"/>
      <c r="AH243" s="20"/>
      <c r="AI243" s="20"/>
      <c r="AJ243" s="20"/>
      <c r="AK243" s="20"/>
    </row>
    <row r="244" spans="1:37" ht="13.8" x14ac:dyDescent="0.3">
      <c r="A244" s="3">
        <f t="shared" ca="1" si="36"/>
        <v>0</v>
      </c>
      <c r="B244" s="6">
        <f t="shared" ca="1" si="37"/>
        <v>1.267103914012405</v>
      </c>
      <c r="C244" s="4" t="str">
        <f t="shared" ca="1" si="38"/>
        <v/>
      </c>
      <c r="D244" s="20">
        <v>3.3919910795957549</v>
      </c>
      <c r="E244" s="4">
        <f t="shared" si="39"/>
        <v>2.3555493608303853E-3</v>
      </c>
      <c r="F244" s="4" t="str">
        <f t="shared" ca="1" si="40"/>
        <v/>
      </c>
      <c r="G244" s="3" t="str">
        <f ca="1">IF(F244&lt;&gt;"",SUM(COUNTIF($K$22:$K244,"&gt;"&amp;F244),COUNTIF($M$22:$M244,"&gt;"&amp;F244),COUNTIF($O$22:$O244,"&gt;"&amp;F244),COUNTIF($Q$22:$Q244,"&gt;"&amp;F244),COUNTIF($S$22:$S244,"&gt;"&amp;F244)),"")</f>
        <v/>
      </c>
      <c r="H244" s="20">
        <v>12.540902541004471</v>
      </c>
      <c r="I244" s="4">
        <f t="shared" si="41"/>
        <v>8.7089600979197712E-3</v>
      </c>
      <c r="J244" s="4" t="str">
        <f t="shared" ca="1" si="42"/>
        <v/>
      </c>
      <c r="K244" s="4" t="str">
        <f ca="1">IF(AND(MAX(L$21:L243)&lt;=MAX(N$21:N243),F244&lt;&gt;"",MAX(L$21:L243)&lt;=MAX(P$21:P243),MAX(L$21:L243)&lt;=MAX(R$21:R243),MAX(L$21:L243)&lt;=MAX(T$21:T243),MAX(L$21:L243)&lt;=TIME(20,0,0)),MAX(L$21:L243,F244),"")</f>
        <v/>
      </c>
      <c r="L244" s="4" t="str">
        <f t="shared" ca="1" si="43"/>
        <v/>
      </c>
      <c r="M244" s="4" t="str">
        <f ca="1">IF(AND(MAX(L$21:L243)&gt;MAX(N$21:N243),F244&lt;&gt;"",MAX(N$21:N243)&lt;=MAX(P$21:P243),MAX(N$21:N243)&lt;=MAX(R$21:R243),MAX(N$21:N243)&lt;=MAX(T$21:T243),MAX(N$21:N243)&lt;TIME(20,0,0)),MAX(N$21:N243,F244),"")</f>
        <v/>
      </c>
      <c r="N244" s="4" t="str">
        <f t="shared" ca="1" si="44"/>
        <v/>
      </c>
      <c r="O244" s="21" t="str">
        <f ca="1">IF(AND(MAX(L$21:L243)&gt;MAX(P$21:P243),F244&lt;&gt;"",MAX(N$21:N243)&gt;MAX(P$21:P243),MAX(P$21:P243)&lt;=MAX(R$21:R243),MAX(P$21:P243)&lt;=MAX(T$21:T243),MAX(P$21:P243)&lt;TIME(20,0,0)),MAX(P$21:P243,F244),"")</f>
        <v/>
      </c>
      <c r="P244" s="21" t="str">
        <f t="shared" ca="1" si="45"/>
        <v/>
      </c>
      <c r="Q244" s="21" t="str">
        <f ca="1">IF(AND(MAX(L$21:L243)&gt;MAX(R$21:R243),F244&lt;&gt;"",MAX(N$21:N243)&gt;MAX(R$21:R243),MAX(P$21:P243)&gt;MAX(R$21:R243),MAX(R$21:R243)&lt;=MAX(T$21:T243),MAX(R$21:R243)&lt;TIME(20,0,0)),MAX(R$21:R243,F244),"")</f>
        <v/>
      </c>
      <c r="R244" s="21" t="str">
        <f t="shared" ca="1" si="46"/>
        <v/>
      </c>
      <c r="S244" s="21" t="str">
        <f ca="1">IF(AND(MAX(L$21:L243)&gt;MAX(T$21:T243),F244&lt;&gt;"",MAX(N$21:N243)&gt;MAX(T$21:T243),MAX(P$21:P243)&gt;MAX(T$21:T243),MAX(R$21:R243)&gt;MAX(T$21:T243),MAX(T$21:T243)&lt;TIME(20,0,0)),MAX(T$21:T243,F244),"")</f>
        <v/>
      </c>
      <c r="T244" s="21" t="str">
        <f t="shared" ca="1" si="47"/>
        <v/>
      </c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0"/>
      <c r="AF244" s="20"/>
      <c r="AG244" s="20"/>
      <c r="AH244" s="20"/>
      <c r="AI244" s="20"/>
      <c r="AJ244" s="20"/>
      <c r="AK244" s="20"/>
    </row>
    <row r="245" spans="1:37" ht="13.8" x14ac:dyDescent="0.3">
      <c r="A245" s="3">
        <f t="shared" ca="1" si="36"/>
        <v>0</v>
      </c>
      <c r="B245" s="6">
        <f t="shared" ca="1" si="37"/>
        <v>1.341186352121295</v>
      </c>
      <c r="C245" s="4" t="str">
        <f t="shared" ca="1" si="38"/>
        <v/>
      </c>
      <c r="D245" s="20">
        <v>3.6867031743240659</v>
      </c>
      <c r="E245" s="4">
        <f t="shared" si="39"/>
        <v>2.5602105377250457E-3</v>
      </c>
      <c r="F245" s="4" t="str">
        <f t="shared" ca="1" si="40"/>
        <v/>
      </c>
      <c r="G245" s="3" t="str">
        <f ca="1">IF(F245&lt;&gt;"",SUM(COUNTIF($K$22:$K245,"&gt;"&amp;F245),COUNTIF($M$22:$M245,"&gt;"&amp;F245),COUNTIF($O$22:$O245,"&gt;"&amp;F245),COUNTIF($Q$22:$Q245,"&gt;"&amp;F245),COUNTIF($S$22:$S245,"&gt;"&amp;F245)),"")</f>
        <v/>
      </c>
      <c r="H245" s="20">
        <v>16.467672916533047</v>
      </c>
      <c r="I245" s="4">
        <f t="shared" si="41"/>
        <v>1.1435883969814617E-2</v>
      </c>
      <c r="J245" s="4" t="str">
        <f t="shared" ca="1" si="42"/>
        <v/>
      </c>
      <c r="K245" s="4" t="str">
        <f ca="1">IF(AND(MAX(L$21:L244)&lt;=MAX(N$21:N244),F245&lt;&gt;"",MAX(L$21:L244)&lt;=MAX(P$21:P244),MAX(L$21:L244)&lt;=MAX(R$21:R244),MAX(L$21:L244)&lt;=MAX(T$21:T244),MAX(L$21:L244)&lt;=TIME(20,0,0)),MAX(L$21:L244,F245),"")</f>
        <v/>
      </c>
      <c r="L245" s="4" t="str">
        <f t="shared" ca="1" si="43"/>
        <v/>
      </c>
      <c r="M245" s="4" t="str">
        <f ca="1">IF(AND(MAX(L$21:L244)&gt;MAX(N$21:N244),F245&lt;&gt;"",MAX(N$21:N244)&lt;=MAX(P$21:P244),MAX(N$21:N244)&lt;=MAX(R$21:R244),MAX(N$21:N244)&lt;=MAX(T$21:T244),MAX(N$21:N244)&lt;TIME(20,0,0)),MAX(N$21:N244,F245),"")</f>
        <v/>
      </c>
      <c r="N245" s="4" t="str">
        <f t="shared" ca="1" si="44"/>
        <v/>
      </c>
      <c r="O245" s="21" t="str">
        <f ca="1">IF(AND(MAX(L$21:L244)&gt;MAX(P$21:P244),F245&lt;&gt;"",MAX(N$21:N244)&gt;MAX(P$21:P244),MAX(P$21:P244)&lt;=MAX(R$21:R244),MAX(P$21:P244)&lt;=MAX(T$21:T244),MAX(P$21:P244)&lt;TIME(20,0,0)),MAX(P$21:P244,F245),"")</f>
        <v/>
      </c>
      <c r="P245" s="21" t="str">
        <f t="shared" ca="1" si="45"/>
        <v/>
      </c>
      <c r="Q245" s="21" t="str">
        <f ca="1">IF(AND(MAX(L$21:L244)&gt;MAX(R$21:R244),F245&lt;&gt;"",MAX(N$21:N244)&gt;MAX(R$21:R244),MAX(P$21:P244)&gt;MAX(R$21:R244),MAX(R$21:R244)&lt;=MAX(T$21:T244),MAX(R$21:R244)&lt;TIME(20,0,0)),MAX(R$21:R244,F245),"")</f>
        <v/>
      </c>
      <c r="R245" s="21" t="str">
        <f t="shared" ca="1" si="46"/>
        <v/>
      </c>
      <c r="S245" s="21" t="str">
        <f ca="1">IF(AND(MAX(L$21:L244)&gt;MAX(T$21:T244),F245&lt;&gt;"",MAX(N$21:N244)&gt;MAX(T$21:T244),MAX(P$21:P244)&gt;MAX(T$21:T244),MAX(R$21:R244)&gt;MAX(T$21:T244),MAX(T$21:T244)&lt;TIME(20,0,0)),MAX(T$21:T244,F245),"")</f>
        <v/>
      </c>
      <c r="T245" s="21" t="str">
        <f t="shared" ca="1" si="47"/>
        <v/>
      </c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0"/>
      <c r="AF245" s="20"/>
      <c r="AG245" s="20"/>
      <c r="AH245" s="20"/>
      <c r="AI245" s="20"/>
      <c r="AJ245" s="20"/>
      <c r="AK245" s="20"/>
    </row>
    <row r="246" spans="1:37" ht="13.8" x14ac:dyDescent="0.3">
      <c r="A246" s="3">
        <f t="shared" ca="1" si="36"/>
        <v>1</v>
      </c>
      <c r="B246" s="6">
        <f t="shared" ca="1" si="37"/>
        <v>3.1767328145714737</v>
      </c>
      <c r="C246" s="4" t="str">
        <f t="shared" ca="1" si="38"/>
        <v/>
      </c>
      <c r="D246" s="20">
        <v>3.8298889042634983</v>
      </c>
      <c r="E246" s="4">
        <f t="shared" si="39"/>
        <v>2.6596450724052072E-3</v>
      </c>
      <c r="F246" s="4" t="str">
        <f t="shared" ca="1" si="40"/>
        <v/>
      </c>
      <c r="G246" s="3" t="str">
        <f ca="1">IF(F246&lt;&gt;"",SUM(COUNTIF($K$22:$K246,"&gt;"&amp;F246),COUNTIF($M$22:$M246,"&gt;"&amp;F246),COUNTIF($O$22:$O246,"&gt;"&amp;F246),COUNTIF($Q$22:$Q246,"&gt;"&amp;F246),COUNTIF($S$22:$S246,"&gt;"&amp;F246)),"")</f>
        <v/>
      </c>
      <c r="H246" s="20">
        <v>13.798571709812677</v>
      </c>
      <c r="I246" s="4">
        <f t="shared" si="41"/>
        <v>9.5823414651476924E-3</v>
      </c>
      <c r="J246" s="4" t="str">
        <f t="shared" ca="1" si="42"/>
        <v/>
      </c>
      <c r="K246" s="4" t="str">
        <f ca="1">IF(AND(MAX(L$21:L245)&lt;=MAX(N$21:N245),F246&lt;&gt;"",MAX(L$21:L245)&lt;=MAX(P$21:P245),MAX(L$21:L245)&lt;=MAX(R$21:R245),MAX(L$21:L245)&lt;=MAX(T$21:T245),MAX(L$21:L245)&lt;=TIME(20,0,0)),MAX(L$21:L245,F246),"")</f>
        <v/>
      </c>
      <c r="L246" s="4" t="str">
        <f t="shared" ca="1" si="43"/>
        <v/>
      </c>
      <c r="M246" s="4" t="str">
        <f ca="1">IF(AND(MAX(L$21:L245)&gt;MAX(N$21:N245),F246&lt;&gt;"",MAX(N$21:N245)&lt;=MAX(P$21:P245),MAX(N$21:N245)&lt;=MAX(R$21:R245),MAX(N$21:N245)&lt;=MAX(T$21:T245),MAX(N$21:N245)&lt;TIME(20,0,0)),MAX(N$21:N245,F246),"")</f>
        <v/>
      </c>
      <c r="N246" s="4" t="str">
        <f t="shared" ca="1" si="44"/>
        <v/>
      </c>
      <c r="O246" s="21" t="str">
        <f ca="1">IF(AND(MAX(L$21:L245)&gt;MAX(P$21:P245),F246&lt;&gt;"",MAX(N$21:N245)&gt;MAX(P$21:P245),MAX(P$21:P245)&lt;=MAX(R$21:R245),MAX(P$21:P245)&lt;=MAX(T$21:T245),MAX(P$21:P245)&lt;TIME(20,0,0)),MAX(P$21:P245,F246),"")</f>
        <v/>
      </c>
      <c r="P246" s="21" t="str">
        <f t="shared" ca="1" si="45"/>
        <v/>
      </c>
      <c r="Q246" s="21" t="str">
        <f ca="1">IF(AND(MAX(L$21:L245)&gt;MAX(R$21:R245),F246&lt;&gt;"",MAX(N$21:N245)&gt;MAX(R$21:R245),MAX(P$21:P245)&gt;MAX(R$21:R245),MAX(R$21:R245)&lt;=MAX(T$21:T245),MAX(R$21:R245)&lt;TIME(20,0,0)),MAX(R$21:R245,F246),"")</f>
        <v/>
      </c>
      <c r="R246" s="21" t="str">
        <f t="shared" ca="1" si="46"/>
        <v/>
      </c>
      <c r="S246" s="21" t="str">
        <f ca="1">IF(AND(MAX(L$21:L245)&gt;MAX(T$21:T245),F246&lt;&gt;"",MAX(N$21:N245)&gt;MAX(T$21:T245),MAX(P$21:P245)&gt;MAX(T$21:T245),MAX(R$21:R245)&gt;MAX(T$21:T245),MAX(T$21:T245)&lt;TIME(20,0,0)),MAX(T$21:T245,F246),"")</f>
        <v/>
      </c>
      <c r="T246" s="21" t="str">
        <f t="shared" ca="1" si="47"/>
        <v/>
      </c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0"/>
      <c r="AF246" s="20"/>
      <c r="AG246" s="20"/>
      <c r="AH246" s="20"/>
      <c r="AI246" s="20"/>
      <c r="AJ246" s="20"/>
      <c r="AK246" s="20"/>
    </row>
    <row r="247" spans="1:37" ht="13.8" x14ac:dyDescent="0.3">
      <c r="A247" s="3">
        <f t="shared" ca="1" si="36"/>
        <v>0</v>
      </c>
      <c r="B247" s="6">
        <f t="shared" ca="1" si="37"/>
        <v>3.2175104929369067</v>
      </c>
      <c r="C247" s="4" t="str">
        <f t="shared" ca="1" si="38"/>
        <v/>
      </c>
      <c r="D247" s="20">
        <v>4.6033527572290041</v>
      </c>
      <c r="E247" s="4">
        <f t="shared" si="39"/>
        <v>3.1967727480756974E-3</v>
      </c>
      <c r="F247" s="4" t="str">
        <f t="shared" ca="1" si="40"/>
        <v/>
      </c>
      <c r="G247" s="3" t="str">
        <f ca="1">IF(F247&lt;&gt;"",SUM(COUNTIF($K$22:$K247,"&gt;"&amp;F247),COUNTIF($M$22:$M247,"&gt;"&amp;F247),COUNTIF($O$22:$O247,"&gt;"&amp;F247),COUNTIF($Q$22:$Q247,"&gt;"&amp;F247),COUNTIF($S$22:$S247,"&gt;"&amp;F247)),"")</f>
        <v/>
      </c>
      <c r="H247" s="20">
        <v>14.133314076971146</v>
      </c>
      <c r="I247" s="4">
        <f t="shared" si="41"/>
        <v>9.8148014423410732E-3</v>
      </c>
      <c r="J247" s="4" t="str">
        <f t="shared" ca="1" si="42"/>
        <v/>
      </c>
      <c r="K247" s="4" t="str">
        <f ca="1">IF(AND(MAX(L$21:L246)&lt;=MAX(N$21:N246),F247&lt;&gt;"",MAX(L$21:L246)&lt;=MAX(P$21:P246),MAX(L$21:L246)&lt;=MAX(R$21:R246),MAX(L$21:L246)&lt;=MAX(T$21:T246),MAX(L$21:L246)&lt;=TIME(20,0,0)),MAX(L$21:L246,F247),"")</f>
        <v/>
      </c>
      <c r="L247" s="4" t="str">
        <f t="shared" ca="1" si="43"/>
        <v/>
      </c>
      <c r="M247" s="4" t="str">
        <f ca="1">IF(AND(MAX(L$21:L246)&gt;MAX(N$21:N246),F247&lt;&gt;"",MAX(N$21:N246)&lt;=MAX(P$21:P246),MAX(N$21:N246)&lt;=MAX(R$21:R246),MAX(N$21:N246)&lt;=MAX(T$21:T246),MAX(N$21:N246)&lt;TIME(20,0,0)),MAX(N$21:N246,F247),"")</f>
        <v/>
      </c>
      <c r="N247" s="4" t="str">
        <f t="shared" ca="1" si="44"/>
        <v/>
      </c>
      <c r="O247" s="21" t="str">
        <f ca="1">IF(AND(MAX(L$21:L246)&gt;MAX(P$21:P246),F247&lt;&gt;"",MAX(N$21:N246)&gt;MAX(P$21:P246),MAX(P$21:P246)&lt;=MAX(R$21:R246),MAX(P$21:P246)&lt;=MAX(T$21:T246),MAX(P$21:P246)&lt;TIME(20,0,0)),MAX(P$21:P246,F247),"")</f>
        <v/>
      </c>
      <c r="P247" s="21" t="str">
        <f t="shared" ca="1" si="45"/>
        <v/>
      </c>
      <c r="Q247" s="21" t="str">
        <f ca="1">IF(AND(MAX(L$21:L246)&gt;MAX(R$21:R246),F247&lt;&gt;"",MAX(N$21:N246)&gt;MAX(R$21:R246),MAX(P$21:P246)&gt;MAX(R$21:R246),MAX(R$21:R246)&lt;=MAX(T$21:T246),MAX(R$21:R246)&lt;TIME(20,0,0)),MAX(R$21:R246,F247),"")</f>
        <v/>
      </c>
      <c r="R247" s="21" t="str">
        <f t="shared" ca="1" si="46"/>
        <v/>
      </c>
      <c r="S247" s="21" t="str">
        <f ca="1">IF(AND(MAX(L$21:L246)&gt;MAX(T$21:T246),F247&lt;&gt;"",MAX(N$21:N246)&gt;MAX(T$21:T246),MAX(P$21:P246)&gt;MAX(T$21:T246),MAX(R$21:R246)&gt;MAX(T$21:T246),MAX(T$21:T246)&lt;TIME(20,0,0)),MAX(T$21:T246,F247),"")</f>
        <v/>
      </c>
      <c r="T247" s="21" t="str">
        <f t="shared" ca="1" si="47"/>
        <v/>
      </c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0"/>
      <c r="AF247" s="20"/>
      <c r="AG247" s="20"/>
      <c r="AH247" s="20"/>
      <c r="AI247" s="20"/>
      <c r="AJ247" s="20"/>
      <c r="AK247" s="20"/>
    </row>
    <row r="248" spans="1:37" ht="13.8" x14ac:dyDescent="0.3">
      <c r="A248" s="3">
        <f t="shared" ca="1" si="36"/>
        <v>0</v>
      </c>
      <c r="B248" s="6">
        <f t="shared" ca="1" si="37"/>
        <v>4.1228399882576072</v>
      </c>
      <c r="C248" s="4" t="str">
        <f t="shared" ca="1" si="38"/>
        <v/>
      </c>
      <c r="D248" s="20">
        <v>4.1091833584941924</v>
      </c>
      <c r="E248" s="4">
        <f t="shared" si="39"/>
        <v>2.8535995545098556E-3</v>
      </c>
      <c r="F248" s="4" t="str">
        <f t="shared" ca="1" si="40"/>
        <v/>
      </c>
      <c r="G248" s="3" t="str">
        <f ca="1">IF(F248&lt;&gt;"",SUM(COUNTIF($K$22:$K248,"&gt;"&amp;F248),COUNTIF($M$22:$M248,"&gt;"&amp;F248),COUNTIF($O$22:$O248,"&gt;"&amp;F248),COUNTIF($Q$22:$Q248,"&gt;"&amp;F248),COUNTIF($S$22:$S248,"&gt;"&amp;F248)),"")</f>
        <v/>
      </c>
      <c r="H248" s="20">
        <v>14.097622094268445</v>
      </c>
      <c r="I248" s="4">
        <f t="shared" si="41"/>
        <v>9.7900153432419756E-3</v>
      </c>
      <c r="J248" s="4" t="str">
        <f t="shared" ca="1" si="42"/>
        <v/>
      </c>
      <c r="K248" s="4" t="str">
        <f ca="1">IF(AND(MAX(L$21:L247)&lt;=MAX(N$21:N247),F248&lt;&gt;"",MAX(L$21:L247)&lt;=MAX(P$21:P247),MAX(L$21:L247)&lt;=MAX(R$21:R247),MAX(L$21:L247)&lt;=MAX(T$21:T247),MAX(L$21:L247)&lt;=TIME(20,0,0)),MAX(L$21:L247,F248),"")</f>
        <v/>
      </c>
      <c r="L248" s="4" t="str">
        <f t="shared" ca="1" si="43"/>
        <v/>
      </c>
      <c r="M248" s="4" t="str">
        <f ca="1">IF(AND(MAX(L$21:L247)&gt;MAX(N$21:N247),F248&lt;&gt;"",MAX(N$21:N247)&lt;=MAX(P$21:P247),MAX(N$21:N247)&lt;=MAX(R$21:R247),MAX(N$21:N247)&lt;=MAX(T$21:T247),MAX(N$21:N247)&lt;TIME(20,0,0)),MAX(N$21:N247,F248),"")</f>
        <v/>
      </c>
      <c r="N248" s="4" t="str">
        <f t="shared" ca="1" si="44"/>
        <v/>
      </c>
      <c r="O248" s="21" t="str">
        <f ca="1">IF(AND(MAX(L$21:L247)&gt;MAX(P$21:P247),F248&lt;&gt;"",MAX(N$21:N247)&gt;MAX(P$21:P247),MAX(P$21:P247)&lt;=MAX(R$21:R247),MAX(P$21:P247)&lt;=MAX(T$21:T247),MAX(P$21:P247)&lt;TIME(20,0,0)),MAX(P$21:P247,F248),"")</f>
        <v/>
      </c>
      <c r="P248" s="21" t="str">
        <f t="shared" ca="1" si="45"/>
        <v/>
      </c>
      <c r="Q248" s="21" t="str">
        <f ca="1">IF(AND(MAX(L$21:L247)&gt;MAX(R$21:R247),F248&lt;&gt;"",MAX(N$21:N247)&gt;MAX(R$21:R247),MAX(P$21:P247)&gt;MAX(R$21:R247),MAX(R$21:R247)&lt;=MAX(T$21:T247),MAX(R$21:R247)&lt;TIME(20,0,0)),MAX(R$21:R247,F248),"")</f>
        <v/>
      </c>
      <c r="R248" s="21" t="str">
        <f t="shared" ca="1" si="46"/>
        <v/>
      </c>
      <c r="S248" s="21" t="str">
        <f ca="1">IF(AND(MAX(L$21:L247)&gt;MAX(T$21:T247),F248&lt;&gt;"",MAX(N$21:N247)&gt;MAX(T$21:T247),MAX(P$21:P247)&gt;MAX(T$21:T247),MAX(R$21:R247)&gt;MAX(T$21:T247),MAX(T$21:T247)&lt;TIME(20,0,0)),MAX(T$21:T247,F248),"")</f>
        <v/>
      </c>
      <c r="T248" s="21" t="str">
        <f t="shared" ca="1" si="47"/>
        <v/>
      </c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0"/>
      <c r="AF248" s="20"/>
      <c r="AG248" s="20"/>
      <c r="AH248" s="20"/>
      <c r="AI248" s="20"/>
      <c r="AJ248" s="20"/>
      <c r="AK248" s="20"/>
    </row>
    <row r="249" spans="1:37" ht="13.8" x14ac:dyDescent="0.3">
      <c r="A249" s="3">
        <f t="shared" ca="1" si="36"/>
        <v>0</v>
      </c>
      <c r="B249" s="6">
        <f t="shared" ca="1" si="37"/>
        <v>5.1085283604055283</v>
      </c>
      <c r="C249" s="4" t="str">
        <f t="shared" ca="1" si="38"/>
        <v/>
      </c>
      <c r="D249" s="20">
        <v>2.982700558120996</v>
      </c>
      <c r="E249" s="4">
        <f t="shared" si="39"/>
        <v>2.0713198320284694E-3</v>
      </c>
      <c r="F249" s="4" t="str">
        <f t="shared" ca="1" si="40"/>
        <v/>
      </c>
      <c r="G249" s="3" t="str">
        <f ca="1">IF(F249&lt;&gt;"",SUM(COUNTIF($K$22:$K249,"&gt;"&amp;F249),COUNTIF($M$22:$M249,"&gt;"&amp;F249),COUNTIF($O$22:$O249,"&gt;"&amp;F249),COUNTIF($Q$22:$Q249,"&gt;"&amp;F249),COUNTIF($S$22:$S249,"&gt;"&amp;F249)),"")</f>
        <v/>
      </c>
      <c r="H249" s="20">
        <v>15.155958446157456</v>
      </c>
      <c r="I249" s="4">
        <f t="shared" si="41"/>
        <v>1.0524971143164899E-2</v>
      </c>
      <c r="J249" s="4" t="str">
        <f t="shared" ca="1" si="42"/>
        <v/>
      </c>
      <c r="K249" s="4" t="str">
        <f ca="1">IF(AND(MAX(L$21:L248)&lt;=MAX(N$21:N248),F249&lt;&gt;"",MAX(L$21:L248)&lt;=MAX(P$21:P248),MAX(L$21:L248)&lt;=MAX(R$21:R248),MAX(L$21:L248)&lt;=MAX(T$21:T248),MAX(L$21:L248)&lt;=TIME(20,0,0)),MAX(L$21:L248,F249),"")</f>
        <v/>
      </c>
      <c r="L249" s="4" t="str">
        <f t="shared" ca="1" si="43"/>
        <v/>
      </c>
      <c r="M249" s="4" t="str">
        <f ca="1">IF(AND(MAX(L$21:L248)&gt;MAX(N$21:N248),F249&lt;&gt;"",MAX(N$21:N248)&lt;=MAX(P$21:P248),MAX(N$21:N248)&lt;=MAX(R$21:R248),MAX(N$21:N248)&lt;=MAX(T$21:T248),MAX(N$21:N248)&lt;TIME(20,0,0)),MAX(N$21:N248,F249),"")</f>
        <v/>
      </c>
      <c r="N249" s="4" t="str">
        <f t="shared" ca="1" si="44"/>
        <v/>
      </c>
      <c r="O249" s="21" t="str">
        <f ca="1">IF(AND(MAX(L$21:L248)&gt;MAX(P$21:P248),F249&lt;&gt;"",MAX(N$21:N248)&gt;MAX(P$21:P248),MAX(P$21:P248)&lt;=MAX(R$21:R248),MAX(P$21:P248)&lt;=MAX(T$21:T248),MAX(P$21:P248)&lt;TIME(20,0,0)),MAX(P$21:P248,F249),"")</f>
        <v/>
      </c>
      <c r="P249" s="21" t="str">
        <f t="shared" ca="1" si="45"/>
        <v/>
      </c>
      <c r="Q249" s="21" t="str">
        <f ca="1">IF(AND(MAX(L$21:L248)&gt;MAX(R$21:R248),F249&lt;&gt;"",MAX(N$21:N248)&gt;MAX(R$21:R248),MAX(P$21:P248)&gt;MAX(R$21:R248),MAX(R$21:R248)&lt;=MAX(T$21:T248),MAX(R$21:R248)&lt;TIME(20,0,0)),MAX(R$21:R248,F249),"")</f>
        <v/>
      </c>
      <c r="R249" s="21" t="str">
        <f t="shared" ca="1" si="46"/>
        <v/>
      </c>
      <c r="S249" s="21" t="str">
        <f ca="1">IF(AND(MAX(L$21:L248)&gt;MAX(T$21:T248),F249&lt;&gt;"",MAX(N$21:N248)&gt;MAX(T$21:T248),MAX(P$21:P248)&gt;MAX(T$21:T248),MAX(R$21:R248)&gt;MAX(T$21:T248),MAX(T$21:T248)&lt;TIME(20,0,0)),MAX(T$21:T248,F249),"")</f>
        <v/>
      </c>
      <c r="T249" s="21" t="str">
        <f t="shared" ca="1" si="47"/>
        <v/>
      </c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0"/>
      <c r="AF249" s="20"/>
      <c r="AG249" s="20"/>
      <c r="AH249" s="20"/>
      <c r="AI249" s="20"/>
      <c r="AJ249" s="20"/>
      <c r="AK249" s="20"/>
    </row>
    <row r="250" spans="1:37" ht="13.8" x14ac:dyDescent="0.3">
      <c r="A250" s="3">
        <f t="shared" ca="1" si="36"/>
        <v>0</v>
      </c>
      <c r="B250" s="6">
        <f t="shared" ca="1" si="37"/>
        <v>5.7267033776879188</v>
      </c>
      <c r="C250" s="4" t="str">
        <f t="shared" ca="1" si="38"/>
        <v/>
      </c>
      <c r="D250" s="20">
        <v>2.3727487890282646</v>
      </c>
      <c r="E250" s="4">
        <f t="shared" si="39"/>
        <v>1.6477422146029615E-3</v>
      </c>
      <c r="F250" s="4" t="str">
        <f t="shared" ca="1" si="40"/>
        <v/>
      </c>
      <c r="G250" s="3" t="str">
        <f ca="1">IF(F250&lt;&gt;"",SUM(COUNTIF($K$22:$K250,"&gt;"&amp;F250),COUNTIF($M$22:$M250,"&gt;"&amp;F250),COUNTIF($O$22:$O250,"&gt;"&amp;F250),COUNTIF($Q$22:$Q250,"&gt;"&amp;F250),COUNTIF($S$22:$S250,"&gt;"&amp;F250)),"")</f>
        <v/>
      </c>
      <c r="H250" s="20">
        <v>11.651109768208698</v>
      </c>
      <c r="I250" s="4">
        <f t="shared" si="41"/>
        <v>8.09104845014493E-3</v>
      </c>
      <c r="J250" s="4" t="str">
        <f t="shared" ca="1" si="42"/>
        <v/>
      </c>
      <c r="K250" s="4" t="str">
        <f ca="1">IF(AND(MAX(L$21:L249)&lt;=MAX(N$21:N249),F250&lt;&gt;"",MAX(L$21:L249)&lt;=MAX(P$21:P249),MAX(L$21:L249)&lt;=MAX(R$21:R249),MAX(L$21:L249)&lt;=MAX(T$21:T249),MAX(L$21:L249)&lt;=TIME(20,0,0)),MAX(L$21:L249,F250),"")</f>
        <v/>
      </c>
      <c r="L250" s="4" t="str">
        <f t="shared" ca="1" si="43"/>
        <v/>
      </c>
      <c r="M250" s="4" t="str">
        <f ca="1">IF(AND(MAX(L$21:L249)&gt;MAX(N$21:N249),F250&lt;&gt;"",MAX(N$21:N249)&lt;=MAX(P$21:P249),MAX(N$21:N249)&lt;=MAX(R$21:R249),MAX(N$21:N249)&lt;=MAX(T$21:T249),MAX(N$21:N249)&lt;TIME(20,0,0)),MAX(N$21:N249,F250),"")</f>
        <v/>
      </c>
      <c r="N250" s="4" t="str">
        <f t="shared" ca="1" si="44"/>
        <v/>
      </c>
      <c r="O250" s="21" t="str">
        <f ca="1">IF(AND(MAX(L$21:L249)&gt;MAX(P$21:P249),F250&lt;&gt;"",MAX(N$21:N249)&gt;MAX(P$21:P249),MAX(P$21:P249)&lt;=MAX(R$21:R249),MAX(P$21:P249)&lt;=MAX(T$21:T249),MAX(P$21:P249)&lt;TIME(20,0,0)),MAX(P$21:P249,F250),"")</f>
        <v/>
      </c>
      <c r="P250" s="21" t="str">
        <f t="shared" ca="1" si="45"/>
        <v/>
      </c>
      <c r="Q250" s="21" t="str">
        <f ca="1">IF(AND(MAX(L$21:L249)&gt;MAX(R$21:R249),F250&lt;&gt;"",MAX(N$21:N249)&gt;MAX(R$21:R249),MAX(P$21:P249)&gt;MAX(R$21:R249),MAX(R$21:R249)&lt;=MAX(T$21:T249),MAX(R$21:R249)&lt;TIME(20,0,0)),MAX(R$21:R249,F250),"")</f>
        <v/>
      </c>
      <c r="R250" s="21" t="str">
        <f t="shared" ca="1" si="46"/>
        <v/>
      </c>
      <c r="S250" s="21" t="str">
        <f ca="1">IF(AND(MAX(L$21:L249)&gt;MAX(T$21:T249),F250&lt;&gt;"",MAX(N$21:N249)&gt;MAX(T$21:T249),MAX(P$21:P249)&gt;MAX(T$21:T249),MAX(R$21:R249)&gt;MAX(T$21:T249),MAX(T$21:T249)&lt;TIME(20,0,0)),MAX(T$21:T249,F250),"")</f>
        <v/>
      </c>
      <c r="T250" s="21" t="str">
        <f t="shared" ca="1" si="47"/>
        <v/>
      </c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0"/>
      <c r="AF250" s="20"/>
      <c r="AG250" s="20"/>
      <c r="AH250" s="20"/>
      <c r="AI250" s="20"/>
      <c r="AJ250" s="20"/>
      <c r="AK250" s="20"/>
    </row>
    <row r="251" spans="1:37" ht="13.8" x14ac:dyDescent="0.3">
      <c r="A251" s="3">
        <f t="shared" ca="1" si="36"/>
        <v>0</v>
      </c>
      <c r="B251" s="6">
        <f t="shared" ca="1" si="37"/>
        <v>4.7965078292449377</v>
      </c>
      <c r="C251" s="4" t="str">
        <f t="shared" ca="1" si="38"/>
        <v/>
      </c>
      <c r="D251" s="20">
        <v>3.2172640733988374</v>
      </c>
      <c r="E251" s="4">
        <f t="shared" si="39"/>
        <v>2.2342111620825261E-3</v>
      </c>
      <c r="F251" s="4" t="str">
        <f t="shared" ca="1" si="40"/>
        <v/>
      </c>
      <c r="G251" s="3" t="str">
        <f ca="1">IF(F251&lt;&gt;"",SUM(COUNTIF($K$22:$K251,"&gt;"&amp;F251),COUNTIF($M$22:$M251,"&gt;"&amp;F251),COUNTIF($O$22:$O251,"&gt;"&amp;F251),COUNTIF($Q$22:$Q251,"&gt;"&amp;F251),COUNTIF($S$22:$S251,"&gt;"&amp;F251)),"")</f>
        <v/>
      </c>
      <c r="H251" s="20">
        <v>17.486194716766477</v>
      </c>
      <c r="I251" s="4">
        <f t="shared" si="41"/>
        <v>1.2143190775532275E-2</v>
      </c>
      <c r="J251" s="4" t="str">
        <f t="shared" ca="1" si="42"/>
        <v/>
      </c>
      <c r="K251" s="4" t="str">
        <f ca="1">IF(AND(MAX(L$21:L250)&lt;=MAX(N$21:N250),F251&lt;&gt;"",MAX(L$21:L250)&lt;=MAX(P$21:P250),MAX(L$21:L250)&lt;=MAX(R$21:R250),MAX(L$21:L250)&lt;=MAX(T$21:T250),MAX(L$21:L250)&lt;=TIME(20,0,0)),MAX(L$21:L250,F251),"")</f>
        <v/>
      </c>
      <c r="L251" s="4" t="str">
        <f t="shared" ca="1" si="43"/>
        <v/>
      </c>
      <c r="M251" s="4" t="str">
        <f ca="1">IF(AND(MAX(L$21:L250)&gt;MAX(N$21:N250),F251&lt;&gt;"",MAX(N$21:N250)&lt;=MAX(P$21:P250),MAX(N$21:N250)&lt;=MAX(R$21:R250),MAX(N$21:N250)&lt;=MAX(T$21:T250),MAX(N$21:N250)&lt;TIME(20,0,0)),MAX(N$21:N250,F251),"")</f>
        <v/>
      </c>
      <c r="N251" s="4" t="str">
        <f t="shared" ca="1" si="44"/>
        <v/>
      </c>
      <c r="O251" s="21" t="str">
        <f ca="1">IF(AND(MAX(L$21:L250)&gt;MAX(P$21:P250),F251&lt;&gt;"",MAX(N$21:N250)&gt;MAX(P$21:P250),MAX(P$21:P250)&lt;=MAX(R$21:R250),MAX(P$21:P250)&lt;=MAX(T$21:T250),MAX(P$21:P250)&lt;TIME(20,0,0)),MAX(P$21:P250,F251),"")</f>
        <v/>
      </c>
      <c r="P251" s="21" t="str">
        <f t="shared" ca="1" si="45"/>
        <v/>
      </c>
      <c r="Q251" s="21" t="str">
        <f ca="1">IF(AND(MAX(L$21:L250)&gt;MAX(R$21:R250),F251&lt;&gt;"",MAX(N$21:N250)&gt;MAX(R$21:R250),MAX(P$21:P250)&gt;MAX(R$21:R250),MAX(R$21:R250)&lt;=MAX(T$21:T250),MAX(R$21:R250)&lt;TIME(20,0,0)),MAX(R$21:R250,F251),"")</f>
        <v/>
      </c>
      <c r="R251" s="21" t="str">
        <f t="shared" ca="1" si="46"/>
        <v/>
      </c>
      <c r="S251" s="21" t="str">
        <f ca="1">IF(AND(MAX(L$21:L250)&gt;MAX(T$21:T250),F251&lt;&gt;"",MAX(N$21:N250)&gt;MAX(T$21:T250),MAX(P$21:P250)&gt;MAX(T$21:T250),MAX(R$21:R250)&gt;MAX(T$21:T250),MAX(T$21:T250)&lt;TIME(20,0,0)),MAX(T$21:T250,F251),"")</f>
        <v/>
      </c>
      <c r="T251" s="21" t="str">
        <f t="shared" ca="1" si="47"/>
        <v/>
      </c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0"/>
      <c r="AF251" s="20"/>
      <c r="AG251" s="20"/>
      <c r="AH251" s="20"/>
      <c r="AI251" s="20"/>
      <c r="AJ251" s="20"/>
      <c r="AK251" s="20"/>
    </row>
    <row r="252" spans="1:37" ht="13.8" x14ac:dyDescent="0.3">
      <c r="A252" s="3">
        <f t="shared" ca="1" si="36"/>
        <v>0</v>
      </c>
      <c r="B252" s="6">
        <f t="shared" ca="1" si="37"/>
        <v>1.4259779805526234</v>
      </c>
      <c r="C252" s="4" t="str">
        <f t="shared" ca="1" si="38"/>
        <v/>
      </c>
      <c r="D252" s="20">
        <v>1.9575655945373001</v>
      </c>
      <c r="E252" s="4">
        <f t="shared" si="39"/>
        <v>1.359420551762014E-3</v>
      </c>
      <c r="F252" s="4" t="str">
        <f t="shared" ca="1" si="40"/>
        <v/>
      </c>
      <c r="G252" s="3" t="str">
        <f ca="1">IF(F252&lt;&gt;"",SUM(COUNTIF($K$22:$K252,"&gt;"&amp;F252),COUNTIF($M$22:$M252,"&gt;"&amp;F252),COUNTIF($O$22:$O252,"&gt;"&amp;F252),COUNTIF($Q$22:$Q252,"&gt;"&amp;F252),COUNTIF($S$22:$S252,"&gt;"&amp;F252)),"")</f>
        <v/>
      </c>
      <c r="H252" s="20">
        <v>10.506186678539962</v>
      </c>
      <c r="I252" s="4">
        <f t="shared" si="41"/>
        <v>7.2959629712083069E-3</v>
      </c>
      <c r="J252" s="4" t="str">
        <f t="shared" ca="1" si="42"/>
        <v/>
      </c>
      <c r="K252" s="4" t="str">
        <f ca="1">IF(AND(MAX(L$21:L251)&lt;=MAX(N$21:N251),F252&lt;&gt;"",MAX(L$21:L251)&lt;=MAX(P$21:P251),MAX(L$21:L251)&lt;=MAX(R$21:R251),MAX(L$21:L251)&lt;=MAX(T$21:T251),MAX(L$21:L251)&lt;=TIME(20,0,0)),MAX(L$21:L251,F252),"")</f>
        <v/>
      </c>
      <c r="L252" s="4" t="str">
        <f t="shared" ca="1" si="43"/>
        <v/>
      </c>
      <c r="M252" s="4" t="str">
        <f ca="1">IF(AND(MAX(L$21:L251)&gt;MAX(N$21:N251),F252&lt;&gt;"",MAX(N$21:N251)&lt;=MAX(P$21:P251),MAX(N$21:N251)&lt;=MAX(R$21:R251),MAX(N$21:N251)&lt;=MAX(T$21:T251),MAX(N$21:N251)&lt;TIME(20,0,0)),MAX(N$21:N251,F252),"")</f>
        <v/>
      </c>
      <c r="N252" s="4" t="str">
        <f t="shared" ca="1" si="44"/>
        <v/>
      </c>
      <c r="O252" s="21" t="str">
        <f ca="1">IF(AND(MAX(L$21:L251)&gt;MAX(P$21:P251),F252&lt;&gt;"",MAX(N$21:N251)&gt;MAX(P$21:P251),MAX(P$21:P251)&lt;=MAX(R$21:R251),MAX(P$21:P251)&lt;=MAX(T$21:T251),MAX(P$21:P251)&lt;TIME(20,0,0)),MAX(P$21:P251,F252),"")</f>
        <v/>
      </c>
      <c r="P252" s="21" t="str">
        <f t="shared" ca="1" si="45"/>
        <v/>
      </c>
      <c r="Q252" s="21" t="str">
        <f ca="1">IF(AND(MAX(L$21:L251)&gt;MAX(R$21:R251),F252&lt;&gt;"",MAX(N$21:N251)&gt;MAX(R$21:R251),MAX(P$21:P251)&gt;MAX(R$21:R251),MAX(R$21:R251)&lt;=MAX(T$21:T251),MAX(R$21:R251)&lt;TIME(20,0,0)),MAX(R$21:R251,F252),"")</f>
        <v/>
      </c>
      <c r="R252" s="21" t="str">
        <f t="shared" ca="1" si="46"/>
        <v/>
      </c>
      <c r="S252" s="21" t="str">
        <f ca="1">IF(AND(MAX(L$21:L251)&gt;MAX(T$21:T251),F252&lt;&gt;"",MAX(N$21:N251)&gt;MAX(T$21:T251),MAX(P$21:P251)&gt;MAX(T$21:T251),MAX(R$21:R251)&gt;MAX(T$21:T251),MAX(T$21:T251)&lt;TIME(20,0,0)),MAX(T$21:T251,F252),"")</f>
        <v/>
      </c>
      <c r="T252" s="21" t="str">
        <f t="shared" ca="1" si="47"/>
        <v/>
      </c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0"/>
      <c r="AF252" s="20"/>
      <c r="AG252" s="20"/>
      <c r="AH252" s="20"/>
      <c r="AI252" s="20"/>
      <c r="AJ252" s="20"/>
      <c r="AK252" s="20"/>
    </row>
    <row r="253" spans="1:37" ht="13.8" x14ac:dyDescent="0.3">
      <c r="A253" s="3">
        <f t="shared" ca="1" si="36"/>
        <v>1</v>
      </c>
      <c r="B253" s="6">
        <f t="shared" ca="1" si="37"/>
        <v>3.2457497814696326</v>
      </c>
      <c r="C253" s="4" t="str">
        <f t="shared" ca="1" si="38"/>
        <v/>
      </c>
      <c r="D253" s="20">
        <v>1.705777670693351</v>
      </c>
      <c r="E253" s="4">
        <f t="shared" si="39"/>
        <v>1.1845678268703826E-3</v>
      </c>
      <c r="F253" s="4" t="str">
        <f t="shared" ca="1" si="40"/>
        <v/>
      </c>
      <c r="G253" s="3" t="str">
        <f ca="1">IF(F253&lt;&gt;"",SUM(COUNTIF($K$22:$K253,"&gt;"&amp;F253),COUNTIF($M$22:$M253,"&gt;"&amp;F253),COUNTIF($O$22:$O253,"&gt;"&amp;F253),COUNTIF($Q$22:$Q253,"&gt;"&amp;F253),COUNTIF($S$22:$S253,"&gt;"&amp;F253)),"")</f>
        <v/>
      </c>
      <c r="H253" s="20">
        <v>10.001587649312569</v>
      </c>
      <c r="I253" s="4">
        <f t="shared" si="41"/>
        <v>6.9455469786892836E-3</v>
      </c>
      <c r="J253" s="4" t="str">
        <f t="shared" ca="1" si="42"/>
        <v/>
      </c>
      <c r="K253" s="4" t="str">
        <f ca="1">IF(AND(MAX(L$21:L252)&lt;=MAX(N$21:N252),F253&lt;&gt;"",MAX(L$21:L252)&lt;=MAX(P$21:P252),MAX(L$21:L252)&lt;=MAX(R$21:R252),MAX(L$21:L252)&lt;=MAX(T$21:T252),MAX(L$21:L252)&lt;=TIME(20,0,0)),MAX(L$21:L252,F253),"")</f>
        <v/>
      </c>
      <c r="L253" s="4" t="str">
        <f t="shared" ca="1" si="43"/>
        <v/>
      </c>
      <c r="M253" s="4" t="str">
        <f ca="1">IF(AND(MAX(L$21:L252)&gt;MAX(N$21:N252),F253&lt;&gt;"",MAX(N$21:N252)&lt;=MAX(P$21:P252),MAX(N$21:N252)&lt;=MAX(R$21:R252),MAX(N$21:N252)&lt;=MAX(T$21:T252),MAX(N$21:N252)&lt;TIME(20,0,0)),MAX(N$21:N252,F253),"")</f>
        <v/>
      </c>
      <c r="N253" s="4" t="str">
        <f t="shared" ca="1" si="44"/>
        <v/>
      </c>
      <c r="O253" s="21" t="str">
        <f ca="1">IF(AND(MAX(L$21:L252)&gt;MAX(P$21:P252),F253&lt;&gt;"",MAX(N$21:N252)&gt;MAX(P$21:P252),MAX(P$21:P252)&lt;=MAX(R$21:R252),MAX(P$21:P252)&lt;=MAX(T$21:T252),MAX(P$21:P252)&lt;TIME(20,0,0)),MAX(P$21:P252,F253),"")</f>
        <v/>
      </c>
      <c r="P253" s="21" t="str">
        <f t="shared" ca="1" si="45"/>
        <v/>
      </c>
      <c r="Q253" s="21" t="str">
        <f ca="1">IF(AND(MAX(L$21:L252)&gt;MAX(R$21:R252),F253&lt;&gt;"",MAX(N$21:N252)&gt;MAX(R$21:R252),MAX(P$21:P252)&gt;MAX(R$21:R252),MAX(R$21:R252)&lt;=MAX(T$21:T252),MAX(R$21:R252)&lt;TIME(20,0,0)),MAX(R$21:R252,F253),"")</f>
        <v/>
      </c>
      <c r="R253" s="21" t="str">
        <f t="shared" ca="1" si="46"/>
        <v/>
      </c>
      <c r="S253" s="21" t="str">
        <f ca="1">IF(AND(MAX(L$21:L252)&gt;MAX(T$21:T252),F253&lt;&gt;"",MAX(N$21:N252)&gt;MAX(T$21:T252),MAX(P$21:P252)&gt;MAX(T$21:T252),MAX(R$21:R252)&gt;MAX(T$21:T252),MAX(T$21:T252)&lt;TIME(20,0,0)),MAX(T$21:T252,F253),"")</f>
        <v/>
      </c>
      <c r="T253" s="21" t="str">
        <f t="shared" ca="1" si="47"/>
        <v/>
      </c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0"/>
      <c r="AF253" s="20"/>
      <c r="AG253" s="20"/>
      <c r="AH253" s="20"/>
      <c r="AI253" s="20"/>
      <c r="AJ253" s="20"/>
      <c r="AK253" s="20"/>
    </row>
    <row r="254" spans="1:37" ht="13.8" x14ac:dyDescent="0.3">
      <c r="A254" s="3">
        <f t="shared" ca="1" si="36"/>
        <v>0</v>
      </c>
      <c r="B254" s="6">
        <f t="shared" ca="1" si="37"/>
        <v>5.3862989460517436</v>
      </c>
      <c r="C254" s="4" t="str">
        <f t="shared" ca="1" si="38"/>
        <v/>
      </c>
      <c r="D254" s="20">
        <v>2.1256964904096094</v>
      </c>
      <c r="E254" s="4">
        <f t="shared" si="39"/>
        <v>1.4761781183400065E-3</v>
      </c>
      <c r="F254" s="4" t="str">
        <f t="shared" ca="1" si="40"/>
        <v/>
      </c>
      <c r="G254" s="3" t="str">
        <f ca="1">IF(F254&lt;&gt;"",SUM(COUNTIF($K$22:$K254,"&gt;"&amp;F254),COUNTIF($M$22:$M254,"&gt;"&amp;F254),COUNTIF($O$22:$O254,"&gt;"&amp;F254),COUNTIF($Q$22:$Q254,"&gt;"&amp;F254),COUNTIF($S$22:$S254,"&gt;"&amp;F254)),"")</f>
        <v/>
      </c>
      <c r="H254" s="20">
        <v>17.103482188431371</v>
      </c>
      <c r="I254" s="4">
        <f t="shared" si="41"/>
        <v>1.1877418186410674E-2</v>
      </c>
      <c r="J254" s="4" t="str">
        <f t="shared" ca="1" si="42"/>
        <v/>
      </c>
      <c r="K254" s="4" t="str">
        <f ca="1">IF(AND(MAX(L$21:L253)&lt;=MAX(N$21:N253),F254&lt;&gt;"",MAX(L$21:L253)&lt;=MAX(P$21:P253),MAX(L$21:L253)&lt;=MAX(R$21:R253),MAX(L$21:L253)&lt;=MAX(T$21:T253),MAX(L$21:L253)&lt;=TIME(20,0,0)),MAX(L$21:L253,F254),"")</f>
        <v/>
      </c>
      <c r="L254" s="4" t="str">
        <f t="shared" ca="1" si="43"/>
        <v/>
      </c>
      <c r="M254" s="4" t="str">
        <f ca="1">IF(AND(MAX(L$21:L253)&gt;MAX(N$21:N253),F254&lt;&gt;"",MAX(N$21:N253)&lt;=MAX(P$21:P253),MAX(N$21:N253)&lt;=MAX(R$21:R253),MAX(N$21:N253)&lt;=MAX(T$21:T253),MAX(N$21:N253)&lt;TIME(20,0,0)),MAX(N$21:N253,F254),"")</f>
        <v/>
      </c>
      <c r="N254" s="4" t="str">
        <f t="shared" ca="1" si="44"/>
        <v/>
      </c>
      <c r="O254" s="21" t="str">
        <f ca="1">IF(AND(MAX(L$21:L253)&gt;MAX(P$21:P253),F254&lt;&gt;"",MAX(N$21:N253)&gt;MAX(P$21:P253),MAX(P$21:P253)&lt;=MAX(R$21:R253),MAX(P$21:P253)&lt;=MAX(T$21:T253),MAX(P$21:P253)&lt;TIME(20,0,0)),MAX(P$21:P253,F254),"")</f>
        <v/>
      </c>
      <c r="P254" s="21" t="str">
        <f t="shared" ca="1" si="45"/>
        <v/>
      </c>
      <c r="Q254" s="21" t="str">
        <f ca="1">IF(AND(MAX(L$21:L253)&gt;MAX(R$21:R253),F254&lt;&gt;"",MAX(N$21:N253)&gt;MAX(R$21:R253),MAX(P$21:P253)&gt;MAX(R$21:R253),MAX(R$21:R253)&lt;=MAX(T$21:T253),MAX(R$21:R253)&lt;TIME(20,0,0)),MAX(R$21:R253,F254),"")</f>
        <v/>
      </c>
      <c r="R254" s="21" t="str">
        <f t="shared" ca="1" si="46"/>
        <v/>
      </c>
      <c r="S254" s="21" t="str">
        <f ca="1">IF(AND(MAX(L$21:L253)&gt;MAX(T$21:T253),F254&lt;&gt;"",MAX(N$21:N253)&gt;MAX(T$21:T253),MAX(P$21:P253)&gt;MAX(T$21:T253),MAX(R$21:R253)&gt;MAX(T$21:T253),MAX(T$21:T253)&lt;TIME(20,0,0)),MAX(T$21:T253,F254),"")</f>
        <v/>
      </c>
      <c r="T254" s="21" t="str">
        <f t="shared" ca="1" si="47"/>
        <v/>
      </c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0"/>
      <c r="AF254" s="20"/>
      <c r="AG254" s="20"/>
      <c r="AH254" s="20"/>
      <c r="AI254" s="20"/>
      <c r="AJ254" s="20"/>
      <c r="AK254" s="20"/>
    </row>
    <row r="255" spans="1:37" ht="13.8" x14ac:dyDescent="0.3">
      <c r="A255" s="3">
        <f t="shared" ca="1" si="36"/>
        <v>0</v>
      </c>
      <c r="B255" s="6">
        <f t="shared" ca="1" si="37"/>
        <v>1.8125918311664342</v>
      </c>
      <c r="C255" s="4" t="str">
        <f t="shared" ca="1" si="38"/>
        <v/>
      </c>
      <c r="D255" s="20">
        <v>2.6942852931169909</v>
      </c>
      <c r="E255" s="4">
        <f t="shared" si="39"/>
        <v>1.8710314535534658E-3</v>
      </c>
      <c r="F255" s="4" t="str">
        <f t="shared" ca="1" si="40"/>
        <v/>
      </c>
      <c r="G255" s="3" t="str">
        <f ca="1">IF(F255&lt;&gt;"",SUM(COUNTIF($K$22:$K255,"&gt;"&amp;F255),COUNTIF($M$22:$M255,"&gt;"&amp;F255),COUNTIF($O$22:$O255,"&gt;"&amp;F255),COUNTIF($Q$22:$Q255,"&gt;"&amp;F255),COUNTIF($S$22:$S255,"&gt;"&amp;F255)),"")</f>
        <v/>
      </c>
      <c r="H255" s="20">
        <v>13.106500243011396</v>
      </c>
      <c r="I255" s="4">
        <f t="shared" si="41"/>
        <v>9.1017362798690247E-3</v>
      </c>
      <c r="J255" s="4" t="str">
        <f t="shared" ca="1" si="42"/>
        <v/>
      </c>
      <c r="K255" s="4" t="str">
        <f ca="1">IF(AND(MAX(L$21:L254)&lt;=MAX(N$21:N254),F255&lt;&gt;"",MAX(L$21:L254)&lt;=MAX(P$21:P254),MAX(L$21:L254)&lt;=MAX(R$21:R254),MAX(L$21:L254)&lt;=MAX(T$21:T254),MAX(L$21:L254)&lt;=TIME(20,0,0)),MAX(L$21:L254,F255),"")</f>
        <v/>
      </c>
      <c r="L255" s="4" t="str">
        <f t="shared" ca="1" si="43"/>
        <v/>
      </c>
      <c r="M255" s="4" t="str">
        <f ca="1">IF(AND(MAX(L$21:L254)&gt;MAX(N$21:N254),F255&lt;&gt;"",MAX(N$21:N254)&lt;=MAX(P$21:P254),MAX(N$21:N254)&lt;=MAX(R$21:R254),MAX(N$21:N254)&lt;=MAX(T$21:T254),MAX(N$21:N254)&lt;TIME(20,0,0)),MAX(N$21:N254,F255),"")</f>
        <v/>
      </c>
      <c r="N255" s="4" t="str">
        <f t="shared" ca="1" si="44"/>
        <v/>
      </c>
      <c r="O255" s="21" t="str">
        <f ca="1">IF(AND(MAX(L$21:L254)&gt;MAX(P$21:P254),F255&lt;&gt;"",MAX(N$21:N254)&gt;MAX(P$21:P254),MAX(P$21:P254)&lt;=MAX(R$21:R254),MAX(P$21:P254)&lt;=MAX(T$21:T254),MAX(P$21:P254)&lt;TIME(20,0,0)),MAX(P$21:P254,F255),"")</f>
        <v/>
      </c>
      <c r="P255" s="21" t="str">
        <f t="shared" ca="1" si="45"/>
        <v/>
      </c>
      <c r="Q255" s="21" t="str">
        <f ca="1">IF(AND(MAX(L$21:L254)&gt;MAX(R$21:R254),F255&lt;&gt;"",MAX(N$21:N254)&gt;MAX(R$21:R254),MAX(P$21:P254)&gt;MAX(R$21:R254),MAX(R$21:R254)&lt;=MAX(T$21:T254),MAX(R$21:R254)&lt;TIME(20,0,0)),MAX(R$21:R254,F255),"")</f>
        <v/>
      </c>
      <c r="R255" s="21" t="str">
        <f t="shared" ca="1" si="46"/>
        <v/>
      </c>
      <c r="S255" s="21" t="str">
        <f ca="1">IF(AND(MAX(L$21:L254)&gt;MAX(T$21:T254),F255&lt;&gt;"",MAX(N$21:N254)&gt;MAX(T$21:T254),MAX(P$21:P254)&gt;MAX(T$21:T254),MAX(R$21:R254)&gt;MAX(T$21:T254),MAX(T$21:T254)&lt;TIME(20,0,0)),MAX(T$21:T254,F255),"")</f>
        <v/>
      </c>
      <c r="T255" s="21" t="str">
        <f t="shared" ca="1" si="47"/>
        <v/>
      </c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0"/>
      <c r="AF255" s="20"/>
      <c r="AG255" s="20"/>
      <c r="AH255" s="20"/>
      <c r="AI255" s="20"/>
      <c r="AJ255" s="20"/>
      <c r="AK255" s="20"/>
    </row>
    <row r="256" spans="1:37" ht="13.8" x14ac:dyDescent="0.3">
      <c r="A256" s="3">
        <f t="shared" ca="1" si="36"/>
        <v>0</v>
      </c>
      <c r="B256" s="6">
        <f t="shared" ca="1" si="37"/>
        <v>1.0807508259026499</v>
      </c>
      <c r="C256" s="4" t="str">
        <f t="shared" ca="1" si="38"/>
        <v/>
      </c>
      <c r="D256" s="20">
        <v>3.6132779617473716</v>
      </c>
      <c r="E256" s="4">
        <f t="shared" si="39"/>
        <v>2.5092208067690079E-3</v>
      </c>
      <c r="F256" s="4" t="str">
        <f t="shared" ca="1" si="40"/>
        <v/>
      </c>
      <c r="G256" s="3" t="str">
        <f ca="1">IF(F256&lt;&gt;"",SUM(COUNTIF($K$22:$K256,"&gt;"&amp;F256),COUNTIF($M$22:$M256,"&gt;"&amp;F256),COUNTIF($O$22:$O256,"&gt;"&amp;F256),COUNTIF($Q$22:$Q256,"&gt;"&amp;F256),COUNTIF($S$22:$S256,"&gt;"&amp;F256)),"")</f>
        <v/>
      </c>
      <c r="H256" s="20">
        <v>13.401018785898486</v>
      </c>
      <c r="I256" s="4">
        <f t="shared" si="41"/>
        <v>9.3062630457628383E-3</v>
      </c>
      <c r="J256" s="4" t="str">
        <f t="shared" ca="1" si="42"/>
        <v/>
      </c>
      <c r="K256" s="4" t="str">
        <f ca="1">IF(AND(MAX(L$21:L255)&lt;=MAX(N$21:N255),F256&lt;&gt;"",MAX(L$21:L255)&lt;=MAX(P$21:P255),MAX(L$21:L255)&lt;=MAX(R$21:R255),MAX(L$21:L255)&lt;=MAX(T$21:T255),MAX(L$21:L255)&lt;=TIME(20,0,0)),MAX(L$21:L255,F256),"")</f>
        <v/>
      </c>
      <c r="L256" s="4" t="str">
        <f t="shared" ca="1" si="43"/>
        <v/>
      </c>
      <c r="M256" s="4" t="str">
        <f ca="1">IF(AND(MAX(L$21:L255)&gt;MAX(N$21:N255),F256&lt;&gt;"",MAX(N$21:N255)&lt;=MAX(P$21:P255),MAX(N$21:N255)&lt;=MAX(R$21:R255),MAX(N$21:N255)&lt;=MAX(T$21:T255),MAX(N$21:N255)&lt;TIME(20,0,0)),MAX(N$21:N255,F256),"")</f>
        <v/>
      </c>
      <c r="N256" s="4" t="str">
        <f t="shared" ca="1" si="44"/>
        <v/>
      </c>
      <c r="O256" s="21" t="str">
        <f ca="1">IF(AND(MAX(L$21:L255)&gt;MAX(P$21:P255),F256&lt;&gt;"",MAX(N$21:N255)&gt;MAX(P$21:P255),MAX(P$21:P255)&lt;=MAX(R$21:R255),MAX(P$21:P255)&lt;=MAX(T$21:T255),MAX(P$21:P255)&lt;TIME(20,0,0)),MAX(P$21:P255,F256),"")</f>
        <v/>
      </c>
      <c r="P256" s="21" t="str">
        <f t="shared" ca="1" si="45"/>
        <v/>
      </c>
      <c r="Q256" s="21" t="str">
        <f ca="1">IF(AND(MAX(L$21:L255)&gt;MAX(R$21:R255),F256&lt;&gt;"",MAX(N$21:N255)&gt;MAX(R$21:R255),MAX(P$21:P255)&gt;MAX(R$21:R255),MAX(R$21:R255)&lt;=MAX(T$21:T255),MAX(R$21:R255)&lt;TIME(20,0,0)),MAX(R$21:R255,F256),"")</f>
        <v/>
      </c>
      <c r="R256" s="21" t="str">
        <f t="shared" ca="1" si="46"/>
        <v/>
      </c>
      <c r="S256" s="21" t="str">
        <f ca="1">IF(AND(MAX(L$21:L255)&gt;MAX(T$21:T255),F256&lt;&gt;"",MAX(N$21:N255)&gt;MAX(T$21:T255),MAX(P$21:P255)&gt;MAX(T$21:T255),MAX(R$21:R255)&gt;MAX(T$21:T255),MAX(T$21:T255)&lt;TIME(20,0,0)),MAX(T$21:T255,F256),"")</f>
        <v/>
      </c>
      <c r="T256" s="21" t="str">
        <f t="shared" ca="1" si="47"/>
        <v/>
      </c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0"/>
      <c r="AF256" s="20"/>
      <c r="AG256" s="20"/>
      <c r="AH256" s="20"/>
      <c r="AI256" s="20"/>
      <c r="AJ256" s="20"/>
      <c r="AK256" s="20"/>
    </row>
    <row r="257" spans="1:37" ht="13.8" x14ac:dyDescent="0.3">
      <c r="A257" s="3">
        <f t="shared" ca="1" si="36"/>
        <v>0</v>
      </c>
      <c r="B257" s="6">
        <f t="shared" ca="1" si="37"/>
        <v>2.6327974392914877</v>
      </c>
      <c r="C257" s="4" t="str">
        <f t="shared" ca="1" si="38"/>
        <v/>
      </c>
      <c r="D257" s="20">
        <v>2.1968826407173765</v>
      </c>
      <c r="E257" s="4">
        <f t="shared" si="39"/>
        <v>1.5256129449426226E-3</v>
      </c>
      <c r="F257" s="4" t="str">
        <f t="shared" ca="1" si="40"/>
        <v/>
      </c>
      <c r="G257" s="3" t="str">
        <f ca="1">IF(F257&lt;&gt;"",SUM(COUNTIF($K$22:$K257,"&gt;"&amp;F257),COUNTIF($M$22:$M257,"&gt;"&amp;F257),COUNTIF($O$22:$O257,"&gt;"&amp;F257),COUNTIF($Q$22:$Q257,"&gt;"&amp;F257),COUNTIF($S$22:$S257,"&gt;"&amp;F257)),"")</f>
        <v/>
      </c>
      <c r="H257" s="20">
        <v>17.683754019017215</v>
      </c>
      <c r="I257" s="4">
        <f t="shared" si="41"/>
        <v>1.2280384735428621E-2</v>
      </c>
      <c r="J257" s="4" t="str">
        <f t="shared" ca="1" si="42"/>
        <v/>
      </c>
      <c r="K257" s="4" t="str">
        <f ca="1">IF(AND(MAX(L$21:L256)&lt;=MAX(N$21:N256),F257&lt;&gt;"",MAX(L$21:L256)&lt;=MAX(P$21:P256),MAX(L$21:L256)&lt;=MAX(R$21:R256),MAX(L$21:L256)&lt;=MAX(T$21:T256),MAX(L$21:L256)&lt;=TIME(20,0,0)),MAX(L$21:L256,F257),"")</f>
        <v/>
      </c>
      <c r="L257" s="4" t="str">
        <f t="shared" ca="1" si="43"/>
        <v/>
      </c>
      <c r="M257" s="4" t="str">
        <f ca="1">IF(AND(MAX(L$21:L256)&gt;MAX(N$21:N256),F257&lt;&gt;"",MAX(N$21:N256)&lt;=MAX(P$21:P256),MAX(N$21:N256)&lt;=MAX(R$21:R256),MAX(N$21:N256)&lt;=MAX(T$21:T256),MAX(N$21:N256)&lt;TIME(20,0,0)),MAX(N$21:N256,F257),"")</f>
        <v/>
      </c>
      <c r="N257" s="4" t="str">
        <f t="shared" ca="1" si="44"/>
        <v/>
      </c>
      <c r="O257" s="21" t="str">
        <f ca="1">IF(AND(MAX(L$21:L256)&gt;MAX(P$21:P256),F257&lt;&gt;"",MAX(N$21:N256)&gt;MAX(P$21:P256),MAX(P$21:P256)&lt;=MAX(R$21:R256),MAX(P$21:P256)&lt;=MAX(T$21:T256),MAX(P$21:P256)&lt;TIME(20,0,0)),MAX(P$21:P256,F257),"")</f>
        <v/>
      </c>
      <c r="P257" s="21" t="str">
        <f t="shared" ca="1" si="45"/>
        <v/>
      </c>
      <c r="Q257" s="21" t="str">
        <f ca="1">IF(AND(MAX(L$21:L256)&gt;MAX(R$21:R256),F257&lt;&gt;"",MAX(N$21:N256)&gt;MAX(R$21:R256),MAX(P$21:P256)&gt;MAX(R$21:R256),MAX(R$21:R256)&lt;=MAX(T$21:T256),MAX(R$21:R256)&lt;TIME(20,0,0)),MAX(R$21:R256,F257),"")</f>
        <v/>
      </c>
      <c r="R257" s="21" t="str">
        <f t="shared" ca="1" si="46"/>
        <v/>
      </c>
      <c r="S257" s="21" t="str">
        <f ca="1">IF(AND(MAX(L$21:L256)&gt;MAX(T$21:T256),F257&lt;&gt;"",MAX(N$21:N256)&gt;MAX(T$21:T256),MAX(P$21:P256)&gt;MAX(T$21:T256),MAX(R$21:R256)&gt;MAX(T$21:T256),MAX(T$21:T256)&lt;TIME(20,0,0)),MAX(T$21:T256,F257),"")</f>
        <v/>
      </c>
      <c r="T257" s="21" t="str">
        <f t="shared" ca="1" si="47"/>
        <v/>
      </c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0"/>
      <c r="AF257" s="20"/>
      <c r="AG257" s="20"/>
      <c r="AH257" s="20"/>
      <c r="AI257" s="20"/>
      <c r="AJ257" s="20"/>
      <c r="AK257" s="20"/>
    </row>
    <row r="258" spans="1:37" ht="13.8" x14ac:dyDescent="0.3">
      <c r="A258" s="3">
        <f t="shared" ca="1" si="36"/>
        <v>1</v>
      </c>
      <c r="B258" s="6">
        <f t="shared" ca="1" si="37"/>
        <v>2.6617871466614167</v>
      </c>
      <c r="C258" s="4" t="str">
        <f t="shared" ca="1" si="38"/>
        <v/>
      </c>
      <c r="D258" s="20">
        <v>2.7626116510218708</v>
      </c>
      <c r="E258" s="4">
        <f t="shared" si="39"/>
        <v>1.9184803132096325E-3</v>
      </c>
      <c r="F258" s="4" t="str">
        <f t="shared" ca="1" si="40"/>
        <v/>
      </c>
      <c r="G258" s="3" t="str">
        <f ca="1">IF(F258&lt;&gt;"",SUM(COUNTIF($K$22:$K258,"&gt;"&amp;F258),COUNTIF($M$22:$M258,"&gt;"&amp;F258),COUNTIF($O$22:$O258,"&gt;"&amp;F258),COUNTIF($Q$22:$Q258,"&gt;"&amp;F258),COUNTIF($S$22:$S258,"&gt;"&amp;F258)),"")</f>
        <v/>
      </c>
      <c r="H258" s="20">
        <v>16.023940399136336</v>
      </c>
      <c r="I258" s="4">
        <f t="shared" si="41"/>
        <v>1.1127736388289122E-2</v>
      </c>
      <c r="J258" s="4" t="str">
        <f t="shared" ca="1" si="42"/>
        <v/>
      </c>
      <c r="K258" s="4" t="str">
        <f ca="1">IF(AND(MAX(L$21:L257)&lt;=MAX(N$21:N257),F258&lt;&gt;"",MAX(L$21:L257)&lt;=MAX(P$21:P257),MAX(L$21:L257)&lt;=MAX(R$21:R257),MAX(L$21:L257)&lt;=MAX(T$21:T257),MAX(L$21:L257)&lt;=TIME(20,0,0)),MAX(L$21:L257,F258),"")</f>
        <v/>
      </c>
      <c r="L258" s="4" t="str">
        <f t="shared" ca="1" si="43"/>
        <v/>
      </c>
      <c r="M258" s="4" t="str">
        <f ca="1">IF(AND(MAX(L$21:L257)&gt;MAX(N$21:N257),F258&lt;&gt;"",MAX(N$21:N257)&lt;=MAX(P$21:P257),MAX(N$21:N257)&lt;=MAX(R$21:R257),MAX(N$21:N257)&lt;=MAX(T$21:T257),MAX(N$21:N257)&lt;TIME(20,0,0)),MAX(N$21:N257,F258),"")</f>
        <v/>
      </c>
      <c r="N258" s="4" t="str">
        <f t="shared" ca="1" si="44"/>
        <v/>
      </c>
      <c r="O258" s="21" t="str">
        <f ca="1">IF(AND(MAX(L$21:L257)&gt;MAX(P$21:P257),F258&lt;&gt;"",MAX(N$21:N257)&gt;MAX(P$21:P257),MAX(P$21:P257)&lt;=MAX(R$21:R257),MAX(P$21:P257)&lt;=MAX(T$21:T257),MAX(P$21:P257)&lt;TIME(20,0,0)),MAX(P$21:P257,F258),"")</f>
        <v/>
      </c>
      <c r="P258" s="21" t="str">
        <f t="shared" ca="1" si="45"/>
        <v/>
      </c>
      <c r="Q258" s="21" t="str">
        <f ca="1">IF(AND(MAX(L$21:L257)&gt;MAX(R$21:R257),F258&lt;&gt;"",MAX(N$21:N257)&gt;MAX(R$21:R257),MAX(P$21:P257)&gt;MAX(R$21:R257),MAX(R$21:R257)&lt;=MAX(T$21:T257),MAX(R$21:R257)&lt;TIME(20,0,0)),MAX(R$21:R257,F258),"")</f>
        <v/>
      </c>
      <c r="R258" s="21" t="str">
        <f t="shared" ca="1" si="46"/>
        <v/>
      </c>
      <c r="S258" s="21" t="str">
        <f ca="1">IF(AND(MAX(L$21:L257)&gt;MAX(T$21:T257),F258&lt;&gt;"",MAX(N$21:N257)&gt;MAX(T$21:T257),MAX(P$21:P257)&gt;MAX(T$21:T257),MAX(R$21:R257)&gt;MAX(T$21:T257),MAX(T$21:T257)&lt;TIME(20,0,0)),MAX(T$21:T257,F258),"")</f>
        <v/>
      </c>
      <c r="T258" s="21" t="str">
        <f t="shared" ca="1" si="47"/>
        <v/>
      </c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0"/>
      <c r="AF258" s="20"/>
      <c r="AG258" s="20"/>
      <c r="AH258" s="20"/>
      <c r="AI258" s="20"/>
      <c r="AJ258" s="20"/>
      <c r="AK258" s="20"/>
    </row>
    <row r="259" spans="1:37" ht="13.8" x14ac:dyDescent="0.3">
      <c r="A259" s="3">
        <f t="shared" ca="1" si="36"/>
        <v>1</v>
      </c>
      <c r="B259" s="6">
        <f t="shared" ca="1" si="37"/>
        <v>3.3310106373779327</v>
      </c>
      <c r="C259" s="4" t="str">
        <f t="shared" ca="1" si="38"/>
        <v/>
      </c>
      <c r="D259" s="20">
        <v>2.2636247725386056</v>
      </c>
      <c r="E259" s="4">
        <f t="shared" si="39"/>
        <v>1.5719616475962539E-3</v>
      </c>
      <c r="F259" s="4" t="str">
        <f t="shared" ca="1" si="40"/>
        <v/>
      </c>
      <c r="G259" s="3" t="str">
        <f ca="1">IF(F259&lt;&gt;"",SUM(COUNTIF($K$22:$K259,"&gt;"&amp;F259),COUNTIF($M$22:$M259,"&gt;"&amp;F259),COUNTIF($O$22:$O259,"&gt;"&amp;F259),COUNTIF($Q$22:$Q259,"&gt;"&amp;F259),COUNTIF($S$22:$S259,"&gt;"&amp;F259)),"")</f>
        <v/>
      </c>
      <c r="H259" s="20">
        <v>11.724002926384856</v>
      </c>
      <c r="I259" s="4">
        <f t="shared" si="41"/>
        <v>8.1416686988783713E-3</v>
      </c>
      <c r="J259" s="4" t="str">
        <f t="shared" ca="1" si="42"/>
        <v/>
      </c>
      <c r="K259" s="4" t="str">
        <f ca="1">IF(AND(MAX(L$21:L258)&lt;=MAX(N$21:N258),F259&lt;&gt;"",MAX(L$21:L258)&lt;=MAX(P$21:P258),MAX(L$21:L258)&lt;=MAX(R$21:R258),MAX(L$21:L258)&lt;=MAX(T$21:T258),MAX(L$21:L258)&lt;=TIME(20,0,0)),MAX(L$21:L258,F259),"")</f>
        <v/>
      </c>
      <c r="L259" s="4" t="str">
        <f t="shared" ca="1" si="43"/>
        <v/>
      </c>
      <c r="M259" s="4" t="str">
        <f ca="1">IF(AND(MAX(L$21:L258)&gt;MAX(N$21:N258),F259&lt;&gt;"",MAX(N$21:N258)&lt;=MAX(P$21:P258),MAX(N$21:N258)&lt;=MAX(R$21:R258),MAX(N$21:N258)&lt;=MAX(T$21:T258),MAX(N$21:N258)&lt;TIME(20,0,0)),MAX(N$21:N258,F259),"")</f>
        <v/>
      </c>
      <c r="N259" s="4" t="str">
        <f t="shared" ca="1" si="44"/>
        <v/>
      </c>
      <c r="O259" s="21" t="str">
        <f ca="1">IF(AND(MAX(L$21:L258)&gt;MAX(P$21:P258),F259&lt;&gt;"",MAX(N$21:N258)&gt;MAX(P$21:P258),MAX(P$21:P258)&lt;=MAX(R$21:R258),MAX(P$21:P258)&lt;=MAX(T$21:T258),MAX(P$21:P258)&lt;TIME(20,0,0)),MAX(P$21:P258,F259),"")</f>
        <v/>
      </c>
      <c r="P259" s="21" t="str">
        <f t="shared" ca="1" si="45"/>
        <v/>
      </c>
      <c r="Q259" s="21" t="str">
        <f ca="1">IF(AND(MAX(L$21:L258)&gt;MAX(R$21:R258),F259&lt;&gt;"",MAX(N$21:N258)&gt;MAX(R$21:R258),MAX(P$21:P258)&gt;MAX(R$21:R258),MAX(R$21:R258)&lt;=MAX(T$21:T258),MAX(R$21:R258)&lt;TIME(20,0,0)),MAX(R$21:R258,F259),"")</f>
        <v/>
      </c>
      <c r="R259" s="21" t="str">
        <f t="shared" ca="1" si="46"/>
        <v/>
      </c>
      <c r="S259" s="21" t="str">
        <f ca="1">IF(AND(MAX(L$21:L258)&gt;MAX(T$21:T258),F259&lt;&gt;"",MAX(N$21:N258)&gt;MAX(T$21:T258),MAX(P$21:P258)&gt;MAX(T$21:T258),MAX(R$21:R258)&gt;MAX(T$21:T258),MAX(T$21:T258)&lt;TIME(20,0,0)),MAX(T$21:T258,F259),"")</f>
        <v/>
      </c>
      <c r="T259" s="21" t="str">
        <f t="shared" ca="1" si="47"/>
        <v/>
      </c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0"/>
      <c r="AF259" s="20"/>
      <c r="AG259" s="20"/>
      <c r="AH259" s="20"/>
      <c r="AI259" s="20"/>
      <c r="AJ259" s="20"/>
      <c r="AK259" s="20"/>
    </row>
    <row r="260" spans="1:37" ht="13.8" x14ac:dyDescent="0.3">
      <c r="A260" s="3">
        <f t="shared" ca="1" si="36"/>
        <v>0</v>
      </c>
      <c r="B260" s="6">
        <f t="shared" ca="1" si="37"/>
        <v>3.0782300154734723</v>
      </c>
      <c r="C260" s="4" t="str">
        <f t="shared" ca="1" si="38"/>
        <v/>
      </c>
      <c r="D260" s="20">
        <v>3.7692278813919984</v>
      </c>
      <c r="E260" s="4">
        <f t="shared" si="39"/>
        <v>2.6175193620777766E-3</v>
      </c>
      <c r="F260" s="4" t="str">
        <f t="shared" ca="1" si="40"/>
        <v/>
      </c>
      <c r="G260" s="3" t="str">
        <f ca="1">IF(F260&lt;&gt;"",SUM(COUNTIF($K$22:$K260,"&gt;"&amp;F260),COUNTIF($M$22:$M260,"&gt;"&amp;F260),COUNTIF($O$22:$O260,"&gt;"&amp;F260),COUNTIF($Q$22:$Q260,"&gt;"&amp;F260),COUNTIF($S$22:$S260,"&gt;"&amp;F260)),"")</f>
        <v/>
      </c>
      <c r="H260" s="20">
        <v>9.656536728143692</v>
      </c>
      <c r="I260" s="4">
        <f t="shared" si="41"/>
        <v>6.7059282834331197E-3</v>
      </c>
      <c r="J260" s="4" t="str">
        <f t="shared" ca="1" si="42"/>
        <v/>
      </c>
      <c r="K260" s="4" t="str">
        <f ca="1">IF(AND(MAX(L$21:L259)&lt;=MAX(N$21:N259),F260&lt;&gt;"",MAX(L$21:L259)&lt;=MAX(P$21:P259),MAX(L$21:L259)&lt;=MAX(R$21:R259),MAX(L$21:L259)&lt;=MAX(T$21:T259),MAX(L$21:L259)&lt;=TIME(20,0,0)),MAX(L$21:L259,F260),"")</f>
        <v/>
      </c>
      <c r="L260" s="4" t="str">
        <f t="shared" ca="1" si="43"/>
        <v/>
      </c>
      <c r="M260" s="4" t="str">
        <f ca="1">IF(AND(MAX(L$21:L259)&gt;MAX(N$21:N259),F260&lt;&gt;"",MAX(N$21:N259)&lt;=MAX(P$21:P259),MAX(N$21:N259)&lt;=MAX(R$21:R259),MAX(N$21:N259)&lt;=MAX(T$21:T259),MAX(N$21:N259)&lt;TIME(20,0,0)),MAX(N$21:N259,F260),"")</f>
        <v/>
      </c>
      <c r="N260" s="4" t="str">
        <f t="shared" ca="1" si="44"/>
        <v/>
      </c>
      <c r="O260" s="21" t="str">
        <f ca="1">IF(AND(MAX(L$21:L259)&gt;MAX(P$21:P259),F260&lt;&gt;"",MAX(N$21:N259)&gt;MAX(P$21:P259),MAX(P$21:P259)&lt;=MAX(R$21:R259),MAX(P$21:P259)&lt;=MAX(T$21:T259),MAX(P$21:P259)&lt;TIME(20,0,0)),MAX(P$21:P259,F260),"")</f>
        <v/>
      </c>
      <c r="P260" s="21" t="str">
        <f t="shared" ca="1" si="45"/>
        <v/>
      </c>
      <c r="Q260" s="21" t="str">
        <f ca="1">IF(AND(MAX(L$21:L259)&gt;MAX(R$21:R259),F260&lt;&gt;"",MAX(N$21:N259)&gt;MAX(R$21:R259),MAX(P$21:P259)&gt;MAX(R$21:R259),MAX(R$21:R259)&lt;=MAX(T$21:T259),MAX(R$21:R259)&lt;TIME(20,0,0)),MAX(R$21:R259,F260),"")</f>
        <v/>
      </c>
      <c r="R260" s="21" t="str">
        <f t="shared" ca="1" si="46"/>
        <v/>
      </c>
      <c r="S260" s="21" t="str">
        <f ca="1">IF(AND(MAX(L$21:L259)&gt;MAX(T$21:T259),F260&lt;&gt;"",MAX(N$21:N259)&gt;MAX(T$21:T259),MAX(P$21:P259)&gt;MAX(T$21:T259),MAX(R$21:R259)&gt;MAX(T$21:T259),MAX(T$21:T259)&lt;TIME(20,0,0)),MAX(T$21:T259,F260),"")</f>
        <v/>
      </c>
      <c r="T260" s="21" t="str">
        <f t="shared" ca="1" si="47"/>
        <v/>
      </c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0"/>
      <c r="AF260" s="20"/>
      <c r="AG260" s="20"/>
      <c r="AH260" s="20"/>
      <c r="AI260" s="20"/>
      <c r="AJ260" s="20"/>
      <c r="AK260" s="20"/>
    </row>
    <row r="261" spans="1:37" ht="13.8" x14ac:dyDescent="0.3">
      <c r="A261" s="3">
        <f t="shared" ca="1" si="36"/>
        <v>0</v>
      </c>
      <c r="B261" s="6">
        <f t="shared" ca="1" si="37"/>
        <v>2.3742709484769575</v>
      </c>
      <c r="C261" s="4" t="str">
        <f t="shared" ca="1" si="38"/>
        <v/>
      </c>
      <c r="D261" s="20">
        <v>3.2331097448404762</v>
      </c>
      <c r="E261" s="4">
        <f t="shared" si="39"/>
        <v>2.2452151005836639E-3</v>
      </c>
      <c r="F261" s="4" t="str">
        <f t="shared" ca="1" si="40"/>
        <v/>
      </c>
      <c r="G261" s="3" t="str">
        <f ca="1">IF(F261&lt;&gt;"",SUM(COUNTIF($K$22:$K261,"&gt;"&amp;F261),COUNTIF($M$22:$M261,"&gt;"&amp;F261),COUNTIF($O$22:$O261,"&gt;"&amp;F261),COUNTIF($Q$22:$Q261,"&gt;"&amp;F261),COUNTIF($S$22:$S261,"&gt;"&amp;F261)),"")</f>
        <v/>
      </c>
      <c r="H261" s="20">
        <v>8.4313791527529247</v>
      </c>
      <c r="I261" s="4">
        <f t="shared" si="41"/>
        <v>5.8551244116339758E-3</v>
      </c>
      <c r="J261" s="4" t="str">
        <f t="shared" ca="1" si="42"/>
        <v/>
      </c>
      <c r="K261" s="4" t="str">
        <f ca="1">IF(AND(MAX(L$21:L260)&lt;=MAX(N$21:N260),F261&lt;&gt;"",MAX(L$21:L260)&lt;=MAX(P$21:P260),MAX(L$21:L260)&lt;=MAX(R$21:R260),MAX(L$21:L260)&lt;=MAX(T$21:T260),MAX(L$21:L260)&lt;=TIME(20,0,0)),MAX(L$21:L260,F261),"")</f>
        <v/>
      </c>
      <c r="L261" s="4" t="str">
        <f t="shared" ca="1" si="43"/>
        <v/>
      </c>
      <c r="M261" s="4" t="str">
        <f ca="1">IF(AND(MAX(L$21:L260)&gt;MAX(N$21:N260),F261&lt;&gt;"",MAX(N$21:N260)&lt;=MAX(P$21:P260),MAX(N$21:N260)&lt;=MAX(R$21:R260),MAX(N$21:N260)&lt;=MAX(T$21:T260),MAX(N$21:N260)&lt;TIME(20,0,0)),MAX(N$21:N260,F261),"")</f>
        <v/>
      </c>
      <c r="N261" s="4" t="str">
        <f t="shared" ca="1" si="44"/>
        <v/>
      </c>
      <c r="O261" s="21" t="str">
        <f ca="1">IF(AND(MAX(L$21:L260)&gt;MAX(P$21:P260),F261&lt;&gt;"",MAX(N$21:N260)&gt;MAX(P$21:P260),MAX(P$21:P260)&lt;=MAX(R$21:R260),MAX(P$21:P260)&lt;=MAX(T$21:T260),MAX(P$21:P260)&lt;TIME(20,0,0)),MAX(P$21:P260,F261),"")</f>
        <v/>
      </c>
      <c r="P261" s="21" t="str">
        <f t="shared" ca="1" si="45"/>
        <v/>
      </c>
      <c r="Q261" s="21" t="str">
        <f ca="1">IF(AND(MAX(L$21:L260)&gt;MAX(R$21:R260),F261&lt;&gt;"",MAX(N$21:N260)&gt;MAX(R$21:R260),MAX(P$21:P260)&gt;MAX(R$21:R260),MAX(R$21:R260)&lt;=MAX(T$21:T260),MAX(R$21:R260)&lt;TIME(20,0,0)),MAX(R$21:R260,F261),"")</f>
        <v/>
      </c>
      <c r="R261" s="21" t="str">
        <f t="shared" ca="1" si="46"/>
        <v/>
      </c>
      <c r="S261" s="21" t="str">
        <f ca="1">IF(AND(MAX(L$21:L260)&gt;MAX(T$21:T260),F261&lt;&gt;"",MAX(N$21:N260)&gt;MAX(T$21:T260),MAX(P$21:P260)&gt;MAX(T$21:T260),MAX(R$21:R260)&gt;MAX(T$21:T260),MAX(T$21:T260)&lt;TIME(20,0,0)),MAX(T$21:T260,F261),"")</f>
        <v/>
      </c>
      <c r="T261" s="21" t="str">
        <f t="shared" ca="1" si="47"/>
        <v/>
      </c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0"/>
      <c r="AF261" s="20"/>
      <c r="AG261" s="20"/>
      <c r="AH261" s="20"/>
      <c r="AI261" s="20"/>
      <c r="AJ261" s="20"/>
      <c r="AK261" s="20"/>
    </row>
    <row r="262" spans="1:37" ht="13.8" x14ac:dyDescent="0.3">
      <c r="A262" s="3">
        <f t="shared" ca="1" si="36"/>
        <v>0</v>
      </c>
      <c r="B262" s="6">
        <f t="shared" ca="1" si="37"/>
        <v>1.2758538081981761</v>
      </c>
      <c r="C262" s="4" t="str">
        <f t="shared" ca="1" si="38"/>
        <v/>
      </c>
      <c r="D262" s="20">
        <v>2.8420071278815158</v>
      </c>
      <c r="E262" s="4">
        <f t="shared" si="39"/>
        <v>1.9736160610288305E-3</v>
      </c>
      <c r="F262" s="4" t="str">
        <f t="shared" ca="1" si="40"/>
        <v/>
      </c>
      <c r="G262" s="3" t="str">
        <f ca="1">IF(F262&lt;&gt;"",SUM(COUNTIF($K$22:$K262,"&gt;"&amp;F262),COUNTIF($M$22:$M262,"&gt;"&amp;F262),COUNTIF($O$22:$O262,"&gt;"&amp;F262),COUNTIF($Q$22:$Q262,"&gt;"&amp;F262),COUNTIF($S$22:$S262,"&gt;"&amp;F262)),"")</f>
        <v/>
      </c>
      <c r="H262" s="20">
        <v>11.808458035957301</v>
      </c>
      <c r="I262" s="4">
        <f t="shared" si="41"/>
        <v>8.2003180805259035E-3</v>
      </c>
      <c r="J262" s="4" t="str">
        <f t="shared" ca="1" si="42"/>
        <v/>
      </c>
      <c r="K262" s="4" t="str">
        <f ca="1">IF(AND(MAX(L$21:L261)&lt;=MAX(N$21:N261),F262&lt;&gt;"",MAX(L$21:L261)&lt;=MAX(P$21:P261),MAX(L$21:L261)&lt;=MAX(R$21:R261),MAX(L$21:L261)&lt;=MAX(T$21:T261),MAX(L$21:L261)&lt;=TIME(20,0,0)),MAX(L$21:L261,F262),"")</f>
        <v/>
      </c>
      <c r="L262" s="4" t="str">
        <f t="shared" ca="1" si="43"/>
        <v/>
      </c>
      <c r="M262" s="4" t="str">
        <f ca="1">IF(AND(MAX(L$21:L261)&gt;MAX(N$21:N261),F262&lt;&gt;"",MAX(N$21:N261)&lt;=MAX(P$21:P261),MAX(N$21:N261)&lt;=MAX(R$21:R261),MAX(N$21:N261)&lt;=MAX(T$21:T261),MAX(N$21:N261)&lt;TIME(20,0,0)),MAX(N$21:N261,F262),"")</f>
        <v/>
      </c>
      <c r="N262" s="4" t="str">
        <f t="shared" ca="1" si="44"/>
        <v/>
      </c>
      <c r="O262" s="21" t="str">
        <f ca="1">IF(AND(MAX(L$21:L261)&gt;MAX(P$21:P261),F262&lt;&gt;"",MAX(N$21:N261)&gt;MAX(P$21:P261),MAX(P$21:P261)&lt;=MAX(R$21:R261),MAX(P$21:P261)&lt;=MAX(T$21:T261),MAX(P$21:P261)&lt;TIME(20,0,0)),MAX(P$21:P261,F262),"")</f>
        <v/>
      </c>
      <c r="P262" s="21" t="str">
        <f t="shared" ca="1" si="45"/>
        <v/>
      </c>
      <c r="Q262" s="21" t="str">
        <f ca="1">IF(AND(MAX(L$21:L261)&gt;MAX(R$21:R261),F262&lt;&gt;"",MAX(N$21:N261)&gt;MAX(R$21:R261),MAX(P$21:P261)&gt;MAX(R$21:R261),MAX(R$21:R261)&lt;=MAX(T$21:T261),MAX(R$21:R261)&lt;TIME(20,0,0)),MAX(R$21:R261,F262),"")</f>
        <v/>
      </c>
      <c r="R262" s="21" t="str">
        <f t="shared" ca="1" si="46"/>
        <v/>
      </c>
      <c r="S262" s="21" t="str">
        <f ca="1">IF(AND(MAX(L$21:L261)&gt;MAX(T$21:T261),F262&lt;&gt;"",MAX(N$21:N261)&gt;MAX(T$21:T261),MAX(P$21:P261)&gt;MAX(T$21:T261),MAX(R$21:R261)&gt;MAX(T$21:T261),MAX(T$21:T261)&lt;TIME(20,0,0)),MAX(T$21:T261,F262),"")</f>
        <v/>
      </c>
      <c r="T262" s="21" t="str">
        <f t="shared" ca="1" si="47"/>
        <v/>
      </c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0"/>
      <c r="AF262" s="20"/>
      <c r="AG262" s="20"/>
      <c r="AH262" s="20"/>
      <c r="AI262" s="20"/>
      <c r="AJ262" s="20"/>
      <c r="AK262" s="20"/>
    </row>
    <row r="263" spans="1:37" ht="13.8" x14ac:dyDescent="0.3">
      <c r="A263" s="3">
        <f t="shared" ca="1" si="36"/>
        <v>1</v>
      </c>
      <c r="B263" s="6">
        <f t="shared" ca="1" si="37"/>
        <v>6.4691562316532929</v>
      </c>
      <c r="C263" s="4" t="str">
        <f t="shared" ca="1" si="38"/>
        <v/>
      </c>
      <c r="D263" s="20">
        <v>2.7606198576249881</v>
      </c>
      <c r="E263" s="4">
        <f t="shared" si="39"/>
        <v>1.9170971233506862E-3</v>
      </c>
      <c r="F263" s="4" t="str">
        <f t="shared" ca="1" si="40"/>
        <v/>
      </c>
      <c r="G263" s="3" t="str">
        <f ca="1">IF(F263&lt;&gt;"",SUM(COUNTIF($K$22:$K263,"&gt;"&amp;F263),COUNTIF($M$22:$M263,"&gt;"&amp;F263),COUNTIF($O$22:$O263,"&gt;"&amp;F263),COUNTIF($Q$22:$Q263,"&gt;"&amp;F263),COUNTIF($S$22:$S263,"&gt;"&amp;F263)),"")</f>
        <v/>
      </c>
      <c r="H263" s="20">
        <v>13.696044656298909</v>
      </c>
      <c r="I263" s="4">
        <f t="shared" si="41"/>
        <v>9.5111421224297974E-3</v>
      </c>
      <c r="J263" s="4" t="str">
        <f t="shared" ca="1" si="42"/>
        <v/>
      </c>
      <c r="K263" s="4" t="str">
        <f ca="1">IF(AND(MAX(L$21:L262)&lt;=MAX(N$21:N262),F263&lt;&gt;"",MAX(L$21:L262)&lt;=MAX(P$21:P262),MAX(L$21:L262)&lt;=MAX(R$21:R262),MAX(L$21:L262)&lt;=MAX(T$21:T262),MAX(L$21:L262)&lt;=TIME(20,0,0)),MAX(L$21:L262,F263),"")</f>
        <v/>
      </c>
      <c r="L263" s="4" t="str">
        <f t="shared" ca="1" si="43"/>
        <v/>
      </c>
      <c r="M263" s="4" t="str">
        <f ca="1">IF(AND(MAX(L$21:L262)&gt;MAX(N$21:N262),F263&lt;&gt;"",MAX(N$21:N262)&lt;=MAX(P$21:P262),MAX(N$21:N262)&lt;=MAX(R$21:R262),MAX(N$21:N262)&lt;=MAX(T$21:T262),MAX(N$21:N262)&lt;TIME(20,0,0)),MAX(N$21:N262,F263),"")</f>
        <v/>
      </c>
      <c r="N263" s="4" t="str">
        <f t="shared" ca="1" si="44"/>
        <v/>
      </c>
      <c r="O263" s="21" t="str">
        <f ca="1">IF(AND(MAX(L$21:L262)&gt;MAX(P$21:P262),F263&lt;&gt;"",MAX(N$21:N262)&gt;MAX(P$21:P262),MAX(P$21:P262)&lt;=MAX(R$21:R262),MAX(P$21:P262)&lt;=MAX(T$21:T262),MAX(P$21:P262)&lt;TIME(20,0,0)),MAX(P$21:P262,F263),"")</f>
        <v/>
      </c>
      <c r="P263" s="21" t="str">
        <f t="shared" ca="1" si="45"/>
        <v/>
      </c>
      <c r="Q263" s="21" t="str">
        <f ca="1">IF(AND(MAX(L$21:L262)&gt;MAX(R$21:R262),F263&lt;&gt;"",MAX(N$21:N262)&gt;MAX(R$21:R262),MAX(P$21:P262)&gt;MAX(R$21:R262),MAX(R$21:R262)&lt;=MAX(T$21:T262),MAX(R$21:R262)&lt;TIME(20,0,0)),MAX(R$21:R262,F263),"")</f>
        <v/>
      </c>
      <c r="R263" s="21" t="str">
        <f t="shared" ca="1" si="46"/>
        <v/>
      </c>
      <c r="S263" s="21" t="str">
        <f ca="1">IF(AND(MAX(L$21:L262)&gt;MAX(T$21:T262),F263&lt;&gt;"",MAX(N$21:N262)&gt;MAX(T$21:T262),MAX(P$21:P262)&gt;MAX(T$21:T262),MAX(R$21:R262)&gt;MAX(T$21:T262),MAX(T$21:T262)&lt;TIME(20,0,0)),MAX(T$21:T262,F263),"")</f>
        <v/>
      </c>
      <c r="T263" s="21" t="str">
        <f t="shared" ca="1" si="47"/>
        <v/>
      </c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0"/>
      <c r="AF263" s="20"/>
      <c r="AG263" s="20"/>
      <c r="AH263" s="20"/>
      <c r="AI263" s="20"/>
      <c r="AJ263" s="20"/>
      <c r="AK263" s="20"/>
    </row>
    <row r="264" spans="1:37" ht="13.8" x14ac:dyDescent="0.3">
      <c r="A264" s="3">
        <f t="shared" ca="1" si="36"/>
        <v>0</v>
      </c>
      <c r="B264" s="6">
        <f t="shared" ca="1" si="37"/>
        <v>2.529389348006672</v>
      </c>
      <c r="C264" s="4" t="str">
        <f t="shared" ca="1" si="38"/>
        <v/>
      </c>
      <c r="D264" s="20">
        <v>3.897352379070071</v>
      </c>
      <c r="E264" s="4">
        <f t="shared" si="39"/>
        <v>2.7064947076875494E-3</v>
      </c>
      <c r="F264" s="4" t="str">
        <f t="shared" ca="1" si="40"/>
        <v/>
      </c>
      <c r="G264" s="3" t="str">
        <f ca="1">IF(F264&lt;&gt;"",SUM(COUNTIF($K$22:$K264,"&gt;"&amp;F264),COUNTIF($M$22:$M264,"&gt;"&amp;F264),COUNTIF($O$22:$O264,"&gt;"&amp;F264),COUNTIF($Q$22:$Q264,"&gt;"&amp;F264),COUNTIF($S$22:$S264,"&gt;"&amp;F264)),"")</f>
        <v/>
      </c>
      <c r="H264" s="20">
        <v>10.528457930049626</v>
      </c>
      <c r="I264" s="4">
        <f t="shared" si="41"/>
        <v>7.3114291180900182E-3</v>
      </c>
      <c r="J264" s="4" t="str">
        <f t="shared" ca="1" si="42"/>
        <v/>
      </c>
      <c r="K264" s="4" t="str">
        <f ca="1">IF(AND(MAX(L$21:L263)&lt;=MAX(N$21:N263),F264&lt;&gt;"",MAX(L$21:L263)&lt;=MAX(P$21:P263),MAX(L$21:L263)&lt;=MAX(R$21:R263),MAX(L$21:L263)&lt;=MAX(T$21:T263),MAX(L$21:L263)&lt;=TIME(20,0,0)),MAX(L$21:L263,F264),"")</f>
        <v/>
      </c>
      <c r="L264" s="4" t="str">
        <f t="shared" ca="1" si="43"/>
        <v/>
      </c>
      <c r="M264" s="4" t="str">
        <f ca="1">IF(AND(MAX(L$21:L263)&gt;MAX(N$21:N263),F264&lt;&gt;"",MAX(N$21:N263)&lt;=MAX(P$21:P263),MAX(N$21:N263)&lt;=MAX(R$21:R263),MAX(N$21:N263)&lt;=MAX(T$21:T263),MAX(N$21:N263)&lt;TIME(20,0,0)),MAX(N$21:N263,F264),"")</f>
        <v/>
      </c>
      <c r="N264" s="4" t="str">
        <f t="shared" ca="1" si="44"/>
        <v/>
      </c>
      <c r="O264" s="21" t="str">
        <f ca="1">IF(AND(MAX(L$21:L263)&gt;MAX(P$21:P263),F264&lt;&gt;"",MAX(N$21:N263)&gt;MAX(P$21:P263),MAX(P$21:P263)&lt;=MAX(R$21:R263),MAX(P$21:P263)&lt;=MAX(T$21:T263),MAX(P$21:P263)&lt;TIME(20,0,0)),MAX(P$21:P263,F264),"")</f>
        <v/>
      </c>
      <c r="P264" s="21" t="str">
        <f t="shared" ca="1" si="45"/>
        <v/>
      </c>
      <c r="Q264" s="21" t="str">
        <f ca="1">IF(AND(MAX(L$21:L263)&gt;MAX(R$21:R263),F264&lt;&gt;"",MAX(N$21:N263)&gt;MAX(R$21:R263),MAX(P$21:P263)&gt;MAX(R$21:R263),MAX(R$21:R263)&lt;=MAX(T$21:T263),MAX(R$21:R263)&lt;TIME(20,0,0)),MAX(R$21:R263,F264),"")</f>
        <v/>
      </c>
      <c r="R264" s="21" t="str">
        <f t="shared" ca="1" si="46"/>
        <v/>
      </c>
      <c r="S264" s="21" t="str">
        <f ca="1">IF(AND(MAX(L$21:L263)&gt;MAX(T$21:T263),F264&lt;&gt;"",MAX(N$21:N263)&gt;MAX(T$21:T263),MAX(P$21:P263)&gt;MAX(T$21:T263),MAX(R$21:R263)&gt;MAX(T$21:T263),MAX(T$21:T263)&lt;TIME(20,0,0)),MAX(T$21:T263,F264),"")</f>
        <v/>
      </c>
      <c r="T264" s="21" t="str">
        <f t="shared" ca="1" si="47"/>
        <v/>
      </c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0"/>
      <c r="AF264" s="20"/>
      <c r="AG264" s="20"/>
      <c r="AH264" s="20"/>
      <c r="AI264" s="20"/>
      <c r="AJ264" s="20"/>
      <c r="AK264" s="20"/>
    </row>
    <row r="265" spans="1:37" ht="13.8" x14ac:dyDescent="0.3">
      <c r="A265" s="3">
        <f t="shared" ca="1" si="36"/>
        <v>0</v>
      </c>
      <c r="B265" s="6">
        <f t="shared" ca="1" si="37"/>
        <v>7.0282916951757466</v>
      </c>
      <c r="C265" s="4" t="str">
        <f t="shared" ca="1" si="38"/>
        <v/>
      </c>
      <c r="D265" s="20">
        <v>2.9524339955314645</v>
      </c>
      <c r="E265" s="4">
        <f t="shared" si="39"/>
        <v>2.0503013857857393E-3</v>
      </c>
      <c r="F265" s="4" t="str">
        <f t="shared" ca="1" si="40"/>
        <v/>
      </c>
      <c r="G265" s="3" t="str">
        <f ca="1">IF(F265&lt;&gt;"",SUM(COUNTIF($K$22:$K265,"&gt;"&amp;F265),COUNTIF($M$22:$M265,"&gt;"&amp;F265),COUNTIF($O$22:$O265,"&gt;"&amp;F265),COUNTIF($Q$22:$Q265,"&gt;"&amp;F265),COUNTIF($S$22:$S265,"&gt;"&amp;F265)),"")</f>
        <v/>
      </c>
      <c r="H265" s="20">
        <v>10.043128819816047</v>
      </c>
      <c r="I265" s="4">
        <f t="shared" si="41"/>
        <v>6.9743950137611437E-3</v>
      </c>
      <c r="J265" s="4" t="str">
        <f t="shared" ca="1" si="42"/>
        <v/>
      </c>
      <c r="K265" s="4" t="str">
        <f ca="1">IF(AND(MAX(L$21:L264)&lt;=MAX(N$21:N264),F265&lt;&gt;"",MAX(L$21:L264)&lt;=MAX(P$21:P264),MAX(L$21:L264)&lt;=MAX(R$21:R264),MAX(L$21:L264)&lt;=MAX(T$21:T264),MAX(L$21:L264)&lt;=TIME(20,0,0)),MAX(L$21:L264,F265),"")</f>
        <v/>
      </c>
      <c r="L265" s="4" t="str">
        <f t="shared" ca="1" si="43"/>
        <v/>
      </c>
      <c r="M265" s="4" t="str">
        <f ca="1">IF(AND(MAX(L$21:L264)&gt;MAX(N$21:N264),F265&lt;&gt;"",MAX(N$21:N264)&lt;=MAX(P$21:P264),MAX(N$21:N264)&lt;=MAX(R$21:R264),MAX(N$21:N264)&lt;=MAX(T$21:T264),MAX(N$21:N264)&lt;TIME(20,0,0)),MAX(N$21:N264,F265),"")</f>
        <v/>
      </c>
      <c r="N265" s="4" t="str">
        <f t="shared" ca="1" si="44"/>
        <v/>
      </c>
      <c r="O265" s="21" t="str">
        <f ca="1">IF(AND(MAX(L$21:L264)&gt;MAX(P$21:P264),F265&lt;&gt;"",MAX(N$21:N264)&gt;MAX(P$21:P264),MAX(P$21:P264)&lt;=MAX(R$21:R264),MAX(P$21:P264)&lt;=MAX(T$21:T264),MAX(P$21:P264)&lt;TIME(20,0,0)),MAX(P$21:P264,F265),"")</f>
        <v/>
      </c>
      <c r="P265" s="21" t="str">
        <f t="shared" ca="1" si="45"/>
        <v/>
      </c>
      <c r="Q265" s="21" t="str">
        <f ca="1">IF(AND(MAX(L$21:L264)&gt;MAX(R$21:R264),F265&lt;&gt;"",MAX(N$21:N264)&gt;MAX(R$21:R264),MAX(P$21:P264)&gt;MAX(R$21:R264),MAX(R$21:R264)&lt;=MAX(T$21:T264),MAX(R$21:R264)&lt;TIME(20,0,0)),MAX(R$21:R264,F265),"")</f>
        <v/>
      </c>
      <c r="R265" s="21" t="str">
        <f t="shared" ca="1" si="46"/>
        <v/>
      </c>
      <c r="S265" s="21" t="str">
        <f ca="1">IF(AND(MAX(L$21:L264)&gt;MAX(T$21:T264),F265&lt;&gt;"",MAX(N$21:N264)&gt;MAX(T$21:T264),MAX(P$21:P264)&gt;MAX(T$21:T264),MAX(R$21:R264)&gt;MAX(T$21:T264),MAX(T$21:T264)&lt;TIME(20,0,0)),MAX(T$21:T264,F265),"")</f>
        <v/>
      </c>
      <c r="T265" s="21" t="str">
        <f t="shared" ca="1" si="47"/>
        <v/>
      </c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0"/>
      <c r="AF265" s="20"/>
      <c r="AG265" s="20"/>
      <c r="AH265" s="20"/>
      <c r="AI265" s="20"/>
      <c r="AJ265" s="20"/>
      <c r="AK265" s="20"/>
    </row>
    <row r="266" spans="1:37" ht="13.8" x14ac:dyDescent="0.3">
      <c r="A266" s="3">
        <f t="shared" ca="1" si="36"/>
        <v>0</v>
      </c>
      <c r="B266" s="6">
        <f t="shared" ca="1" si="37"/>
        <v>2.5671028913224072</v>
      </c>
      <c r="C266" s="4" t="str">
        <f t="shared" ca="1" si="38"/>
        <v/>
      </c>
      <c r="D266" s="20">
        <v>1.6297007126267999</v>
      </c>
      <c r="E266" s="4">
        <f t="shared" si="39"/>
        <v>1.1317366059908332E-3</v>
      </c>
      <c r="F266" s="4" t="str">
        <f t="shared" ca="1" si="40"/>
        <v/>
      </c>
      <c r="G266" s="3" t="str">
        <f ca="1">IF(F266&lt;&gt;"",SUM(COUNTIF($K$22:$K266,"&gt;"&amp;F266),COUNTIF($M$22:$M266,"&gt;"&amp;F266),COUNTIF($O$22:$O266,"&gt;"&amp;F266),COUNTIF($Q$22:$Q266,"&gt;"&amp;F266),COUNTIF($S$22:$S266,"&gt;"&amp;F266)),"")</f>
        <v/>
      </c>
      <c r="H266" s="20">
        <v>23.238998816523235</v>
      </c>
      <c r="I266" s="4">
        <f t="shared" si="41"/>
        <v>1.6138193622585579E-2</v>
      </c>
      <c r="J266" s="4" t="str">
        <f t="shared" ca="1" si="42"/>
        <v/>
      </c>
      <c r="K266" s="4" t="str">
        <f ca="1">IF(AND(MAX(L$21:L265)&lt;=MAX(N$21:N265),F266&lt;&gt;"",MAX(L$21:L265)&lt;=MAX(P$21:P265),MAX(L$21:L265)&lt;=MAX(R$21:R265),MAX(L$21:L265)&lt;=MAX(T$21:T265),MAX(L$21:L265)&lt;=TIME(20,0,0)),MAX(L$21:L265,F266),"")</f>
        <v/>
      </c>
      <c r="L266" s="4" t="str">
        <f t="shared" ca="1" si="43"/>
        <v/>
      </c>
      <c r="M266" s="4" t="str">
        <f ca="1">IF(AND(MAX(L$21:L265)&gt;MAX(N$21:N265),F266&lt;&gt;"",MAX(N$21:N265)&lt;=MAX(P$21:P265),MAX(N$21:N265)&lt;=MAX(R$21:R265),MAX(N$21:N265)&lt;=MAX(T$21:T265),MAX(N$21:N265)&lt;TIME(20,0,0)),MAX(N$21:N265,F266),"")</f>
        <v/>
      </c>
      <c r="N266" s="4" t="str">
        <f t="shared" ca="1" si="44"/>
        <v/>
      </c>
      <c r="O266" s="21" t="str">
        <f ca="1">IF(AND(MAX(L$21:L265)&gt;MAX(P$21:P265),F266&lt;&gt;"",MAX(N$21:N265)&gt;MAX(P$21:P265),MAX(P$21:P265)&lt;=MAX(R$21:R265),MAX(P$21:P265)&lt;=MAX(T$21:T265),MAX(P$21:P265)&lt;TIME(20,0,0)),MAX(P$21:P265,F266),"")</f>
        <v/>
      </c>
      <c r="P266" s="21" t="str">
        <f t="shared" ca="1" si="45"/>
        <v/>
      </c>
      <c r="Q266" s="21" t="str">
        <f ca="1">IF(AND(MAX(L$21:L265)&gt;MAX(R$21:R265),F266&lt;&gt;"",MAX(N$21:N265)&gt;MAX(R$21:R265),MAX(P$21:P265)&gt;MAX(R$21:R265),MAX(R$21:R265)&lt;=MAX(T$21:T265),MAX(R$21:R265)&lt;TIME(20,0,0)),MAX(R$21:R265,F266),"")</f>
        <v/>
      </c>
      <c r="R266" s="21" t="str">
        <f t="shared" ca="1" si="46"/>
        <v/>
      </c>
      <c r="S266" s="21" t="str">
        <f ca="1">IF(AND(MAX(L$21:L265)&gt;MAX(T$21:T265),F266&lt;&gt;"",MAX(N$21:N265)&gt;MAX(T$21:T265),MAX(P$21:P265)&gt;MAX(T$21:T265),MAX(R$21:R265)&gt;MAX(T$21:T265),MAX(T$21:T265)&lt;TIME(20,0,0)),MAX(T$21:T265,F266),"")</f>
        <v/>
      </c>
      <c r="T266" s="21" t="str">
        <f t="shared" ca="1" si="47"/>
        <v/>
      </c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0"/>
      <c r="AF266" s="20"/>
      <c r="AG266" s="20"/>
      <c r="AH266" s="20"/>
      <c r="AI266" s="20"/>
      <c r="AJ266" s="20"/>
      <c r="AK266" s="20"/>
    </row>
    <row r="267" spans="1:37" ht="13.8" x14ac:dyDescent="0.3">
      <c r="A267" s="3">
        <f t="shared" ca="1" si="36"/>
        <v>0</v>
      </c>
      <c r="B267" s="6">
        <f t="shared" ca="1" si="37"/>
        <v>5.5271273785939208</v>
      </c>
      <c r="C267" s="4" t="str">
        <f t="shared" ca="1" si="38"/>
        <v/>
      </c>
      <c r="D267" s="20">
        <v>3.6411971753550461</v>
      </c>
      <c r="E267" s="4">
        <f t="shared" si="39"/>
        <v>2.5286091495521153E-3</v>
      </c>
      <c r="F267" s="4" t="str">
        <f t="shared" ca="1" si="40"/>
        <v/>
      </c>
      <c r="G267" s="3" t="str">
        <f ca="1">IF(F267&lt;&gt;"",SUM(COUNTIF($K$22:$K267,"&gt;"&amp;F267),COUNTIF($M$22:$M267,"&gt;"&amp;F267),COUNTIF($O$22:$O267,"&gt;"&amp;F267),COUNTIF($Q$22:$Q267,"&gt;"&amp;F267),COUNTIF($S$22:$S267,"&gt;"&amp;F267)),"")</f>
        <v/>
      </c>
      <c r="H267" s="20">
        <v>17.70864290996542</v>
      </c>
      <c r="I267" s="4">
        <f t="shared" si="41"/>
        <v>1.2297668687475985E-2</v>
      </c>
      <c r="J267" s="4" t="str">
        <f t="shared" ca="1" si="42"/>
        <v/>
      </c>
      <c r="K267" s="4" t="str">
        <f ca="1">IF(AND(MAX(L$21:L266)&lt;=MAX(N$21:N266),F267&lt;&gt;"",MAX(L$21:L266)&lt;=MAX(P$21:P266),MAX(L$21:L266)&lt;=MAX(R$21:R266),MAX(L$21:L266)&lt;=MAX(T$21:T266),MAX(L$21:L266)&lt;=TIME(20,0,0)),MAX(L$21:L266,F267),"")</f>
        <v/>
      </c>
      <c r="L267" s="4" t="str">
        <f t="shared" ca="1" si="43"/>
        <v/>
      </c>
      <c r="M267" s="4" t="str">
        <f ca="1">IF(AND(MAX(L$21:L266)&gt;MAX(N$21:N266),F267&lt;&gt;"",MAX(N$21:N266)&lt;=MAX(P$21:P266),MAX(N$21:N266)&lt;=MAX(R$21:R266),MAX(N$21:N266)&lt;=MAX(T$21:T266),MAX(N$21:N266)&lt;TIME(20,0,0)),MAX(N$21:N266,F267),"")</f>
        <v/>
      </c>
      <c r="N267" s="4" t="str">
        <f t="shared" ca="1" si="44"/>
        <v/>
      </c>
      <c r="O267" s="21" t="str">
        <f ca="1">IF(AND(MAX(L$21:L266)&gt;MAX(P$21:P266),F267&lt;&gt;"",MAX(N$21:N266)&gt;MAX(P$21:P266),MAX(P$21:P266)&lt;=MAX(R$21:R266),MAX(P$21:P266)&lt;=MAX(T$21:T266),MAX(P$21:P266)&lt;TIME(20,0,0)),MAX(P$21:P266,F267),"")</f>
        <v/>
      </c>
      <c r="P267" s="21" t="str">
        <f t="shared" ca="1" si="45"/>
        <v/>
      </c>
      <c r="Q267" s="21" t="str">
        <f ca="1">IF(AND(MAX(L$21:L266)&gt;MAX(R$21:R266),F267&lt;&gt;"",MAX(N$21:N266)&gt;MAX(R$21:R266),MAX(P$21:P266)&gt;MAX(R$21:R266),MAX(R$21:R266)&lt;=MAX(T$21:T266),MAX(R$21:R266)&lt;TIME(20,0,0)),MAX(R$21:R266,F267),"")</f>
        <v/>
      </c>
      <c r="R267" s="21" t="str">
        <f t="shared" ca="1" si="46"/>
        <v/>
      </c>
      <c r="S267" s="21" t="str">
        <f ca="1">IF(AND(MAX(L$21:L266)&gt;MAX(T$21:T266),F267&lt;&gt;"",MAX(N$21:N266)&gt;MAX(T$21:T266),MAX(P$21:P266)&gt;MAX(T$21:T266),MAX(R$21:R266)&gt;MAX(T$21:T266),MAX(T$21:T266)&lt;TIME(20,0,0)),MAX(T$21:T266,F267),"")</f>
        <v/>
      </c>
      <c r="T267" s="21" t="str">
        <f t="shared" ca="1" si="47"/>
        <v/>
      </c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0"/>
      <c r="AF267" s="20"/>
      <c r="AG267" s="20"/>
      <c r="AH267" s="20"/>
      <c r="AI267" s="20"/>
      <c r="AJ267" s="20"/>
      <c r="AK267" s="20"/>
    </row>
    <row r="268" spans="1:37" ht="13.8" x14ac:dyDescent="0.3">
      <c r="A268" s="3">
        <f t="shared" ca="1" si="36"/>
        <v>0</v>
      </c>
      <c r="B268" s="6">
        <f t="shared" ca="1" si="37"/>
        <v>1.142615291211277</v>
      </c>
      <c r="C268" s="4" t="str">
        <f t="shared" ca="1" si="38"/>
        <v/>
      </c>
      <c r="D268" s="20">
        <v>2.6815228087143623</v>
      </c>
      <c r="E268" s="4">
        <f t="shared" si="39"/>
        <v>1.8621686171627517E-3</v>
      </c>
      <c r="F268" s="4" t="str">
        <f t="shared" ca="1" si="40"/>
        <v/>
      </c>
      <c r="G268" s="3" t="str">
        <f ca="1">IF(F268&lt;&gt;"",SUM(COUNTIF($K$22:$K268,"&gt;"&amp;F268),COUNTIF($M$22:$M268,"&gt;"&amp;F268),COUNTIF($O$22:$O268,"&gt;"&amp;F268),COUNTIF($Q$22:$Q268,"&gt;"&amp;F268),COUNTIF($S$22:$S268,"&gt;"&amp;F268)),"")</f>
        <v/>
      </c>
      <c r="H268" s="20">
        <v>17.891374606406316</v>
      </c>
      <c r="I268" s="4">
        <f t="shared" si="41"/>
        <v>1.2424565698893275E-2</v>
      </c>
      <c r="J268" s="4" t="str">
        <f t="shared" ca="1" si="42"/>
        <v/>
      </c>
      <c r="K268" s="4" t="str">
        <f ca="1">IF(AND(MAX(L$21:L267)&lt;=MAX(N$21:N267),F268&lt;&gt;"",MAX(L$21:L267)&lt;=MAX(P$21:P267),MAX(L$21:L267)&lt;=MAX(R$21:R267),MAX(L$21:L267)&lt;=MAX(T$21:T267),MAX(L$21:L267)&lt;=TIME(20,0,0)),MAX(L$21:L267,F268),"")</f>
        <v/>
      </c>
      <c r="L268" s="4" t="str">
        <f t="shared" ca="1" si="43"/>
        <v/>
      </c>
      <c r="M268" s="4" t="str">
        <f ca="1">IF(AND(MAX(L$21:L267)&gt;MAX(N$21:N267),F268&lt;&gt;"",MAX(N$21:N267)&lt;=MAX(P$21:P267),MAX(N$21:N267)&lt;=MAX(R$21:R267),MAX(N$21:N267)&lt;=MAX(T$21:T267),MAX(N$21:N267)&lt;TIME(20,0,0)),MAX(N$21:N267,F268),"")</f>
        <v/>
      </c>
      <c r="N268" s="4" t="str">
        <f t="shared" ca="1" si="44"/>
        <v/>
      </c>
      <c r="O268" s="21" t="str">
        <f ca="1">IF(AND(MAX(L$21:L267)&gt;MAX(P$21:P267),F268&lt;&gt;"",MAX(N$21:N267)&gt;MAX(P$21:P267),MAX(P$21:P267)&lt;=MAX(R$21:R267),MAX(P$21:P267)&lt;=MAX(T$21:T267),MAX(P$21:P267)&lt;TIME(20,0,0)),MAX(P$21:P267,F268),"")</f>
        <v/>
      </c>
      <c r="P268" s="21" t="str">
        <f t="shared" ca="1" si="45"/>
        <v/>
      </c>
      <c r="Q268" s="21" t="str">
        <f ca="1">IF(AND(MAX(L$21:L267)&gt;MAX(R$21:R267),F268&lt;&gt;"",MAX(N$21:N267)&gt;MAX(R$21:R267),MAX(P$21:P267)&gt;MAX(R$21:R267),MAX(R$21:R267)&lt;=MAX(T$21:T267),MAX(R$21:R267)&lt;TIME(20,0,0)),MAX(R$21:R267,F268),"")</f>
        <v/>
      </c>
      <c r="R268" s="21" t="str">
        <f t="shared" ca="1" si="46"/>
        <v/>
      </c>
      <c r="S268" s="21" t="str">
        <f ca="1">IF(AND(MAX(L$21:L267)&gt;MAX(T$21:T267),F268&lt;&gt;"",MAX(N$21:N267)&gt;MAX(T$21:T267),MAX(P$21:P267)&gt;MAX(T$21:T267),MAX(R$21:R267)&gt;MAX(T$21:T267),MAX(T$21:T267)&lt;TIME(20,0,0)),MAX(T$21:T267,F268),"")</f>
        <v/>
      </c>
      <c r="T268" s="21" t="str">
        <f t="shared" ca="1" si="47"/>
        <v/>
      </c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0"/>
      <c r="AF268" s="20"/>
      <c r="AG268" s="20"/>
      <c r="AH268" s="20"/>
      <c r="AI268" s="20"/>
      <c r="AJ268" s="20"/>
      <c r="AK268" s="20"/>
    </row>
    <row r="269" spans="1:37" ht="13.8" x14ac:dyDescent="0.3">
      <c r="A269" s="3">
        <f t="shared" ca="1" si="36"/>
        <v>0</v>
      </c>
      <c r="B269" s="6">
        <f t="shared" ca="1" si="37"/>
        <v>2.977698435210046</v>
      </c>
      <c r="C269" s="4" t="str">
        <f t="shared" ca="1" si="38"/>
        <v/>
      </c>
      <c r="D269" s="20">
        <v>2.2737764387129573</v>
      </c>
      <c r="E269" s="4">
        <f t="shared" si="39"/>
        <v>1.579011415772887E-3</v>
      </c>
      <c r="F269" s="4" t="str">
        <f t="shared" ca="1" si="40"/>
        <v/>
      </c>
      <c r="G269" s="3" t="str">
        <f ca="1">IF(F269&lt;&gt;"",SUM(COUNTIF($K$22:$K269,"&gt;"&amp;F269),COUNTIF($M$22:$M269,"&gt;"&amp;F269),COUNTIF($O$22:$O269,"&gt;"&amp;F269),COUNTIF($Q$22:$Q269,"&gt;"&amp;F269),COUNTIF($S$22:$S269,"&gt;"&amp;F269)),"")</f>
        <v/>
      </c>
      <c r="H269" s="20">
        <v>6.0273118075565435</v>
      </c>
      <c r="I269" s="4">
        <f t="shared" si="41"/>
        <v>4.1856331996920444E-3</v>
      </c>
      <c r="J269" s="4" t="str">
        <f t="shared" ca="1" si="42"/>
        <v/>
      </c>
      <c r="K269" s="4" t="str">
        <f ca="1">IF(AND(MAX(L$21:L268)&lt;=MAX(N$21:N268),F269&lt;&gt;"",MAX(L$21:L268)&lt;=MAX(P$21:P268),MAX(L$21:L268)&lt;=MAX(R$21:R268),MAX(L$21:L268)&lt;=MAX(T$21:T268),MAX(L$21:L268)&lt;=TIME(20,0,0)),MAX(L$21:L268,F269),"")</f>
        <v/>
      </c>
      <c r="L269" s="4" t="str">
        <f t="shared" ca="1" si="43"/>
        <v/>
      </c>
      <c r="M269" s="4" t="str">
        <f ca="1">IF(AND(MAX(L$21:L268)&gt;MAX(N$21:N268),F269&lt;&gt;"",MAX(N$21:N268)&lt;=MAX(P$21:P268),MAX(N$21:N268)&lt;=MAX(R$21:R268),MAX(N$21:N268)&lt;=MAX(T$21:T268),MAX(N$21:N268)&lt;TIME(20,0,0)),MAX(N$21:N268,F269),"")</f>
        <v/>
      </c>
      <c r="N269" s="4" t="str">
        <f t="shared" ca="1" si="44"/>
        <v/>
      </c>
      <c r="O269" s="21" t="str">
        <f ca="1">IF(AND(MAX(L$21:L268)&gt;MAX(P$21:P268),F269&lt;&gt;"",MAX(N$21:N268)&gt;MAX(P$21:P268),MAX(P$21:P268)&lt;=MAX(R$21:R268),MAX(P$21:P268)&lt;=MAX(T$21:T268),MAX(P$21:P268)&lt;TIME(20,0,0)),MAX(P$21:P268,F269),"")</f>
        <v/>
      </c>
      <c r="P269" s="21" t="str">
        <f t="shared" ca="1" si="45"/>
        <v/>
      </c>
      <c r="Q269" s="21" t="str">
        <f ca="1">IF(AND(MAX(L$21:L268)&gt;MAX(R$21:R268),F269&lt;&gt;"",MAX(N$21:N268)&gt;MAX(R$21:R268),MAX(P$21:P268)&gt;MAX(R$21:R268),MAX(R$21:R268)&lt;=MAX(T$21:T268),MAX(R$21:R268)&lt;TIME(20,0,0)),MAX(R$21:R268,F269),"")</f>
        <v/>
      </c>
      <c r="R269" s="21" t="str">
        <f t="shared" ca="1" si="46"/>
        <v/>
      </c>
      <c r="S269" s="21" t="str">
        <f ca="1">IF(AND(MAX(L$21:L268)&gt;MAX(T$21:T268),F269&lt;&gt;"",MAX(N$21:N268)&gt;MAX(T$21:T268),MAX(P$21:P268)&gt;MAX(T$21:T268),MAX(R$21:R268)&gt;MAX(T$21:T268),MAX(T$21:T268)&lt;TIME(20,0,0)),MAX(T$21:T268,F269),"")</f>
        <v/>
      </c>
      <c r="T269" s="21" t="str">
        <f t="shared" ca="1" si="47"/>
        <v/>
      </c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0"/>
      <c r="AF269" s="20"/>
      <c r="AG269" s="20"/>
      <c r="AH269" s="20"/>
      <c r="AI269" s="20"/>
      <c r="AJ269" s="20"/>
      <c r="AK269" s="20"/>
    </row>
    <row r="270" spans="1:37" ht="13.8" x14ac:dyDescent="0.3">
      <c r="A270" s="3">
        <f t="shared" ca="1" si="36"/>
        <v>1</v>
      </c>
      <c r="B270" s="6">
        <f t="shared" ca="1" si="37"/>
        <v>1.8737111575860108</v>
      </c>
      <c r="C270" s="4" t="str">
        <f t="shared" ca="1" si="38"/>
        <v/>
      </c>
      <c r="D270" s="20">
        <v>1.705525285913609</v>
      </c>
      <c r="E270" s="4">
        <f t="shared" si="39"/>
        <v>1.1843925596622285E-3</v>
      </c>
      <c r="F270" s="4" t="str">
        <f t="shared" ca="1" si="40"/>
        <v/>
      </c>
      <c r="G270" s="3" t="str">
        <f ca="1">IF(F270&lt;&gt;"",SUM(COUNTIF($K$22:$K270,"&gt;"&amp;F270),COUNTIF($M$22:$M270,"&gt;"&amp;F270),COUNTIF($O$22:$O270,"&gt;"&amp;F270),COUNTIF($Q$22:$Q270,"&gt;"&amp;F270),COUNTIF($S$22:$S270,"&gt;"&amp;F270)),"")</f>
        <v/>
      </c>
      <c r="H270" s="20">
        <v>7.3649511401890777</v>
      </c>
      <c r="I270" s="4">
        <f t="shared" si="41"/>
        <v>5.1145494029090815E-3</v>
      </c>
      <c r="J270" s="4" t="str">
        <f t="shared" ca="1" si="42"/>
        <v/>
      </c>
      <c r="K270" s="4" t="str">
        <f ca="1">IF(AND(MAX(L$21:L269)&lt;=MAX(N$21:N269),F270&lt;&gt;"",MAX(L$21:L269)&lt;=MAX(P$21:P269),MAX(L$21:L269)&lt;=MAX(R$21:R269),MAX(L$21:L269)&lt;=MAX(T$21:T269),MAX(L$21:L269)&lt;=TIME(20,0,0)),MAX(L$21:L269,F270),"")</f>
        <v/>
      </c>
      <c r="L270" s="4" t="str">
        <f t="shared" ca="1" si="43"/>
        <v/>
      </c>
      <c r="M270" s="4" t="str">
        <f ca="1">IF(AND(MAX(L$21:L269)&gt;MAX(N$21:N269),F270&lt;&gt;"",MAX(N$21:N269)&lt;=MAX(P$21:P269),MAX(N$21:N269)&lt;=MAX(R$21:R269),MAX(N$21:N269)&lt;=MAX(T$21:T269),MAX(N$21:N269)&lt;TIME(20,0,0)),MAX(N$21:N269,F270),"")</f>
        <v/>
      </c>
      <c r="N270" s="4" t="str">
        <f t="shared" ca="1" si="44"/>
        <v/>
      </c>
      <c r="O270" s="21" t="str">
        <f ca="1">IF(AND(MAX(L$21:L269)&gt;MAX(P$21:P269),F270&lt;&gt;"",MAX(N$21:N269)&gt;MAX(P$21:P269),MAX(P$21:P269)&lt;=MAX(R$21:R269),MAX(P$21:P269)&lt;=MAX(T$21:T269),MAX(P$21:P269)&lt;TIME(20,0,0)),MAX(P$21:P269,F270),"")</f>
        <v/>
      </c>
      <c r="P270" s="21" t="str">
        <f t="shared" ca="1" si="45"/>
        <v/>
      </c>
      <c r="Q270" s="21" t="str">
        <f ca="1">IF(AND(MAX(L$21:L269)&gt;MAX(R$21:R269),F270&lt;&gt;"",MAX(N$21:N269)&gt;MAX(R$21:R269),MAX(P$21:P269)&gt;MAX(R$21:R269),MAX(R$21:R269)&lt;=MAX(T$21:T269),MAX(R$21:R269)&lt;TIME(20,0,0)),MAX(R$21:R269,F270),"")</f>
        <v/>
      </c>
      <c r="R270" s="21" t="str">
        <f t="shared" ca="1" si="46"/>
        <v/>
      </c>
      <c r="S270" s="21" t="str">
        <f ca="1">IF(AND(MAX(L$21:L269)&gt;MAX(T$21:T269),F270&lt;&gt;"",MAX(N$21:N269)&gt;MAX(T$21:T269),MAX(P$21:P269)&gt;MAX(T$21:T269),MAX(R$21:R269)&gt;MAX(T$21:T269),MAX(T$21:T269)&lt;TIME(20,0,0)),MAX(T$21:T269,F270),"")</f>
        <v/>
      </c>
      <c r="T270" s="21" t="str">
        <f t="shared" ca="1" si="47"/>
        <v/>
      </c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0"/>
      <c r="AF270" s="20"/>
      <c r="AG270" s="20"/>
      <c r="AH270" s="20"/>
      <c r="AI270" s="20"/>
      <c r="AJ270" s="20"/>
      <c r="AK270" s="20"/>
    </row>
    <row r="271" spans="1:37" ht="13.8" x14ac:dyDescent="0.3">
      <c r="A271" s="3">
        <f t="shared" ca="1" si="36"/>
        <v>1</v>
      </c>
      <c r="B271" s="6">
        <f t="shared" ca="1" si="37"/>
        <v>1.3472709797114131</v>
      </c>
      <c r="C271" s="4" t="str">
        <f t="shared" ca="1" si="38"/>
        <v/>
      </c>
      <c r="D271" s="20">
        <v>3.8305249821205507</v>
      </c>
      <c r="E271" s="4">
        <f t="shared" si="39"/>
        <v>2.6600867931392711E-3</v>
      </c>
      <c r="F271" s="4" t="str">
        <f t="shared" ca="1" si="40"/>
        <v/>
      </c>
      <c r="G271" s="3" t="str">
        <f ca="1">IF(F271&lt;&gt;"",SUM(COUNTIF($K$22:$K271,"&gt;"&amp;F271),COUNTIF($M$22:$M271,"&gt;"&amp;F271),COUNTIF($O$22:$O271,"&gt;"&amp;F271),COUNTIF($Q$22:$Q271,"&gt;"&amp;F271),COUNTIF($S$22:$S271,"&gt;"&amp;F271)),"")</f>
        <v/>
      </c>
      <c r="H271" s="20">
        <v>18.666579573291529</v>
      </c>
      <c r="I271" s="4">
        <f t="shared" si="41"/>
        <v>1.2962902481452451E-2</v>
      </c>
      <c r="J271" s="4" t="str">
        <f t="shared" ca="1" si="42"/>
        <v/>
      </c>
      <c r="K271" s="4" t="str">
        <f ca="1">IF(AND(MAX(L$21:L270)&lt;=MAX(N$21:N270),F271&lt;&gt;"",MAX(L$21:L270)&lt;=MAX(P$21:P270),MAX(L$21:L270)&lt;=MAX(R$21:R270),MAX(L$21:L270)&lt;=MAX(T$21:T270),MAX(L$21:L270)&lt;=TIME(20,0,0)),MAX(L$21:L270,F271),"")</f>
        <v/>
      </c>
      <c r="L271" s="4" t="str">
        <f t="shared" ca="1" si="43"/>
        <v/>
      </c>
      <c r="M271" s="4" t="str">
        <f ca="1">IF(AND(MAX(L$21:L270)&gt;MAX(N$21:N270),F271&lt;&gt;"",MAX(N$21:N270)&lt;=MAX(P$21:P270),MAX(N$21:N270)&lt;=MAX(R$21:R270),MAX(N$21:N270)&lt;=MAX(T$21:T270),MAX(N$21:N270)&lt;TIME(20,0,0)),MAX(N$21:N270,F271),"")</f>
        <v/>
      </c>
      <c r="N271" s="4" t="str">
        <f t="shared" ca="1" si="44"/>
        <v/>
      </c>
      <c r="O271" s="21" t="str">
        <f ca="1">IF(AND(MAX(L$21:L270)&gt;MAX(P$21:P270),F271&lt;&gt;"",MAX(N$21:N270)&gt;MAX(P$21:P270),MAX(P$21:P270)&lt;=MAX(R$21:R270),MAX(P$21:P270)&lt;=MAX(T$21:T270),MAX(P$21:P270)&lt;TIME(20,0,0)),MAX(P$21:P270,F271),"")</f>
        <v/>
      </c>
      <c r="P271" s="21" t="str">
        <f t="shared" ca="1" si="45"/>
        <v/>
      </c>
      <c r="Q271" s="21" t="str">
        <f ca="1">IF(AND(MAX(L$21:L270)&gt;MAX(R$21:R270),F271&lt;&gt;"",MAX(N$21:N270)&gt;MAX(R$21:R270),MAX(P$21:P270)&gt;MAX(R$21:R270),MAX(R$21:R270)&lt;=MAX(T$21:T270),MAX(R$21:R270)&lt;TIME(20,0,0)),MAX(R$21:R270,F271),"")</f>
        <v/>
      </c>
      <c r="R271" s="21" t="str">
        <f t="shared" ca="1" si="46"/>
        <v/>
      </c>
      <c r="S271" s="21" t="str">
        <f ca="1">IF(AND(MAX(L$21:L270)&gt;MAX(T$21:T270),F271&lt;&gt;"",MAX(N$21:N270)&gt;MAX(T$21:T270),MAX(P$21:P270)&gt;MAX(T$21:T270),MAX(R$21:R270)&gt;MAX(T$21:T270),MAX(T$21:T270)&lt;TIME(20,0,0)),MAX(T$21:T270,F271),"")</f>
        <v/>
      </c>
      <c r="T271" s="21" t="str">
        <f t="shared" ca="1" si="47"/>
        <v/>
      </c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0"/>
      <c r="AF271" s="20"/>
      <c r="AG271" s="20"/>
      <c r="AH271" s="20"/>
      <c r="AI271" s="20"/>
      <c r="AJ271" s="20"/>
      <c r="AK271" s="20"/>
    </row>
    <row r="272" spans="1:37" ht="13.8" x14ac:dyDescent="0.3">
      <c r="A272" s="3">
        <f t="shared" ca="1" si="36"/>
        <v>0</v>
      </c>
      <c r="B272" s="6">
        <f t="shared" ca="1" si="37"/>
        <v>2.7670493277486687</v>
      </c>
      <c r="C272" s="4" t="str">
        <f t="shared" ca="1" si="38"/>
        <v/>
      </c>
      <c r="D272" s="20">
        <v>3.8573221066399128</v>
      </c>
      <c r="E272" s="4">
        <f t="shared" si="39"/>
        <v>2.6786959073888282E-3</v>
      </c>
      <c r="F272" s="4" t="str">
        <f t="shared" ca="1" si="40"/>
        <v/>
      </c>
      <c r="G272" s="3" t="str">
        <f ca="1">IF(F272&lt;&gt;"",SUM(COUNTIF($K$22:$K272,"&gt;"&amp;F272),COUNTIF($M$22:$M272,"&gt;"&amp;F272),COUNTIF($O$22:$O272,"&gt;"&amp;F272),COUNTIF($Q$22:$Q272,"&gt;"&amp;F272),COUNTIF($S$22:$S272,"&gt;"&amp;F272)),"")</f>
        <v/>
      </c>
      <c r="H272" s="20">
        <v>14.877917389312643</v>
      </c>
      <c r="I272" s="4">
        <f t="shared" si="41"/>
        <v>1.0331887075911558E-2</v>
      </c>
      <c r="J272" s="4" t="str">
        <f t="shared" ca="1" si="42"/>
        <v/>
      </c>
      <c r="K272" s="4" t="str">
        <f ca="1">IF(AND(MAX(L$21:L271)&lt;=MAX(N$21:N271),F272&lt;&gt;"",MAX(L$21:L271)&lt;=MAX(P$21:P271),MAX(L$21:L271)&lt;=MAX(R$21:R271),MAX(L$21:L271)&lt;=MAX(T$21:T271),MAX(L$21:L271)&lt;=TIME(20,0,0)),MAX(L$21:L271,F272),"")</f>
        <v/>
      </c>
      <c r="L272" s="4" t="str">
        <f t="shared" ca="1" si="43"/>
        <v/>
      </c>
      <c r="M272" s="4" t="str">
        <f ca="1">IF(AND(MAX(L$21:L271)&gt;MAX(N$21:N271),F272&lt;&gt;"",MAX(N$21:N271)&lt;=MAX(P$21:P271),MAX(N$21:N271)&lt;=MAX(R$21:R271),MAX(N$21:N271)&lt;=MAX(T$21:T271),MAX(N$21:N271)&lt;TIME(20,0,0)),MAX(N$21:N271,F272),"")</f>
        <v/>
      </c>
      <c r="N272" s="4" t="str">
        <f t="shared" ca="1" si="44"/>
        <v/>
      </c>
      <c r="O272" s="21" t="str">
        <f ca="1">IF(AND(MAX(L$21:L271)&gt;MAX(P$21:P271),F272&lt;&gt;"",MAX(N$21:N271)&gt;MAX(P$21:P271),MAX(P$21:P271)&lt;=MAX(R$21:R271),MAX(P$21:P271)&lt;=MAX(T$21:T271),MAX(P$21:P271)&lt;TIME(20,0,0)),MAX(P$21:P271,F272),"")</f>
        <v/>
      </c>
      <c r="P272" s="21" t="str">
        <f t="shared" ca="1" si="45"/>
        <v/>
      </c>
      <c r="Q272" s="21" t="str">
        <f ca="1">IF(AND(MAX(L$21:L271)&gt;MAX(R$21:R271),F272&lt;&gt;"",MAX(N$21:N271)&gt;MAX(R$21:R271),MAX(P$21:P271)&gt;MAX(R$21:R271),MAX(R$21:R271)&lt;=MAX(T$21:T271),MAX(R$21:R271)&lt;TIME(20,0,0)),MAX(R$21:R271,F272),"")</f>
        <v/>
      </c>
      <c r="R272" s="21" t="str">
        <f t="shared" ca="1" si="46"/>
        <v/>
      </c>
      <c r="S272" s="21" t="str">
        <f ca="1">IF(AND(MAX(L$21:L271)&gt;MAX(T$21:T271),F272&lt;&gt;"",MAX(N$21:N271)&gt;MAX(T$21:T271),MAX(P$21:P271)&gt;MAX(T$21:T271),MAX(R$21:R271)&gt;MAX(T$21:T271),MAX(T$21:T271)&lt;TIME(20,0,0)),MAX(T$21:T271,F272),"")</f>
        <v/>
      </c>
      <c r="T272" s="21" t="str">
        <f t="shared" ca="1" si="47"/>
        <v/>
      </c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0"/>
      <c r="AF272" s="20"/>
      <c r="AG272" s="20"/>
      <c r="AH272" s="20"/>
      <c r="AI272" s="20"/>
      <c r="AJ272" s="20"/>
      <c r="AK272" s="20"/>
    </row>
    <row r="273" spans="1:37" ht="13.8" x14ac:dyDescent="0.3">
      <c r="A273" s="3">
        <f t="shared" ca="1" si="36"/>
        <v>0</v>
      </c>
      <c r="B273" s="6">
        <f t="shared" ca="1" si="37"/>
        <v>4.0757208387125967</v>
      </c>
      <c r="C273" s="4" t="str">
        <f t="shared" ca="1" si="38"/>
        <v/>
      </c>
      <c r="D273" s="20">
        <v>2.8482203977800964</v>
      </c>
      <c r="E273" s="4">
        <f t="shared" si="39"/>
        <v>1.9779308317917337E-3</v>
      </c>
      <c r="F273" s="4" t="str">
        <f t="shared" ca="1" si="40"/>
        <v/>
      </c>
      <c r="G273" s="3" t="str">
        <f ca="1">IF(F273&lt;&gt;"",SUM(COUNTIF($K$22:$K273,"&gt;"&amp;F273),COUNTIF($M$22:$M273,"&gt;"&amp;F273),COUNTIF($O$22:$O273,"&gt;"&amp;F273),COUNTIF($Q$22:$Q273,"&gt;"&amp;F273),COUNTIF($S$22:$S273,"&gt;"&amp;F273)),"")</f>
        <v/>
      </c>
      <c r="H273" s="20">
        <v>17.945739652204793</v>
      </c>
      <c r="I273" s="4">
        <f t="shared" si="41"/>
        <v>1.2462319202919995E-2</v>
      </c>
      <c r="J273" s="4" t="str">
        <f t="shared" ca="1" si="42"/>
        <v/>
      </c>
      <c r="K273" s="4" t="str">
        <f ca="1">IF(AND(MAX(L$21:L272)&lt;=MAX(N$21:N272),F273&lt;&gt;"",MAX(L$21:L272)&lt;=MAX(P$21:P272),MAX(L$21:L272)&lt;=MAX(R$21:R272),MAX(L$21:L272)&lt;=MAX(T$21:T272),MAX(L$21:L272)&lt;=TIME(20,0,0)),MAX(L$21:L272,F273),"")</f>
        <v/>
      </c>
      <c r="L273" s="4" t="str">
        <f t="shared" ca="1" si="43"/>
        <v/>
      </c>
      <c r="M273" s="4" t="str">
        <f ca="1">IF(AND(MAX(L$21:L272)&gt;MAX(N$21:N272),F273&lt;&gt;"",MAX(N$21:N272)&lt;=MAX(P$21:P272),MAX(N$21:N272)&lt;=MAX(R$21:R272),MAX(N$21:N272)&lt;=MAX(T$21:T272),MAX(N$21:N272)&lt;TIME(20,0,0)),MAX(N$21:N272,F273),"")</f>
        <v/>
      </c>
      <c r="N273" s="4" t="str">
        <f t="shared" ca="1" si="44"/>
        <v/>
      </c>
      <c r="O273" s="21" t="str">
        <f ca="1">IF(AND(MAX(L$21:L272)&gt;MAX(P$21:P272),F273&lt;&gt;"",MAX(N$21:N272)&gt;MAX(P$21:P272),MAX(P$21:P272)&lt;=MAX(R$21:R272),MAX(P$21:P272)&lt;=MAX(T$21:T272),MAX(P$21:P272)&lt;TIME(20,0,0)),MAX(P$21:P272,F273),"")</f>
        <v/>
      </c>
      <c r="P273" s="21" t="str">
        <f t="shared" ca="1" si="45"/>
        <v/>
      </c>
      <c r="Q273" s="21" t="str">
        <f ca="1">IF(AND(MAX(L$21:L272)&gt;MAX(R$21:R272),F273&lt;&gt;"",MAX(N$21:N272)&gt;MAX(R$21:R272),MAX(P$21:P272)&gt;MAX(R$21:R272),MAX(R$21:R272)&lt;=MAX(T$21:T272),MAX(R$21:R272)&lt;TIME(20,0,0)),MAX(R$21:R272,F273),"")</f>
        <v/>
      </c>
      <c r="R273" s="21" t="str">
        <f t="shared" ca="1" si="46"/>
        <v/>
      </c>
      <c r="S273" s="21" t="str">
        <f ca="1">IF(AND(MAX(L$21:L272)&gt;MAX(T$21:T272),F273&lt;&gt;"",MAX(N$21:N272)&gt;MAX(T$21:T272),MAX(P$21:P272)&gt;MAX(T$21:T272),MAX(R$21:R272)&gt;MAX(T$21:T272),MAX(T$21:T272)&lt;TIME(20,0,0)),MAX(T$21:T272,F273),"")</f>
        <v/>
      </c>
      <c r="T273" s="21" t="str">
        <f t="shared" ca="1" si="47"/>
        <v/>
      </c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0"/>
      <c r="AF273" s="20"/>
      <c r="AG273" s="20"/>
      <c r="AH273" s="20"/>
      <c r="AI273" s="20"/>
      <c r="AJ273" s="20"/>
      <c r="AK273" s="20"/>
    </row>
    <row r="274" spans="1:37" ht="13.8" x14ac:dyDescent="0.3">
      <c r="A274" s="3">
        <f t="shared" ca="1" si="36"/>
        <v>0</v>
      </c>
      <c r="B274" s="6">
        <f t="shared" ca="1" si="37"/>
        <v>1.9205229939937438</v>
      </c>
      <c r="C274" s="4" t="str">
        <f t="shared" ca="1" si="38"/>
        <v/>
      </c>
      <c r="D274" s="20">
        <v>3.1086721113097155</v>
      </c>
      <c r="E274" s="4">
        <f t="shared" si="39"/>
        <v>2.1588000772984135E-3</v>
      </c>
      <c r="F274" s="4" t="str">
        <f t="shared" ca="1" si="40"/>
        <v/>
      </c>
      <c r="G274" s="3" t="str">
        <f ca="1">IF(F274&lt;&gt;"",SUM(COUNTIF($K$22:$K274,"&gt;"&amp;F274),COUNTIF($M$22:$M274,"&gt;"&amp;F274),COUNTIF($O$22:$O274,"&gt;"&amp;F274),COUNTIF($Q$22:$Q274,"&gt;"&amp;F274),COUNTIF($S$22:$S274,"&gt;"&amp;F274)),"")</f>
        <v/>
      </c>
      <c r="H274" s="20">
        <v>7.7453018244705163</v>
      </c>
      <c r="I274" s="4">
        <f t="shared" si="41"/>
        <v>5.3786818225489696E-3</v>
      </c>
      <c r="J274" s="4" t="str">
        <f t="shared" ca="1" si="42"/>
        <v/>
      </c>
      <c r="K274" s="4" t="str">
        <f ca="1">IF(AND(MAX(L$21:L273)&lt;=MAX(N$21:N273),F274&lt;&gt;"",MAX(L$21:L273)&lt;=MAX(P$21:P273),MAX(L$21:L273)&lt;=MAX(R$21:R273),MAX(L$21:L273)&lt;=MAX(T$21:T273),MAX(L$21:L273)&lt;=TIME(20,0,0)),MAX(L$21:L273,F274),"")</f>
        <v/>
      </c>
      <c r="L274" s="4" t="str">
        <f t="shared" ca="1" si="43"/>
        <v/>
      </c>
      <c r="M274" s="4" t="str">
        <f ca="1">IF(AND(MAX(L$21:L273)&gt;MAX(N$21:N273),F274&lt;&gt;"",MAX(N$21:N273)&lt;=MAX(P$21:P273),MAX(N$21:N273)&lt;=MAX(R$21:R273),MAX(N$21:N273)&lt;=MAX(T$21:T273),MAX(N$21:N273)&lt;TIME(20,0,0)),MAX(N$21:N273,F274),"")</f>
        <v/>
      </c>
      <c r="N274" s="4" t="str">
        <f t="shared" ca="1" si="44"/>
        <v/>
      </c>
      <c r="O274" s="21" t="str">
        <f ca="1">IF(AND(MAX(L$21:L273)&gt;MAX(P$21:P273),F274&lt;&gt;"",MAX(N$21:N273)&gt;MAX(P$21:P273),MAX(P$21:P273)&lt;=MAX(R$21:R273),MAX(P$21:P273)&lt;=MAX(T$21:T273),MAX(P$21:P273)&lt;TIME(20,0,0)),MAX(P$21:P273,F274),"")</f>
        <v/>
      </c>
      <c r="P274" s="21" t="str">
        <f t="shared" ca="1" si="45"/>
        <v/>
      </c>
      <c r="Q274" s="21" t="str">
        <f ca="1">IF(AND(MAX(L$21:L273)&gt;MAX(R$21:R273),F274&lt;&gt;"",MAX(N$21:N273)&gt;MAX(R$21:R273),MAX(P$21:P273)&gt;MAX(R$21:R273),MAX(R$21:R273)&lt;=MAX(T$21:T273),MAX(R$21:R273)&lt;TIME(20,0,0)),MAX(R$21:R273,F274),"")</f>
        <v/>
      </c>
      <c r="R274" s="21" t="str">
        <f t="shared" ca="1" si="46"/>
        <v/>
      </c>
      <c r="S274" s="21" t="str">
        <f ca="1">IF(AND(MAX(L$21:L273)&gt;MAX(T$21:T273),F274&lt;&gt;"",MAX(N$21:N273)&gt;MAX(T$21:T273),MAX(P$21:P273)&gt;MAX(T$21:T273),MAX(R$21:R273)&gt;MAX(T$21:T273),MAX(T$21:T273)&lt;TIME(20,0,0)),MAX(T$21:T273,F274),"")</f>
        <v/>
      </c>
      <c r="T274" s="21" t="str">
        <f t="shared" ca="1" si="47"/>
        <v/>
      </c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0"/>
      <c r="AF274" s="20"/>
      <c r="AG274" s="20"/>
      <c r="AH274" s="20"/>
      <c r="AI274" s="20"/>
      <c r="AJ274" s="20"/>
      <c r="AK274" s="20"/>
    </row>
    <row r="275" spans="1:37" ht="13.8" x14ac:dyDescent="0.3">
      <c r="A275" s="3">
        <f t="shared" ca="1" si="36"/>
        <v>1</v>
      </c>
      <c r="B275" s="6">
        <f t="shared" ca="1" si="37"/>
        <v>1.370401861518578</v>
      </c>
      <c r="C275" s="4" t="str">
        <f t="shared" ca="1" si="38"/>
        <v/>
      </c>
      <c r="D275" s="20">
        <v>3.8182433930414845</v>
      </c>
      <c r="E275" s="4">
        <f t="shared" si="39"/>
        <v>2.6515579118343642E-3</v>
      </c>
      <c r="F275" s="4" t="str">
        <f t="shared" ca="1" si="40"/>
        <v/>
      </c>
      <c r="G275" s="3" t="str">
        <f ca="1">IF(F275&lt;&gt;"",SUM(COUNTIF($K$22:$K275,"&gt;"&amp;F275),COUNTIF($M$22:$M275,"&gt;"&amp;F275),COUNTIF($O$22:$O275,"&gt;"&amp;F275),COUNTIF($Q$22:$Q275,"&gt;"&amp;F275),COUNTIF($S$22:$S275,"&gt;"&amp;F275)),"")</f>
        <v/>
      </c>
      <c r="H275" s="20">
        <v>17.481905880813429</v>
      </c>
      <c r="I275" s="4">
        <f t="shared" si="41"/>
        <v>1.2140212417231547E-2</v>
      </c>
      <c r="J275" s="4" t="str">
        <f t="shared" ca="1" si="42"/>
        <v/>
      </c>
      <c r="K275" s="4" t="str">
        <f ca="1">IF(AND(MAX(L$21:L274)&lt;=MAX(N$21:N274),F275&lt;&gt;"",MAX(L$21:L274)&lt;=MAX(P$21:P274),MAX(L$21:L274)&lt;=MAX(R$21:R274),MAX(L$21:L274)&lt;=MAX(T$21:T274),MAX(L$21:L274)&lt;=TIME(20,0,0)),MAX(L$21:L274,F275),"")</f>
        <v/>
      </c>
      <c r="L275" s="4" t="str">
        <f t="shared" ca="1" si="43"/>
        <v/>
      </c>
      <c r="M275" s="4" t="str">
        <f ca="1">IF(AND(MAX(L$21:L274)&gt;MAX(N$21:N274),F275&lt;&gt;"",MAX(N$21:N274)&lt;=MAX(P$21:P274),MAX(N$21:N274)&lt;=MAX(R$21:R274),MAX(N$21:N274)&lt;=MAX(T$21:T274),MAX(N$21:N274)&lt;TIME(20,0,0)),MAX(N$21:N274,F275),"")</f>
        <v/>
      </c>
      <c r="N275" s="4" t="str">
        <f t="shared" ca="1" si="44"/>
        <v/>
      </c>
      <c r="O275" s="21" t="str">
        <f ca="1">IF(AND(MAX(L$21:L274)&gt;MAX(P$21:P274),F275&lt;&gt;"",MAX(N$21:N274)&gt;MAX(P$21:P274),MAX(P$21:P274)&lt;=MAX(R$21:R274),MAX(P$21:P274)&lt;=MAX(T$21:T274),MAX(P$21:P274)&lt;TIME(20,0,0)),MAX(P$21:P274,F275),"")</f>
        <v/>
      </c>
      <c r="P275" s="21" t="str">
        <f t="shared" ca="1" si="45"/>
        <v/>
      </c>
      <c r="Q275" s="21" t="str">
        <f ca="1">IF(AND(MAX(L$21:L274)&gt;MAX(R$21:R274),F275&lt;&gt;"",MAX(N$21:N274)&gt;MAX(R$21:R274),MAX(P$21:P274)&gt;MAX(R$21:R274),MAX(R$21:R274)&lt;=MAX(T$21:T274),MAX(R$21:R274)&lt;TIME(20,0,0)),MAX(R$21:R274,F275),"")</f>
        <v/>
      </c>
      <c r="R275" s="21" t="str">
        <f t="shared" ca="1" si="46"/>
        <v/>
      </c>
      <c r="S275" s="21" t="str">
        <f ca="1">IF(AND(MAX(L$21:L274)&gt;MAX(T$21:T274),F275&lt;&gt;"",MAX(N$21:N274)&gt;MAX(T$21:T274),MAX(P$21:P274)&gt;MAX(T$21:T274),MAX(R$21:R274)&gt;MAX(T$21:T274),MAX(T$21:T274)&lt;TIME(20,0,0)),MAX(T$21:T274,F275),"")</f>
        <v/>
      </c>
      <c r="T275" s="21" t="str">
        <f t="shared" ca="1" si="47"/>
        <v/>
      </c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0"/>
      <c r="AF275" s="20"/>
      <c r="AG275" s="20"/>
      <c r="AH275" s="20"/>
      <c r="AI275" s="20"/>
      <c r="AJ275" s="20"/>
      <c r="AK275" s="20"/>
    </row>
    <row r="276" spans="1:37" ht="13.8" x14ac:dyDescent="0.3">
      <c r="A276" s="3">
        <f t="shared" ca="1" si="36"/>
        <v>0</v>
      </c>
      <c r="B276" s="6">
        <f t="shared" ca="1" si="37"/>
        <v>1.2802244036386958</v>
      </c>
      <c r="C276" s="4" t="str">
        <f t="shared" ca="1" si="38"/>
        <v/>
      </c>
      <c r="D276" s="20">
        <v>2.2181392372003756</v>
      </c>
      <c r="E276" s="4">
        <f t="shared" si="39"/>
        <v>1.5403744702780387E-3</v>
      </c>
      <c r="F276" s="4" t="str">
        <f t="shared" ca="1" si="40"/>
        <v/>
      </c>
      <c r="G276" s="3" t="str">
        <f ca="1">IF(F276&lt;&gt;"",SUM(COUNTIF($K$22:$K276,"&gt;"&amp;F276),COUNTIF($M$22:$M276,"&gt;"&amp;F276),COUNTIF($O$22:$O276,"&gt;"&amp;F276),COUNTIF($Q$22:$Q276,"&gt;"&amp;F276),COUNTIF($S$22:$S276,"&gt;"&amp;F276)),"")</f>
        <v/>
      </c>
      <c r="H276" s="20">
        <v>11.903051169283572</v>
      </c>
      <c r="I276" s="4">
        <f t="shared" si="41"/>
        <v>8.2660077564469248E-3</v>
      </c>
      <c r="J276" s="4" t="str">
        <f t="shared" ca="1" si="42"/>
        <v/>
      </c>
      <c r="K276" s="4" t="str">
        <f ca="1">IF(AND(MAX(L$21:L275)&lt;=MAX(N$21:N275),F276&lt;&gt;"",MAX(L$21:L275)&lt;=MAX(P$21:P275),MAX(L$21:L275)&lt;=MAX(R$21:R275),MAX(L$21:L275)&lt;=MAX(T$21:T275),MAX(L$21:L275)&lt;=TIME(20,0,0)),MAX(L$21:L275,F276),"")</f>
        <v/>
      </c>
      <c r="L276" s="4" t="str">
        <f t="shared" ca="1" si="43"/>
        <v/>
      </c>
      <c r="M276" s="4" t="str">
        <f ca="1">IF(AND(MAX(L$21:L275)&gt;MAX(N$21:N275),F276&lt;&gt;"",MAX(N$21:N275)&lt;=MAX(P$21:P275),MAX(N$21:N275)&lt;=MAX(R$21:R275),MAX(N$21:N275)&lt;=MAX(T$21:T275),MAX(N$21:N275)&lt;TIME(20,0,0)),MAX(N$21:N275,F276),"")</f>
        <v/>
      </c>
      <c r="N276" s="4" t="str">
        <f t="shared" ca="1" si="44"/>
        <v/>
      </c>
      <c r="O276" s="21" t="str">
        <f ca="1">IF(AND(MAX(L$21:L275)&gt;MAX(P$21:P275),F276&lt;&gt;"",MAX(N$21:N275)&gt;MAX(P$21:P275),MAX(P$21:P275)&lt;=MAX(R$21:R275),MAX(P$21:P275)&lt;=MAX(T$21:T275),MAX(P$21:P275)&lt;TIME(20,0,0)),MAX(P$21:P275,F276),"")</f>
        <v/>
      </c>
      <c r="P276" s="21" t="str">
        <f t="shared" ca="1" si="45"/>
        <v/>
      </c>
      <c r="Q276" s="21" t="str">
        <f ca="1">IF(AND(MAX(L$21:L275)&gt;MAX(R$21:R275),F276&lt;&gt;"",MAX(N$21:N275)&gt;MAX(R$21:R275),MAX(P$21:P275)&gt;MAX(R$21:R275),MAX(R$21:R275)&lt;=MAX(T$21:T275),MAX(R$21:R275)&lt;TIME(20,0,0)),MAX(R$21:R275,F276),"")</f>
        <v/>
      </c>
      <c r="R276" s="21" t="str">
        <f t="shared" ca="1" si="46"/>
        <v/>
      </c>
      <c r="S276" s="21" t="str">
        <f ca="1">IF(AND(MAX(L$21:L275)&gt;MAX(T$21:T275),F276&lt;&gt;"",MAX(N$21:N275)&gt;MAX(T$21:T275),MAX(P$21:P275)&gt;MAX(T$21:T275),MAX(R$21:R275)&gt;MAX(T$21:T275),MAX(T$21:T275)&lt;TIME(20,0,0)),MAX(T$21:T275,F276),"")</f>
        <v/>
      </c>
      <c r="T276" s="21" t="str">
        <f t="shared" ca="1" si="47"/>
        <v/>
      </c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0"/>
      <c r="AF276" s="20"/>
      <c r="AG276" s="20"/>
      <c r="AH276" s="20"/>
      <c r="AI276" s="20"/>
      <c r="AJ276" s="20"/>
      <c r="AK276" s="20"/>
    </row>
    <row r="277" spans="1:37" ht="13.8" x14ac:dyDescent="0.3">
      <c r="A277" s="3">
        <f t="shared" ca="1" si="36"/>
        <v>1</v>
      </c>
      <c r="B277" s="6">
        <f t="shared" ca="1" si="37"/>
        <v>1.106518472203341</v>
      </c>
      <c r="C277" s="4" t="str">
        <f t="shared" ca="1" si="38"/>
        <v/>
      </c>
      <c r="D277" s="20">
        <v>2.1314450653590029</v>
      </c>
      <c r="E277" s="4">
        <f t="shared" si="39"/>
        <v>1.4801701842770854E-3</v>
      </c>
      <c r="F277" s="4" t="str">
        <f t="shared" ca="1" si="40"/>
        <v/>
      </c>
      <c r="G277" s="3" t="str">
        <f ca="1">IF(F277&lt;&gt;"",SUM(COUNTIF($K$22:$K277,"&gt;"&amp;F277),COUNTIF($M$22:$M277,"&gt;"&amp;F277),COUNTIF($O$22:$O277,"&gt;"&amp;F277),COUNTIF($Q$22:$Q277,"&gt;"&amp;F277),COUNTIF($S$22:$S277,"&gt;"&amp;F277)),"")</f>
        <v/>
      </c>
      <c r="H277" s="20">
        <v>15.979943592938071</v>
      </c>
      <c r="I277" s="4">
        <f t="shared" si="41"/>
        <v>1.1097183050651438E-2</v>
      </c>
      <c r="J277" s="4" t="str">
        <f t="shared" ca="1" si="42"/>
        <v/>
      </c>
      <c r="K277" s="4" t="str">
        <f ca="1">IF(AND(MAX(L$21:L276)&lt;=MAX(N$21:N276),F277&lt;&gt;"",MAX(L$21:L276)&lt;=MAX(P$21:P276),MAX(L$21:L276)&lt;=MAX(R$21:R276),MAX(L$21:L276)&lt;=MAX(T$21:T276),MAX(L$21:L276)&lt;=TIME(20,0,0)),MAX(L$21:L276,F277),"")</f>
        <v/>
      </c>
      <c r="L277" s="4" t="str">
        <f t="shared" ca="1" si="43"/>
        <v/>
      </c>
      <c r="M277" s="4" t="str">
        <f ca="1">IF(AND(MAX(L$21:L276)&gt;MAX(N$21:N276),F277&lt;&gt;"",MAX(N$21:N276)&lt;=MAX(P$21:P276),MAX(N$21:N276)&lt;=MAX(R$21:R276),MAX(N$21:N276)&lt;=MAX(T$21:T276),MAX(N$21:N276)&lt;TIME(20,0,0)),MAX(N$21:N276,F277),"")</f>
        <v/>
      </c>
      <c r="N277" s="4" t="str">
        <f t="shared" ca="1" si="44"/>
        <v/>
      </c>
      <c r="O277" s="21" t="str">
        <f ca="1">IF(AND(MAX(L$21:L276)&gt;MAX(P$21:P276),F277&lt;&gt;"",MAX(N$21:N276)&gt;MAX(P$21:P276),MAX(P$21:P276)&lt;=MAX(R$21:R276),MAX(P$21:P276)&lt;=MAX(T$21:T276),MAX(P$21:P276)&lt;TIME(20,0,0)),MAX(P$21:P276,F277),"")</f>
        <v/>
      </c>
      <c r="P277" s="21" t="str">
        <f t="shared" ca="1" si="45"/>
        <v/>
      </c>
      <c r="Q277" s="21" t="str">
        <f ca="1">IF(AND(MAX(L$21:L276)&gt;MAX(R$21:R276),F277&lt;&gt;"",MAX(N$21:N276)&gt;MAX(R$21:R276),MAX(P$21:P276)&gt;MAX(R$21:R276),MAX(R$21:R276)&lt;=MAX(T$21:T276),MAX(R$21:R276)&lt;TIME(20,0,0)),MAX(R$21:R276,F277),"")</f>
        <v/>
      </c>
      <c r="R277" s="21" t="str">
        <f t="shared" ca="1" si="46"/>
        <v/>
      </c>
      <c r="S277" s="21" t="str">
        <f ca="1">IF(AND(MAX(L$21:L276)&gt;MAX(T$21:T276),F277&lt;&gt;"",MAX(N$21:N276)&gt;MAX(T$21:T276),MAX(P$21:P276)&gt;MAX(T$21:T276),MAX(R$21:R276)&gt;MAX(T$21:T276),MAX(T$21:T276)&lt;TIME(20,0,0)),MAX(T$21:T276,F277),"")</f>
        <v/>
      </c>
      <c r="T277" s="21" t="str">
        <f t="shared" ca="1" si="47"/>
        <v/>
      </c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0"/>
      <c r="AF277" s="20"/>
      <c r="AG277" s="20"/>
      <c r="AH277" s="20"/>
      <c r="AI277" s="20"/>
      <c r="AJ277" s="20"/>
      <c r="AK277" s="20"/>
    </row>
    <row r="278" spans="1:37" ht="13.8" x14ac:dyDescent="0.3">
      <c r="A278" s="3">
        <f t="shared" ca="1" si="36"/>
        <v>1</v>
      </c>
      <c r="B278" s="6">
        <f t="shared" ca="1" si="37"/>
        <v>10.742355029823781</v>
      </c>
      <c r="C278" s="4" t="str">
        <f t="shared" ca="1" si="38"/>
        <v/>
      </c>
      <c r="D278" s="20">
        <v>3.9328601890956634</v>
      </c>
      <c r="E278" s="4">
        <f t="shared" si="39"/>
        <v>2.7311529090942106E-3</v>
      </c>
      <c r="F278" s="4" t="str">
        <f t="shared" ca="1" si="40"/>
        <v/>
      </c>
      <c r="G278" s="3" t="str">
        <f ca="1">IF(F278&lt;&gt;"",SUM(COUNTIF($K$22:$K278,"&gt;"&amp;F278),COUNTIF($M$22:$M278,"&gt;"&amp;F278),COUNTIF($O$22:$O278,"&gt;"&amp;F278),COUNTIF($Q$22:$Q278,"&gt;"&amp;F278),COUNTIF($S$22:$S278,"&gt;"&amp;F278)),"")</f>
        <v/>
      </c>
      <c r="H278" s="20">
        <v>17.090398254495085</v>
      </c>
      <c r="I278" s="4">
        <f t="shared" si="41"/>
        <v>1.1868332121177142E-2</v>
      </c>
      <c r="J278" s="4" t="str">
        <f t="shared" ca="1" si="42"/>
        <v/>
      </c>
      <c r="K278" s="4" t="str">
        <f ca="1">IF(AND(MAX(L$21:L277)&lt;=MAX(N$21:N277),F278&lt;&gt;"",MAX(L$21:L277)&lt;=MAX(P$21:P277),MAX(L$21:L277)&lt;=MAX(R$21:R277),MAX(L$21:L277)&lt;=MAX(T$21:T277),MAX(L$21:L277)&lt;=TIME(20,0,0)),MAX(L$21:L277,F278),"")</f>
        <v/>
      </c>
      <c r="L278" s="4" t="str">
        <f t="shared" ca="1" si="43"/>
        <v/>
      </c>
      <c r="M278" s="4" t="str">
        <f ca="1">IF(AND(MAX(L$21:L277)&gt;MAX(N$21:N277),F278&lt;&gt;"",MAX(N$21:N277)&lt;=MAX(P$21:P277),MAX(N$21:N277)&lt;=MAX(R$21:R277),MAX(N$21:N277)&lt;=MAX(T$21:T277),MAX(N$21:N277)&lt;TIME(20,0,0)),MAX(N$21:N277,F278),"")</f>
        <v/>
      </c>
      <c r="N278" s="4" t="str">
        <f t="shared" ca="1" si="44"/>
        <v/>
      </c>
      <c r="O278" s="21" t="str">
        <f ca="1">IF(AND(MAX(L$21:L277)&gt;MAX(P$21:P277),F278&lt;&gt;"",MAX(N$21:N277)&gt;MAX(P$21:P277),MAX(P$21:P277)&lt;=MAX(R$21:R277),MAX(P$21:P277)&lt;=MAX(T$21:T277),MAX(P$21:P277)&lt;TIME(20,0,0)),MAX(P$21:P277,F278),"")</f>
        <v/>
      </c>
      <c r="P278" s="21" t="str">
        <f t="shared" ca="1" si="45"/>
        <v/>
      </c>
      <c r="Q278" s="21" t="str">
        <f ca="1">IF(AND(MAX(L$21:L277)&gt;MAX(R$21:R277),F278&lt;&gt;"",MAX(N$21:N277)&gt;MAX(R$21:R277),MAX(P$21:P277)&gt;MAX(R$21:R277),MAX(R$21:R277)&lt;=MAX(T$21:T277),MAX(R$21:R277)&lt;TIME(20,0,0)),MAX(R$21:R277,F278),"")</f>
        <v/>
      </c>
      <c r="R278" s="21" t="str">
        <f t="shared" ca="1" si="46"/>
        <v/>
      </c>
      <c r="S278" s="21" t="str">
        <f ca="1">IF(AND(MAX(L$21:L277)&gt;MAX(T$21:T277),F278&lt;&gt;"",MAX(N$21:N277)&gt;MAX(T$21:T277),MAX(P$21:P277)&gt;MAX(T$21:T277),MAX(R$21:R277)&gt;MAX(T$21:T277),MAX(T$21:T277)&lt;TIME(20,0,0)),MAX(T$21:T277,F278),"")</f>
        <v/>
      </c>
      <c r="T278" s="21" t="str">
        <f t="shared" ca="1" si="47"/>
        <v/>
      </c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0"/>
      <c r="AF278" s="20"/>
      <c r="AG278" s="20"/>
      <c r="AH278" s="20"/>
      <c r="AI278" s="20"/>
      <c r="AJ278" s="20"/>
      <c r="AK278" s="20"/>
    </row>
    <row r="279" spans="1:37" ht="13.8" x14ac:dyDescent="0.3">
      <c r="A279" s="3">
        <f t="shared" ref="A279:A342" ca="1" si="48">IF(IF(RAND()&lt;=0.3, RAND()*(1-0.5)+0.5, RAND()*0.5) &gt; 0.5,1,0)</f>
        <v>0</v>
      </c>
      <c r="B279" s="6">
        <f t="shared" ref="B279:B342" ca="1" si="49" xml:space="preserve"> -(60/10)*LOG(1-RAND())+1</f>
        <v>2.0535555323174632</v>
      </c>
      <c r="C279" s="4" t="str">
        <f t="shared" ref="C279:C342" ca="1" si="50">IF(C278="","",IF(C278+(B279)/1440&lt;=$C$21+12/24,C278+(B279)/1440,""))</f>
        <v/>
      </c>
      <c r="D279" s="20">
        <v>2.8424181057998794</v>
      </c>
      <c r="E279" s="4">
        <f t="shared" ref="E279:E342" si="51">D279/1440</f>
        <v>1.9739014623610272E-3</v>
      </c>
      <c r="F279" s="4" t="str">
        <f t="shared" ref="F279:F342" ca="1" si="52">IF(C279&lt;&gt;"",IF(A279,C279,IF(C279+E279&gt;TIME(20,0,0),"",C279+E279)),"")</f>
        <v/>
      </c>
      <c r="G279" s="3" t="str">
        <f ca="1">IF(F279&lt;&gt;"",SUM(COUNTIF($K$22:$K279,"&gt;"&amp;F279),COUNTIF($M$22:$M279,"&gt;"&amp;F279),COUNTIF($O$22:$O279,"&gt;"&amp;F279),COUNTIF($Q$22:$Q279,"&gt;"&amp;F279),COUNTIF($S$22:$S279,"&gt;"&amp;F279)),"")</f>
        <v/>
      </c>
      <c r="H279" s="20">
        <v>10.078633219236508</v>
      </c>
      <c r="I279" s="4">
        <f t="shared" ref="I279:I342" si="53">H279/1440</f>
        <v>6.9990508466920192E-3</v>
      </c>
      <c r="J279" s="4" t="str">
        <f t="shared" ref="J279:J342" ca="1" si="54">IF(AND(F279&lt;&gt;"",OR(K279&lt;&gt;"",M279&lt;&gt;"",O279&lt;&gt;"",Q279&lt;&gt;"",S279&lt;&gt;"")),MAX(K279,M279,O279,Q279,S279)-F279,"")</f>
        <v/>
      </c>
      <c r="K279" s="4" t="str">
        <f ca="1">IF(AND(MAX(L$21:L278)&lt;=MAX(N$21:N278),F279&lt;&gt;"",MAX(L$21:L278)&lt;=MAX(P$21:P278),MAX(L$21:L278)&lt;=MAX(R$21:R278),MAX(L$21:L278)&lt;=MAX(T$21:T278),MAX(L$21:L278)&lt;=TIME(20,0,0)),MAX(L$21:L278,F279),"")</f>
        <v/>
      </c>
      <c r="L279" s="4" t="str">
        <f t="shared" ref="L279:L342" ca="1" si="55">IF(ISTEXT(K279),"",K279+H279/1440)</f>
        <v/>
      </c>
      <c r="M279" s="4" t="str">
        <f ca="1">IF(AND(MAX(L$21:L278)&gt;MAX(N$21:N278),F279&lt;&gt;"",MAX(N$21:N278)&lt;=MAX(P$21:P278),MAX(N$21:N278)&lt;=MAX(R$21:R278),MAX(N$21:N278)&lt;=MAX(T$21:T278),MAX(N$21:N278)&lt;TIME(20,0,0)),MAX(N$21:N278,F279),"")</f>
        <v/>
      </c>
      <c r="N279" s="4" t="str">
        <f t="shared" ref="N279:N342" ca="1" si="56">IF(ISTEXT(M279),"",M279+H279/1440)</f>
        <v/>
      </c>
      <c r="O279" s="21" t="str">
        <f ca="1">IF(AND(MAX(L$21:L278)&gt;MAX(P$21:P278),F279&lt;&gt;"",MAX(N$21:N278)&gt;MAX(P$21:P278),MAX(P$21:P278)&lt;=MAX(R$21:R278),MAX(P$21:P278)&lt;=MAX(T$21:T278),MAX(P$21:P278)&lt;TIME(20,0,0)),MAX(P$21:P278,F279),"")</f>
        <v/>
      </c>
      <c r="P279" s="21" t="str">
        <f t="shared" ref="P279:P342" ca="1" si="57">IF(ISTEXT(O279),"",O279+H279/1440)</f>
        <v/>
      </c>
      <c r="Q279" s="21" t="str">
        <f ca="1">IF(AND(MAX(L$21:L278)&gt;MAX(R$21:R278),F279&lt;&gt;"",MAX(N$21:N278)&gt;MAX(R$21:R278),MAX(P$21:P278)&gt;MAX(R$21:R278),MAX(R$21:R278)&lt;=MAX(T$21:T278),MAX(R$21:R278)&lt;TIME(20,0,0)),MAX(R$21:R278,F279),"")</f>
        <v/>
      </c>
      <c r="R279" s="21" t="str">
        <f t="shared" ref="R279:R342" ca="1" si="58">IF(ISTEXT(Q279),"",Q279+H279/1440)</f>
        <v/>
      </c>
      <c r="S279" s="21" t="str">
        <f ca="1">IF(AND(MAX(L$21:L278)&gt;MAX(T$21:T278),F279&lt;&gt;"",MAX(N$21:N278)&gt;MAX(T$21:T278),MAX(P$21:P278)&gt;MAX(T$21:T278),MAX(R$21:R278)&gt;MAX(T$21:T278),MAX(T$21:T278)&lt;TIME(20,0,0)),MAX(T$21:T278,F279),"")</f>
        <v/>
      </c>
      <c r="T279" s="21" t="str">
        <f t="shared" ref="T279:T342" ca="1" si="59">IF(ISTEXT(S279),"",S279+H279/1440)</f>
        <v/>
      </c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0"/>
      <c r="AF279" s="20"/>
      <c r="AG279" s="20"/>
      <c r="AH279" s="20"/>
      <c r="AI279" s="20"/>
      <c r="AJ279" s="20"/>
      <c r="AK279" s="20"/>
    </row>
    <row r="280" spans="1:37" ht="13.8" x14ac:dyDescent="0.3">
      <c r="A280" s="3">
        <f t="shared" ca="1" si="48"/>
        <v>0</v>
      </c>
      <c r="B280" s="6">
        <f t="shared" ca="1" si="49"/>
        <v>8.3985253768252068</v>
      </c>
      <c r="C280" s="4" t="str">
        <f t="shared" ca="1" si="50"/>
        <v/>
      </c>
      <c r="D280" s="20">
        <v>2.041347109596245</v>
      </c>
      <c r="E280" s="4">
        <f t="shared" si="51"/>
        <v>1.4176021594418367E-3</v>
      </c>
      <c r="F280" s="4" t="str">
        <f t="shared" ca="1" si="52"/>
        <v/>
      </c>
      <c r="G280" s="3" t="str">
        <f ca="1">IF(F280&lt;&gt;"",SUM(COUNTIF($K$22:$K280,"&gt;"&amp;F280),COUNTIF($M$22:$M280,"&gt;"&amp;F280),COUNTIF($O$22:$O280,"&gt;"&amp;F280),COUNTIF($Q$22:$Q280,"&gt;"&amp;F280),COUNTIF($S$22:$S280,"&gt;"&amp;F280)),"")</f>
        <v/>
      </c>
      <c r="H280" s="20">
        <v>14.605546463499195</v>
      </c>
      <c r="I280" s="4">
        <f t="shared" si="53"/>
        <v>1.0142740599652219E-2</v>
      </c>
      <c r="J280" s="4" t="str">
        <f t="shared" ca="1" si="54"/>
        <v/>
      </c>
      <c r="K280" s="4" t="str">
        <f ca="1">IF(AND(MAX(L$21:L279)&lt;=MAX(N$21:N279),F280&lt;&gt;"",MAX(L$21:L279)&lt;=MAX(P$21:P279),MAX(L$21:L279)&lt;=MAX(R$21:R279),MAX(L$21:L279)&lt;=MAX(T$21:T279),MAX(L$21:L279)&lt;=TIME(20,0,0)),MAX(L$21:L279,F280),"")</f>
        <v/>
      </c>
      <c r="L280" s="4" t="str">
        <f t="shared" ca="1" si="55"/>
        <v/>
      </c>
      <c r="M280" s="4" t="str">
        <f ca="1">IF(AND(MAX(L$21:L279)&gt;MAX(N$21:N279),F280&lt;&gt;"",MAX(N$21:N279)&lt;=MAX(P$21:P279),MAX(N$21:N279)&lt;=MAX(R$21:R279),MAX(N$21:N279)&lt;=MAX(T$21:T279),MAX(N$21:N279)&lt;TIME(20,0,0)),MAX(N$21:N279,F280),"")</f>
        <v/>
      </c>
      <c r="N280" s="4" t="str">
        <f t="shared" ca="1" si="56"/>
        <v/>
      </c>
      <c r="O280" s="21" t="str">
        <f ca="1">IF(AND(MAX(L$21:L279)&gt;MAX(P$21:P279),F280&lt;&gt;"",MAX(N$21:N279)&gt;MAX(P$21:P279),MAX(P$21:P279)&lt;=MAX(R$21:R279),MAX(P$21:P279)&lt;=MAX(T$21:T279),MAX(P$21:P279)&lt;TIME(20,0,0)),MAX(P$21:P279,F280),"")</f>
        <v/>
      </c>
      <c r="P280" s="21" t="str">
        <f t="shared" ca="1" si="57"/>
        <v/>
      </c>
      <c r="Q280" s="21" t="str">
        <f ca="1">IF(AND(MAX(L$21:L279)&gt;MAX(R$21:R279),F280&lt;&gt;"",MAX(N$21:N279)&gt;MAX(R$21:R279),MAX(P$21:P279)&gt;MAX(R$21:R279),MAX(R$21:R279)&lt;=MAX(T$21:T279),MAX(R$21:R279)&lt;TIME(20,0,0)),MAX(R$21:R279,F280),"")</f>
        <v/>
      </c>
      <c r="R280" s="21" t="str">
        <f t="shared" ca="1" si="58"/>
        <v/>
      </c>
      <c r="S280" s="21" t="str">
        <f ca="1">IF(AND(MAX(L$21:L279)&gt;MAX(T$21:T279),F280&lt;&gt;"",MAX(N$21:N279)&gt;MAX(T$21:T279),MAX(P$21:P279)&gt;MAX(T$21:T279),MAX(R$21:R279)&gt;MAX(T$21:T279),MAX(T$21:T279)&lt;TIME(20,0,0)),MAX(T$21:T279,F280),"")</f>
        <v/>
      </c>
      <c r="T280" s="21" t="str">
        <f t="shared" ca="1" si="59"/>
        <v/>
      </c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0"/>
      <c r="AF280" s="20"/>
      <c r="AG280" s="20"/>
      <c r="AH280" s="20"/>
      <c r="AI280" s="20"/>
      <c r="AJ280" s="20"/>
      <c r="AK280" s="20"/>
    </row>
    <row r="281" spans="1:37" ht="13.8" x14ac:dyDescent="0.3">
      <c r="A281" s="3">
        <f t="shared" ca="1" si="48"/>
        <v>1</v>
      </c>
      <c r="B281" s="6">
        <f t="shared" ca="1" si="49"/>
        <v>4.4640749703529661</v>
      </c>
      <c r="C281" s="4" t="str">
        <f t="shared" ca="1" si="50"/>
        <v/>
      </c>
      <c r="D281" s="20">
        <v>3.0470484451398079</v>
      </c>
      <c r="E281" s="4">
        <f t="shared" si="51"/>
        <v>2.1160058646804221E-3</v>
      </c>
      <c r="F281" s="4" t="str">
        <f t="shared" ca="1" si="52"/>
        <v/>
      </c>
      <c r="G281" s="3" t="str">
        <f ca="1">IF(F281&lt;&gt;"",SUM(COUNTIF($K$22:$K281,"&gt;"&amp;F281),COUNTIF($M$22:$M281,"&gt;"&amp;F281),COUNTIF($O$22:$O281,"&gt;"&amp;F281),COUNTIF($Q$22:$Q281,"&gt;"&amp;F281),COUNTIF($S$22:$S281,"&gt;"&amp;F281)),"")</f>
        <v/>
      </c>
      <c r="H281" s="20">
        <v>14.177745735323697</v>
      </c>
      <c r="I281" s="4">
        <f t="shared" si="53"/>
        <v>9.8456567606414556E-3</v>
      </c>
      <c r="J281" s="4" t="str">
        <f t="shared" ca="1" si="54"/>
        <v/>
      </c>
      <c r="K281" s="4" t="str">
        <f ca="1">IF(AND(MAX(L$21:L280)&lt;=MAX(N$21:N280),F281&lt;&gt;"",MAX(L$21:L280)&lt;=MAX(P$21:P280),MAX(L$21:L280)&lt;=MAX(R$21:R280),MAX(L$21:L280)&lt;=MAX(T$21:T280),MAX(L$21:L280)&lt;=TIME(20,0,0)),MAX(L$21:L280,F281),"")</f>
        <v/>
      </c>
      <c r="L281" s="4" t="str">
        <f t="shared" ca="1" si="55"/>
        <v/>
      </c>
      <c r="M281" s="4" t="str">
        <f ca="1">IF(AND(MAX(L$21:L280)&gt;MAX(N$21:N280),F281&lt;&gt;"",MAX(N$21:N280)&lt;=MAX(P$21:P280),MAX(N$21:N280)&lt;=MAX(R$21:R280),MAX(N$21:N280)&lt;=MAX(T$21:T280),MAX(N$21:N280)&lt;TIME(20,0,0)),MAX(N$21:N280,F281),"")</f>
        <v/>
      </c>
      <c r="N281" s="4" t="str">
        <f t="shared" ca="1" si="56"/>
        <v/>
      </c>
      <c r="O281" s="21" t="str">
        <f ca="1">IF(AND(MAX(L$21:L280)&gt;MAX(P$21:P280),F281&lt;&gt;"",MAX(N$21:N280)&gt;MAX(P$21:P280),MAX(P$21:P280)&lt;=MAX(R$21:R280),MAX(P$21:P280)&lt;=MAX(T$21:T280),MAX(P$21:P280)&lt;TIME(20,0,0)),MAX(P$21:P280,F281),"")</f>
        <v/>
      </c>
      <c r="P281" s="21" t="str">
        <f t="shared" ca="1" si="57"/>
        <v/>
      </c>
      <c r="Q281" s="21" t="str">
        <f ca="1">IF(AND(MAX(L$21:L280)&gt;MAX(R$21:R280),F281&lt;&gt;"",MAX(N$21:N280)&gt;MAX(R$21:R280),MAX(P$21:P280)&gt;MAX(R$21:R280),MAX(R$21:R280)&lt;=MAX(T$21:T280),MAX(R$21:R280)&lt;TIME(20,0,0)),MAX(R$21:R280,F281),"")</f>
        <v/>
      </c>
      <c r="R281" s="21" t="str">
        <f t="shared" ca="1" si="58"/>
        <v/>
      </c>
      <c r="S281" s="21" t="str">
        <f ca="1">IF(AND(MAX(L$21:L280)&gt;MAX(T$21:T280),F281&lt;&gt;"",MAX(N$21:N280)&gt;MAX(T$21:T280),MAX(P$21:P280)&gt;MAX(T$21:T280),MAX(R$21:R280)&gt;MAX(T$21:T280),MAX(T$21:T280)&lt;TIME(20,0,0)),MAX(T$21:T280,F281),"")</f>
        <v/>
      </c>
      <c r="T281" s="21" t="str">
        <f t="shared" ca="1" si="59"/>
        <v/>
      </c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0"/>
      <c r="AF281" s="20"/>
      <c r="AG281" s="20"/>
      <c r="AH281" s="20"/>
      <c r="AI281" s="20"/>
      <c r="AJ281" s="20"/>
      <c r="AK281" s="20"/>
    </row>
    <row r="282" spans="1:37" ht="13.8" x14ac:dyDescent="0.3">
      <c r="A282" s="3">
        <f t="shared" ca="1" si="48"/>
        <v>1</v>
      </c>
      <c r="B282" s="6">
        <f t="shared" ca="1" si="49"/>
        <v>2.2446140483690451</v>
      </c>
      <c r="C282" s="4" t="str">
        <f t="shared" ca="1" si="50"/>
        <v/>
      </c>
      <c r="D282" s="20">
        <v>3.1999092091864441</v>
      </c>
      <c r="E282" s="4">
        <f t="shared" si="51"/>
        <v>2.2221591730461417E-3</v>
      </c>
      <c r="F282" s="4" t="str">
        <f t="shared" ca="1" si="52"/>
        <v/>
      </c>
      <c r="G282" s="3" t="str">
        <f ca="1">IF(F282&lt;&gt;"",SUM(COUNTIF($K$22:$K282,"&gt;"&amp;F282),COUNTIF($M$22:$M282,"&gt;"&amp;F282),COUNTIF($O$22:$O282,"&gt;"&amp;F282),COUNTIF($Q$22:$Q282,"&gt;"&amp;F282),COUNTIF($S$22:$S282,"&gt;"&amp;F282)),"")</f>
        <v/>
      </c>
      <c r="H282" s="20">
        <v>11.199690599496535</v>
      </c>
      <c r="I282" s="4">
        <f t="shared" si="53"/>
        <v>7.7775629163170379E-3</v>
      </c>
      <c r="J282" s="4" t="str">
        <f t="shared" ca="1" si="54"/>
        <v/>
      </c>
      <c r="K282" s="4" t="str">
        <f ca="1">IF(AND(MAX(L$21:L281)&lt;=MAX(N$21:N281),F282&lt;&gt;"",MAX(L$21:L281)&lt;=MAX(P$21:P281),MAX(L$21:L281)&lt;=MAX(R$21:R281),MAX(L$21:L281)&lt;=MAX(T$21:T281),MAX(L$21:L281)&lt;=TIME(20,0,0)),MAX(L$21:L281,F282),"")</f>
        <v/>
      </c>
      <c r="L282" s="4" t="str">
        <f t="shared" ca="1" si="55"/>
        <v/>
      </c>
      <c r="M282" s="4" t="str">
        <f ca="1">IF(AND(MAX(L$21:L281)&gt;MAX(N$21:N281),F282&lt;&gt;"",MAX(N$21:N281)&lt;=MAX(P$21:P281),MAX(N$21:N281)&lt;=MAX(R$21:R281),MAX(N$21:N281)&lt;=MAX(T$21:T281),MAX(N$21:N281)&lt;TIME(20,0,0)),MAX(N$21:N281,F282),"")</f>
        <v/>
      </c>
      <c r="N282" s="4" t="str">
        <f t="shared" ca="1" si="56"/>
        <v/>
      </c>
      <c r="O282" s="21" t="str">
        <f ca="1">IF(AND(MAX(L$21:L281)&gt;MAX(P$21:P281),F282&lt;&gt;"",MAX(N$21:N281)&gt;MAX(P$21:P281),MAX(P$21:P281)&lt;=MAX(R$21:R281),MAX(P$21:P281)&lt;=MAX(T$21:T281),MAX(P$21:P281)&lt;TIME(20,0,0)),MAX(P$21:P281,F282),"")</f>
        <v/>
      </c>
      <c r="P282" s="21" t="str">
        <f t="shared" ca="1" si="57"/>
        <v/>
      </c>
      <c r="Q282" s="21" t="str">
        <f ca="1">IF(AND(MAX(L$21:L281)&gt;MAX(R$21:R281),F282&lt;&gt;"",MAX(N$21:N281)&gt;MAX(R$21:R281),MAX(P$21:P281)&gt;MAX(R$21:R281),MAX(R$21:R281)&lt;=MAX(T$21:T281),MAX(R$21:R281)&lt;TIME(20,0,0)),MAX(R$21:R281,F282),"")</f>
        <v/>
      </c>
      <c r="R282" s="21" t="str">
        <f t="shared" ca="1" si="58"/>
        <v/>
      </c>
      <c r="S282" s="21" t="str">
        <f ca="1">IF(AND(MAX(L$21:L281)&gt;MAX(T$21:T281),F282&lt;&gt;"",MAX(N$21:N281)&gt;MAX(T$21:T281),MAX(P$21:P281)&gt;MAX(T$21:T281),MAX(R$21:R281)&gt;MAX(T$21:T281),MAX(T$21:T281)&lt;TIME(20,0,0)),MAX(T$21:T281,F282),"")</f>
        <v/>
      </c>
      <c r="T282" s="21" t="str">
        <f t="shared" ca="1" si="59"/>
        <v/>
      </c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0"/>
      <c r="AF282" s="20"/>
      <c r="AG282" s="20"/>
      <c r="AH282" s="20"/>
      <c r="AI282" s="20"/>
      <c r="AJ282" s="20"/>
      <c r="AK282" s="20"/>
    </row>
    <row r="283" spans="1:37" ht="13.8" x14ac:dyDescent="0.3">
      <c r="A283" s="3">
        <f t="shared" ca="1" si="48"/>
        <v>0</v>
      </c>
      <c r="B283" s="6">
        <f t="shared" ca="1" si="49"/>
        <v>2.489346099517018</v>
      </c>
      <c r="C283" s="4" t="str">
        <f t="shared" ca="1" si="50"/>
        <v/>
      </c>
      <c r="D283" s="20">
        <v>2.9299888031600858</v>
      </c>
      <c r="E283" s="4">
        <f t="shared" si="51"/>
        <v>2.0347144466389484E-3</v>
      </c>
      <c r="F283" s="4" t="str">
        <f t="shared" ca="1" si="52"/>
        <v/>
      </c>
      <c r="G283" s="3" t="str">
        <f ca="1">IF(F283&lt;&gt;"",SUM(COUNTIF($K$22:$K283,"&gt;"&amp;F283),COUNTIF($M$22:$M283,"&gt;"&amp;F283),COUNTIF($O$22:$O283,"&gt;"&amp;F283),COUNTIF($Q$22:$Q283,"&gt;"&amp;F283),COUNTIF($S$22:$S283,"&gt;"&amp;F283)),"")</f>
        <v/>
      </c>
      <c r="H283" s="20">
        <v>13.805516554511996</v>
      </c>
      <c r="I283" s="4">
        <f t="shared" si="53"/>
        <v>9.587164273966664E-3</v>
      </c>
      <c r="J283" s="4" t="str">
        <f t="shared" ca="1" si="54"/>
        <v/>
      </c>
      <c r="K283" s="4" t="str">
        <f ca="1">IF(AND(MAX(L$21:L282)&lt;=MAX(N$21:N282),F283&lt;&gt;"",MAX(L$21:L282)&lt;=MAX(P$21:P282),MAX(L$21:L282)&lt;=MAX(R$21:R282),MAX(L$21:L282)&lt;=MAX(T$21:T282),MAX(L$21:L282)&lt;=TIME(20,0,0)),MAX(L$21:L282,F283),"")</f>
        <v/>
      </c>
      <c r="L283" s="4" t="str">
        <f t="shared" ca="1" si="55"/>
        <v/>
      </c>
      <c r="M283" s="4" t="str">
        <f ca="1">IF(AND(MAX(L$21:L282)&gt;MAX(N$21:N282),F283&lt;&gt;"",MAX(N$21:N282)&lt;=MAX(P$21:P282),MAX(N$21:N282)&lt;=MAX(R$21:R282),MAX(N$21:N282)&lt;=MAX(T$21:T282),MAX(N$21:N282)&lt;TIME(20,0,0)),MAX(N$21:N282,F283),"")</f>
        <v/>
      </c>
      <c r="N283" s="4" t="str">
        <f t="shared" ca="1" si="56"/>
        <v/>
      </c>
      <c r="O283" s="21" t="str">
        <f ca="1">IF(AND(MAX(L$21:L282)&gt;MAX(P$21:P282),F283&lt;&gt;"",MAX(N$21:N282)&gt;MAX(P$21:P282),MAX(P$21:P282)&lt;=MAX(R$21:R282),MAX(P$21:P282)&lt;=MAX(T$21:T282),MAX(P$21:P282)&lt;TIME(20,0,0)),MAX(P$21:P282,F283),"")</f>
        <v/>
      </c>
      <c r="P283" s="21" t="str">
        <f t="shared" ca="1" si="57"/>
        <v/>
      </c>
      <c r="Q283" s="21" t="str">
        <f ca="1">IF(AND(MAX(L$21:L282)&gt;MAX(R$21:R282),F283&lt;&gt;"",MAX(N$21:N282)&gt;MAX(R$21:R282),MAX(P$21:P282)&gt;MAX(R$21:R282),MAX(R$21:R282)&lt;=MAX(T$21:T282),MAX(R$21:R282)&lt;TIME(20,0,0)),MAX(R$21:R282,F283),"")</f>
        <v/>
      </c>
      <c r="R283" s="21" t="str">
        <f t="shared" ca="1" si="58"/>
        <v/>
      </c>
      <c r="S283" s="21" t="str">
        <f ca="1">IF(AND(MAX(L$21:L282)&gt;MAX(T$21:T282),F283&lt;&gt;"",MAX(N$21:N282)&gt;MAX(T$21:T282),MAX(P$21:P282)&gt;MAX(T$21:T282),MAX(R$21:R282)&gt;MAX(T$21:T282),MAX(T$21:T282)&lt;TIME(20,0,0)),MAX(T$21:T282,F283),"")</f>
        <v/>
      </c>
      <c r="T283" s="21" t="str">
        <f t="shared" ca="1" si="59"/>
        <v/>
      </c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0"/>
      <c r="AF283" s="20"/>
      <c r="AG283" s="20"/>
      <c r="AH283" s="20"/>
      <c r="AI283" s="20"/>
      <c r="AJ283" s="20"/>
      <c r="AK283" s="20"/>
    </row>
    <row r="284" spans="1:37" ht="13.8" x14ac:dyDescent="0.3">
      <c r="A284" s="3">
        <f t="shared" ca="1" si="48"/>
        <v>0</v>
      </c>
      <c r="B284" s="6">
        <f t="shared" ca="1" si="49"/>
        <v>2.1812347671634384</v>
      </c>
      <c r="C284" s="4" t="str">
        <f t="shared" ca="1" si="50"/>
        <v/>
      </c>
      <c r="D284" s="20">
        <v>3.2341934646210575</v>
      </c>
      <c r="E284" s="4">
        <f t="shared" si="51"/>
        <v>2.2459676837646232E-3</v>
      </c>
      <c r="F284" s="4" t="str">
        <f t="shared" ca="1" si="52"/>
        <v/>
      </c>
      <c r="G284" s="3" t="str">
        <f ca="1">IF(F284&lt;&gt;"",SUM(COUNTIF($K$22:$K284,"&gt;"&amp;F284),COUNTIF($M$22:$M284,"&gt;"&amp;F284),COUNTIF($O$22:$O284,"&gt;"&amp;F284),COUNTIF($Q$22:$Q284,"&gt;"&amp;F284),COUNTIF($S$22:$S284,"&gt;"&amp;F284)),"")</f>
        <v/>
      </c>
      <c r="H284" s="20">
        <v>9.4771047921676654</v>
      </c>
      <c r="I284" s="4">
        <f t="shared" si="53"/>
        <v>6.5813227723386563E-3</v>
      </c>
      <c r="J284" s="4" t="str">
        <f t="shared" ca="1" si="54"/>
        <v/>
      </c>
      <c r="K284" s="4" t="str">
        <f ca="1">IF(AND(MAX(L$21:L283)&lt;=MAX(N$21:N283),F284&lt;&gt;"",MAX(L$21:L283)&lt;=MAX(P$21:P283),MAX(L$21:L283)&lt;=MAX(R$21:R283),MAX(L$21:L283)&lt;=MAX(T$21:T283),MAX(L$21:L283)&lt;=TIME(20,0,0)),MAX(L$21:L283,F284),"")</f>
        <v/>
      </c>
      <c r="L284" s="4" t="str">
        <f t="shared" ca="1" si="55"/>
        <v/>
      </c>
      <c r="M284" s="4" t="str">
        <f ca="1">IF(AND(MAX(L$21:L283)&gt;MAX(N$21:N283),F284&lt;&gt;"",MAX(N$21:N283)&lt;=MAX(P$21:P283),MAX(N$21:N283)&lt;=MAX(R$21:R283),MAX(N$21:N283)&lt;=MAX(T$21:T283),MAX(N$21:N283)&lt;TIME(20,0,0)),MAX(N$21:N283,F284),"")</f>
        <v/>
      </c>
      <c r="N284" s="4" t="str">
        <f t="shared" ca="1" si="56"/>
        <v/>
      </c>
      <c r="O284" s="21" t="str">
        <f ca="1">IF(AND(MAX(L$21:L283)&gt;MAX(P$21:P283),F284&lt;&gt;"",MAX(N$21:N283)&gt;MAX(P$21:P283),MAX(P$21:P283)&lt;=MAX(R$21:R283),MAX(P$21:P283)&lt;=MAX(T$21:T283),MAX(P$21:P283)&lt;TIME(20,0,0)),MAX(P$21:P283,F284),"")</f>
        <v/>
      </c>
      <c r="P284" s="21" t="str">
        <f t="shared" ca="1" si="57"/>
        <v/>
      </c>
      <c r="Q284" s="21" t="str">
        <f ca="1">IF(AND(MAX(L$21:L283)&gt;MAX(R$21:R283),F284&lt;&gt;"",MAX(N$21:N283)&gt;MAX(R$21:R283),MAX(P$21:P283)&gt;MAX(R$21:R283),MAX(R$21:R283)&lt;=MAX(T$21:T283),MAX(R$21:R283)&lt;TIME(20,0,0)),MAX(R$21:R283,F284),"")</f>
        <v/>
      </c>
      <c r="R284" s="21" t="str">
        <f t="shared" ca="1" si="58"/>
        <v/>
      </c>
      <c r="S284" s="21" t="str">
        <f ca="1">IF(AND(MAX(L$21:L283)&gt;MAX(T$21:T283),F284&lt;&gt;"",MAX(N$21:N283)&gt;MAX(T$21:T283),MAX(P$21:P283)&gt;MAX(T$21:T283),MAX(R$21:R283)&gt;MAX(T$21:T283),MAX(T$21:T283)&lt;TIME(20,0,0)),MAX(T$21:T283,F284),"")</f>
        <v/>
      </c>
      <c r="T284" s="21" t="str">
        <f t="shared" ca="1" si="59"/>
        <v/>
      </c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0"/>
      <c r="AF284" s="20"/>
      <c r="AG284" s="20"/>
      <c r="AH284" s="20"/>
      <c r="AI284" s="20"/>
      <c r="AJ284" s="20"/>
      <c r="AK284" s="20"/>
    </row>
    <row r="285" spans="1:37" ht="13.8" x14ac:dyDescent="0.3">
      <c r="A285" s="3">
        <f t="shared" ca="1" si="48"/>
        <v>0</v>
      </c>
      <c r="B285" s="6">
        <f t="shared" ca="1" si="49"/>
        <v>3.5810054985363626</v>
      </c>
      <c r="C285" s="4" t="str">
        <f t="shared" ca="1" si="50"/>
        <v/>
      </c>
      <c r="D285" s="20">
        <v>2.7387817529670428</v>
      </c>
      <c r="E285" s="4">
        <f t="shared" si="51"/>
        <v>1.9019317728937797E-3</v>
      </c>
      <c r="F285" s="4" t="str">
        <f t="shared" ca="1" si="52"/>
        <v/>
      </c>
      <c r="G285" s="3" t="str">
        <f ca="1">IF(F285&lt;&gt;"",SUM(COUNTIF($K$22:$K285,"&gt;"&amp;F285),COUNTIF($M$22:$M285,"&gt;"&amp;F285),COUNTIF($O$22:$O285,"&gt;"&amp;F285),COUNTIF($Q$22:$Q285,"&gt;"&amp;F285),COUNTIF($S$22:$S285,"&gt;"&amp;F285)),"")</f>
        <v/>
      </c>
      <c r="H285" s="20">
        <v>13.486066488112556</v>
      </c>
      <c r="I285" s="4">
        <f t="shared" si="53"/>
        <v>9.3653239500781638E-3</v>
      </c>
      <c r="J285" s="4" t="str">
        <f t="shared" ca="1" si="54"/>
        <v/>
      </c>
      <c r="K285" s="4" t="str">
        <f ca="1">IF(AND(MAX(L$21:L284)&lt;=MAX(N$21:N284),F285&lt;&gt;"",MAX(L$21:L284)&lt;=MAX(P$21:P284),MAX(L$21:L284)&lt;=MAX(R$21:R284),MAX(L$21:L284)&lt;=MAX(T$21:T284),MAX(L$21:L284)&lt;=TIME(20,0,0)),MAX(L$21:L284,F285),"")</f>
        <v/>
      </c>
      <c r="L285" s="4" t="str">
        <f t="shared" ca="1" si="55"/>
        <v/>
      </c>
      <c r="M285" s="4" t="str">
        <f ca="1">IF(AND(MAX(L$21:L284)&gt;MAX(N$21:N284),F285&lt;&gt;"",MAX(N$21:N284)&lt;=MAX(P$21:P284),MAX(N$21:N284)&lt;=MAX(R$21:R284),MAX(N$21:N284)&lt;=MAX(T$21:T284),MAX(N$21:N284)&lt;TIME(20,0,0)),MAX(N$21:N284,F285),"")</f>
        <v/>
      </c>
      <c r="N285" s="4" t="str">
        <f t="shared" ca="1" si="56"/>
        <v/>
      </c>
      <c r="O285" s="21" t="str">
        <f ca="1">IF(AND(MAX(L$21:L284)&gt;MAX(P$21:P284),F285&lt;&gt;"",MAX(N$21:N284)&gt;MAX(P$21:P284),MAX(P$21:P284)&lt;=MAX(R$21:R284),MAX(P$21:P284)&lt;=MAX(T$21:T284),MAX(P$21:P284)&lt;TIME(20,0,0)),MAX(P$21:P284,F285),"")</f>
        <v/>
      </c>
      <c r="P285" s="21" t="str">
        <f t="shared" ca="1" si="57"/>
        <v/>
      </c>
      <c r="Q285" s="21" t="str">
        <f ca="1">IF(AND(MAX(L$21:L284)&gt;MAX(R$21:R284),F285&lt;&gt;"",MAX(N$21:N284)&gt;MAX(R$21:R284),MAX(P$21:P284)&gt;MAX(R$21:R284),MAX(R$21:R284)&lt;=MAX(T$21:T284),MAX(R$21:R284)&lt;TIME(20,0,0)),MAX(R$21:R284,F285),"")</f>
        <v/>
      </c>
      <c r="R285" s="21" t="str">
        <f t="shared" ca="1" si="58"/>
        <v/>
      </c>
      <c r="S285" s="21" t="str">
        <f ca="1">IF(AND(MAX(L$21:L284)&gt;MAX(T$21:T284),F285&lt;&gt;"",MAX(N$21:N284)&gt;MAX(T$21:T284),MAX(P$21:P284)&gt;MAX(T$21:T284),MAX(R$21:R284)&gt;MAX(T$21:T284),MAX(T$21:T284)&lt;TIME(20,0,0)),MAX(T$21:T284,F285),"")</f>
        <v/>
      </c>
      <c r="T285" s="21" t="str">
        <f t="shared" ca="1" si="59"/>
        <v/>
      </c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0"/>
      <c r="AF285" s="20"/>
      <c r="AG285" s="20"/>
      <c r="AH285" s="20"/>
      <c r="AI285" s="20"/>
      <c r="AJ285" s="20"/>
      <c r="AK285" s="20"/>
    </row>
    <row r="286" spans="1:37" ht="13.8" x14ac:dyDescent="0.3">
      <c r="A286" s="3">
        <f t="shared" ca="1" si="48"/>
        <v>1</v>
      </c>
      <c r="B286" s="6">
        <f t="shared" ca="1" si="49"/>
        <v>5.8550125862522373</v>
      </c>
      <c r="C286" s="4" t="str">
        <f t="shared" ca="1" si="50"/>
        <v/>
      </c>
      <c r="D286" s="20">
        <v>3.4375226581032621</v>
      </c>
      <c r="E286" s="4">
        <f t="shared" si="51"/>
        <v>2.3871685125717097E-3</v>
      </c>
      <c r="F286" s="4" t="str">
        <f t="shared" ca="1" si="52"/>
        <v/>
      </c>
      <c r="G286" s="3" t="str">
        <f ca="1">IF(F286&lt;&gt;"",SUM(COUNTIF($K$22:$K286,"&gt;"&amp;F286),COUNTIF($M$22:$M286,"&gt;"&amp;F286),COUNTIF($O$22:$O286,"&gt;"&amp;F286),COUNTIF($Q$22:$Q286,"&gt;"&amp;F286),COUNTIF($S$22:$S286,"&gt;"&amp;F286)),"")</f>
        <v/>
      </c>
      <c r="H286" s="20">
        <v>16.794438730939873</v>
      </c>
      <c r="I286" s="4">
        <f t="shared" si="53"/>
        <v>1.1662804674263802E-2</v>
      </c>
      <c r="J286" s="4" t="str">
        <f t="shared" ca="1" si="54"/>
        <v/>
      </c>
      <c r="K286" s="4" t="str">
        <f ca="1">IF(AND(MAX(L$21:L285)&lt;=MAX(N$21:N285),F286&lt;&gt;"",MAX(L$21:L285)&lt;=MAX(P$21:P285),MAX(L$21:L285)&lt;=MAX(R$21:R285),MAX(L$21:L285)&lt;=MAX(T$21:T285),MAX(L$21:L285)&lt;=TIME(20,0,0)),MAX(L$21:L285,F286),"")</f>
        <v/>
      </c>
      <c r="L286" s="4" t="str">
        <f t="shared" ca="1" si="55"/>
        <v/>
      </c>
      <c r="M286" s="4" t="str">
        <f ca="1">IF(AND(MAX(L$21:L285)&gt;MAX(N$21:N285),F286&lt;&gt;"",MAX(N$21:N285)&lt;=MAX(P$21:P285),MAX(N$21:N285)&lt;=MAX(R$21:R285),MAX(N$21:N285)&lt;=MAX(T$21:T285),MAX(N$21:N285)&lt;TIME(20,0,0)),MAX(N$21:N285,F286),"")</f>
        <v/>
      </c>
      <c r="N286" s="4" t="str">
        <f t="shared" ca="1" si="56"/>
        <v/>
      </c>
      <c r="O286" s="21" t="str">
        <f ca="1">IF(AND(MAX(L$21:L285)&gt;MAX(P$21:P285),F286&lt;&gt;"",MAX(N$21:N285)&gt;MAX(P$21:P285),MAX(P$21:P285)&lt;=MAX(R$21:R285),MAX(P$21:P285)&lt;=MAX(T$21:T285),MAX(P$21:P285)&lt;TIME(20,0,0)),MAX(P$21:P285,F286),"")</f>
        <v/>
      </c>
      <c r="P286" s="21" t="str">
        <f t="shared" ca="1" si="57"/>
        <v/>
      </c>
      <c r="Q286" s="21" t="str">
        <f ca="1">IF(AND(MAX(L$21:L285)&gt;MAX(R$21:R285),F286&lt;&gt;"",MAX(N$21:N285)&gt;MAX(R$21:R285),MAX(P$21:P285)&gt;MAX(R$21:R285),MAX(R$21:R285)&lt;=MAX(T$21:T285),MAX(R$21:R285)&lt;TIME(20,0,0)),MAX(R$21:R285,F286),"")</f>
        <v/>
      </c>
      <c r="R286" s="21" t="str">
        <f t="shared" ca="1" si="58"/>
        <v/>
      </c>
      <c r="S286" s="21" t="str">
        <f ca="1">IF(AND(MAX(L$21:L285)&gt;MAX(T$21:T285),F286&lt;&gt;"",MAX(N$21:N285)&gt;MAX(T$21:T285),MAX(P$21:P285)&gt;MAX(T$21:T285),MAX(R$21:R285)&gt;MAX(T$21:T285),MAX(T$21:T285)&lt;TIME(20,0,0)),MAX(T$21:T285,F286),"")</f>
        <v/>
      </c>
      <c r="T286" s="21" t="str">
        <f t="shared" ca="1" si="59"/>
        <v/>
      </c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0"/>
      <c r="AF286" s="20"/>
      <c r="AG286" s="20"/>
      <c r="AH286" s="20"/>
      <c r="AI286" s="20"/>
      <c r="AJ286" s="20"/>
      <c r="AK286" s="20"/>
    </row>
    <row r="287" spans="1:37" ht="13.8" x14ac:dyDescent="0.3">
      <c r="A287" s="3">
        <f t="shared" ca="1" si="48"/>
        <v>1</v>
      </c>
      <c r="B287" s="6">
        <f t="shared" ca="1" si="49"/>
        <v>4.2874415745840242</v>
      </c>
      <c r="C287" s="4" t="str">
        <f t="shared" ca="1" si="50"/>
        <v/>
      </c>
      <c r="D287" s="20">
        <v>3.3630742639870732</v>
      </c>
      <c r="E287" s="4">
        <f t="shared" si="51"/>
        <v>2.3354682388799118E-3</v>
      </c>
      <c r="F287" s="4" t="str">
        <f t="shared" ca="1" si="52"/>
        <v/>
      </c>
      <c r="G287" s="3" t="str">
        <f ca="1">IF(F287&lt;&gt;"",SUM(COUNTIF($K$22:$K287,"&gt;"&amp;F287),COUNTIF($M$22:$M287,"&gt;"&amp;F287),COUNTIF($O$22:$O287,"&gt;"&amp;F287),COUNTIF($Q$22:$Q287,"&gt;"&amp;F287),COUNTIF($S$22:$S287,"&gt;"&amp;F287)),"")</f>
        <v/>
      </c>
      <c r="H287" s="20">
        <v>22.507321697630687</v>
      </c>
      <c r="I287" s="4">
        <f t="shared" si="53"/>
        <v>1.5630084512243531E-2</v>
      </c>
      <c r="J287" s="4" t="str">
        <f t="shared" ca="1" si="54"/>
        <v/>
      </c>
      <c r="K287" s="4" t="str">
        <f ca="1">IF(AND(MAX(L$21:L286)&lt;=MAX(N$21:N286),F287&lt;&gt;"",MAX(L$21:L286)&lt;=MAX(P$21:P286),MAX(L$21:L286)&lt;=MAX(R$21:R286),MAX(L$21:L286)&lt;=MAX(T$21:T286),MAX(L$21:L286)&lt;=TIME(20,0,0)),MAX(L$21:L286,F287),"")</f>
        <v/>
      </c>
      <c r="L287" s="4" t="str">
        <f t="shared" ca="1" si="55"/>
        <v/>
      </c>
      <c r="M287" s="4" t="str">
        <f ca="1">IF(AND(MAX(L$21:L286)&gt;MAX(N$21:N286),F287&lt;&gt;"",MAX(N$21:N286)&lt;=MAX(P$21:P286),MAX(N$21:N286)&lt;=MAX(R$21:R286),MAX(N$21:N286)&lt;=MAX(T$21:T286),MAX(N$21:N286)&lt;TIME(20,0,0)),MAX(N$21:N286,F287),"")</f>
        <v/>
      </c>
      <c r="N287" s="4" t="str">
        <f t="shared" ca="1" si="56"/>
        <v/>
      </c>
      <c r="O287" s="21" t="str">
        <f ca="1">IF(AND(MAX(L$21:L286)&gt;MAX(P$21:P286),F287&lt;&gt;"",MAX(N$21:N286)&gt;MAX(P$21:P286),MAX(P$21:P286)&lt;=MAX(R$21:R286),MAX(P$21:P286)&lt;=MAX(T$21:T286),MAX(P$21:P286)&lt;TIME(20,0,0)),MAX(P$21:P286,F287),"")</f>
        <v/>
      </c>
      <c r="P287" s="21" t="str">
        <f t="shared" ca="1" si="57"/>
        <v/>
      </c>
      <c r="Q287" s="21" t="str">
        <f ca="1">IF(AND(MAX(L$21:L286)&gt;MAX(R$21:R286),F287&lt;&gt;"",MAX(N$21:N286)&gt;MAX(R$21:R286),MAX(P$21:P286)&gt;MAX(R$21:R286),MAX(R$21:R286)&lt;=MAX(T$21:T286),MAX(R$21:R286)&lt;TIME(20,0,0)),MAX(R$21:R286,F287),"")</f>
        <v/>
      </c>
      <c r="R287" s="21" t="str">
        <f t="shared" ca="1" si="58"/>
        <v/>
      </c>
      <c r="S287" s="21" t="str">
        <f ca="1">IF(AND(MAX(L$21:L286)&gt;MAX(T$21:T286),F287&lt;&gt;"",MAX(N$21:N286)&gt;MAX(T$21:T286),MAX(P$21:P286)&gt;MAX(T$21:T286),MAX(R$21:R286)&gt;MAX(T$21:T286),MAX(T$21:T286)&lt;TIME(20,0,0)),MAX(T$21:T286,F287),"")</f>
        <v/>
      </c>
      <c r="T287" s="21" t="str">
        <f t="shared" ca="1" si="59"/>
        <v/>
      </c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0"/>
      <c r="AF287" s="20"/>
      <c r="AG287" s="20"/>
      <c r="AH287" s="20"/>
      <c r="AI287" s="20"/>
      <c r="AJ287" s="20"/>
      <c r="AK287" s="20"/>
    </row>
    <row r="288" spans="1:37" ht="13.8" x14ac:dyDescent="0.3">
      <c r="A288" s="3">
        <f t="shared" ca="1" si="48"/>
        <v>0</v>
      </c>
      <c r="B288" s="6">
        <f t="shared" ca="1" si="49"/>
        <v>1.2015931027220723</v>
      </c>
      <c r="C288" s="4" t="str">
        <f t="shared" ca="1" si="50"/>
        <v/>
      </c>
      <c r="D288" s="20">
        <v>3.8098669468381559</v>
      </c>
      <c r="E288" s="4">
        <f t="shared" si="51"/>
        <v>2.6457409353042747E-3</v>
      </c>
      <c r="F288" s="4" t="str">
        <f t="shared" ca="1" si="52"/>
        <v/>
      </c>
      <c r="G288" s="3" t="str">
        <f ca="1">IF(F288&lt;&gt;"",SUM(COUNTIF($K$22:$K288,"&gt;"&amp;F288),COUNTIF($M$22:$M288,"&gt;"&amp;F288),COUNTIF($O$22:$O288,"&gt;"&amp;F288),COUNTIF($Q$22:$Q288,"&gt;"&amp;F288),COUNTIF($S$22:$S288,"&gt;"&amp;F288)),"")</f>
        <v/>
      </c>
      <c r="H288" s="20">
        <v>12.737468504510616</v>
      </c>
      <c r="I288" s="4">
        <f t="shared" si="53"/>
        <v>8.8454642392434835E-3</v>
      </c>
      <c r="J288" s="4" t="str">
        <f t="shared" ca="1" si="54"/>
        <v/>
      </c>
      <c r="K288" s="4" t="str">
        <f ca="1">IF(AND(MAX(L$21:L287)&lt;=MAX(N$21:N287),F288&lt;&gt;"",MAX(L$21:L287)&lt;=MAX(P$21:P287),MAX(L$21:L287)&lt;=MAX(R$21:R287),MAX(L$21:L287)&lt;=MAX(T$21:T287),MAX(L$21:L287)&lt;=TIME(20,0,0)),MAX(L$21:L287,F288),"")</f>
        <v/>
      </c>
      <c r="L288" s="4" t="str">
        <f t="shared" ca="1" si="55"/>
        <v/>
      </c>
      <c r="M288" s="4" t="str">
        <f ca="1">IF(AND(MAX(L$21:L287)&gt;MAX(N$21:N287),F288&lt;&gt;"",MAX(N$21:N287)&lt;=MAX(P$21:P287),MAX(N$21:N287)&lt;=MAX(R$21:R287),MAX(N$21:N287)&lt;=MAX(T$21:T287),MAX(N$21:N287)&lt;TIME(20,0,0)),MAX(N$21:N287,F288),"")</f>
        <v/>
      </c>
      <c r="N288" s="4" t="str">
        <f t="shared" ca="1" si="56"/>
        <v/>
      </c>
      <c r="O288" s="21" t="str">
        <f ca="1">IF(AND(MAX(L$21:L287)&gt;MAX(P$21:P287),F288&lt;&gt;"",MAX(N$21:N287)&gt;MAX(P$21:P287),MAX(P$21:P287)&lt;=MAX(R$21:R287),MAX(P$21:P287)&lt;=MAX(T$21:T287),MAX(P$21:P287)&lt;TIME(20,0,0)),MAX(P$21:P287,F288),"")</f>
        <v/>
      </c>
      <c r="P288" s="21" t="str">
        <f t="shared" ca="1" si="57"/>
        <v/>
      </c>
      <c r="Q288" s="21" t="str">
        <f ca="1">IF(AND(MAX(L$21:L287)&gt;MAX(R$21:R287),F288&lt;&gt;"",MAX(N$21:N287)&gt;MAX(R$21:R287),MAX(P$21:P287)&gt;MAX(R$21:R287),MAX(R$21:R287)&lt;=MAX(T$21:T287),MAX(R$21:R287)&lt;TIME(20,0,0)),MAX(R$21:R287,F288),"")</f>
        <v/>
      </c>
      <c r="R288" s="21" t="str">
        <f t="shared" ca="1" si="58"/>
        <v/>
      </c>
      <c r="S288" s="21" t="str">
        <f ca="1">IF(AND(MAX(L$21:L287)&gt;MAX(T$21:T287),F288&lt;&gt;"",MAX(N$21:N287)&gt;MAX(T$21:T287),MAX(P$21:P287)&gt;MAX(T$21:T287),MAX(R$21:R287)&gt;MAX(T$21:T287),MAX(T$21:T287)&lt;TIME(20,0,0)),MAX(T$21:T287,F288),"")</f>
        <v/>
      </c>
      <c r="T288" s="21" t="str">
        <f t="shared" ca="1" si="59"/>
        <v/>
      </c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0"/>
      <c r="AF288" s="20"/>
      <c r="AG288" s="20"/>
      <c r="AH288" s="20"/>
      <c r="AI288" s="20"/>
      <c r="AJ288" s="20"/>
      <c r="AK288" s="20"/>
    </row>
    <row r="289" spans="1:37" ht="13.8" x14ac:dyDescent="0.3">
      <c r="A289" s="3">
        <f t="shared" ca="1" si="48"/>
        <v>0</v>
      </c>
      <c r="B289" s="6">
        <f t="shared" ca="1" si="49"/>
        <v>6.758347337388634</v>
      </c>
      <c r="C289" s="4" t="str">
        <f t="shared" ca="1" si="50"/>
        <v/>
      </c>
      <c r="D289" s="20">
        <v>2.0335027177934535</v>
      </c>
      <c r="E289" s="4">
        <f t="shared" si="51"/>
        <v>1.4121546651343427E-3</v>
      </c>
      <c r="F289" s="4" t="str">
        <f t="shared" ca="1" si="52"/>
        <v/>
      </c>
      <c r="G289" s="3" t="str">
        <f ca="1">IF(F289&lt;&gt;"",SUM(COUNTIF($K$22:$K289,"&gt;"&amp;F289),COUNTIF($M$22:$M289,"&gt;"&amp;F289),COUNTIF($O$22:$O289,"&gt;"&amp;F289),COUNTIF($Q$22:$Q289,"&gt;"&amp;F289),COUNTIF($S$22:$S289,"&gt;"&amp;F289)),"")</f>
        <v/>
      </c>
      <c r="H289" s="20">
        <v>23.634697223897092</v>
      </c>
      <c r="I289" s="4">
        <f t="shared" si="53"/>
        <v>1.6412984183261869E-2</v>
      </c>
      <c r="J289" s="4" t="str">
        <f t="shared" ca="1" si="54"/>
        <v/>
      </c>
      <c r="K289" s="4" t="str">
        <f ca="1">IF(AND(MAX(L$21:L288)&lt;=MAX(N$21:N288),F289&lt;&gt;"",MAX(L$21:L288)&lt;=MAX(P$21:P288),MAX(L$21:L288)&lt;=MAX(R$21:R288),MAX(L$21:L288)&lt;=MAX(T$21:T288),MAX(L$21:L288)&lt;=TIME(20,0,0)),MAX(L$21:L288,F289),"")</f>
        <v/>
      </c>
      <c r="L289" s="4" t="str">
        <f t="shared" ca="1" si="55"/>
        <v/>
      </c>
      <c r="M289" s="4" t="str">
        <f ca="1">IF(AND(MAX(L$21:L288)&gt;MAX(N$21:N288),F289&lt;&gt;"",MAX(N$21:N288)&lt;=MAX(P$21:P288),MAX(N$21:N288)&lt;=MAX(R$21:R288),MAX(N$21:N288)&lt;=MAX(T$21:T288),MAX(N$21:N288)&lt;TIME(20,0,0)),MAX(N$21:N288,F289),"")</f>
        <v/>
      </c>
      <c r="N289" s="4" t="str">
        <f t="shared" ca="1" si="56"/>
        <v/>
      </c>
      <c r="O289" s="21" t="str">
        <f ca="1">IF(AND(MAX(L$21:L288)&gt;MAX(P$21:P288),F289&lt;&gt;"",MAX(N$21:N288)&gt;MAX(P$21:P288),MAX(P$21:P288)&lt;=MAX(R$21:R288),MAX(P$21:P288)&lt;=MAX(T$21:T288),MAX(P$21:P288)&lt;TIME(20,0,0)),MAX(P$21:P288,F289),"")</f>
        <v/>
      </c>
      <c r="P289" s="21" t="str">
        <f t="shared" ca="1" si="57"/>
        <v/>
      </c>
      <c r="Q289" s="21" t="str">
        <f ca="1">IF(AND(MAX(L$21:L288)&gt;MAX(R$21:R288),F289&lt;&gt;"",MAX(N$21:N288)&gt;MAX(R$21:R288),MAX(P$21:P288)&gt;MAX(R$21:R288),MAX(R$21:R288)&lt;=MAX(T$21:T288),MAX(R$21:R288)&lt;TIME(20,0,0)),MAX(R$21:R288,F289),"")</f>
        <v/>
      </c>
      <c r="R289" s="21" t="str">
        <f t="shared" ca="1" si="58"/>
        <v/>
      </c>
      <c r="S289" s="21" t="str">
        <f ca="1">IF(AND(MAX(L$21:L288)&gt;MAX(T$21:T288),F289&lt;&gt;"",MAX(N$21:N288)&gt;MAX(T$21:T288),MAX(P$21:P288)&gt;MAX(T$21:T288),MAX(R$21:R288)&gt;MAX(T$21:T288),MAX(T$21:T288)&lt;TIME(20,0,0)),MAX(T$21:T288,F289),"")</f>
        <v/>
      </c>
      <c r="T289" s="21" t="str">
        <f t="shared" ca="1" si="59"/>
        <v/>
      </c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0"/>
      <c r="AF289" s="20"/>
      <c r="AG289" s="20"/>
      <c r="AH289" s="20"/>
      <c r="AI289" s="20"/>
      <c r="AJ289" s="20"/>
      <c r="AK289" s="20"/>
    </row>
    <row r="290" spans="1:37" ht="13.8" x14ac:dyDescent="0.3">
      <c r="A290" s="3">
        <f t="shared" ca="1" si="48"/>
        <v>0</v>
      </c>
      <c r="B290" s="6">
        <f t="shared" ca="1" si="49"/>
        <v>2.9829822506794392</v>
      </c>
      <c r="C290" s="4" t="str">
        <f t="shared" ca="1" si="50"/>
        <v/>
      </c>
      <c r="D290" s="20">
        <v>3.3438401563471416</v>
      </c>
      <c r="E290" s="4">
        <f t="shared" si="51"/>
        <v>2.322111219685515E-3</v>
      </c>
      <c r="F290" s="4" t="str">
        <f t="shared" ca="1" si="52"/>
        <v/>
      </c>
      <c r="G290" s="3" t="str">
        <f ca="1">IF(F290&lt;&gt;"",SUM(COUNTIF($K$22:$K290,"&gt;"&amp;F290),COUNTIF($M$22:$M290,"&gt;"&amp;F290),COUNTIF($O$22:$O290,"&gt;"&amp;F290),COUNTIF($Q$22:$Q290,"&gt;"&amp;F290),COUNTIF($S$22:$S290,"&gt;"&amp;F290)),"")</f>
        <v/>
      </c>
      <c r="H290" s="20">
        <v>10.829853105533402</v>
      </c>
      <c r="I290" s="4">
        <f t="shared" si="53"/>
        <v>7.5207313232870847E-3</v>
      </c>
      <c r="J290" s="4" t="str">
        <f t="shared" ca="1" si="54"/>
        <v/>
      </c>
      <c r="K290" s="4" t="str">
        <f ca="1">IF(AND(MAX(L$21:L289)&lt;=MAX(N$21:N289),F290&lt;&gt;"",MAX(L$21:L289)&lt;=MAX(P$21:P289),MAX(L$21:L289)&lt;=MAX(R$21:R289),MAX(L$21:L289)&lt;=MAX(T$21:T289),MAX(L$21:L289)&lt;=TIME(20,0,0)),MAX(L$21:L289,F290),"")</f>
        <v/>
      </c>
      <c r="L290" s="4" t="str">
        <f t="shared" ca="1" si="55"/>
        <v/>
      </c>
      <c r="M290" s="4" t="str">
        <f ca="1">IF(AND(MAX(L$21:L289)&gt;MAX(N$21:N289),F290&lt;&gt;"",MAX(N$21:N289)&lt;=MAX(P$21:P289),MAX(N$21:N289)&lt;=MAX(R$21:R289),MAX(N$21:N289)&lt;=MAX(T$21:T289),MAX(N$21:N289)&lt;TIME(20,0,0)),MAX(N$21:N289,F290),"")</f>
        <v/>
      </c>
      <c r="N290" s="4" t="str">
        <f t="shared" ca="1" si="56"/>
        <v/>
      </c>
      <c r="O290" s="21" t="str">
        <f ca="1">IF(AND(MAX(L$21:L289)&gt;MAX(P$21:P289),F290&lt;&gt;"",MAX(N$21:N289)&gt;MAX(P$21:P289),MAX(P$21:P289)&lt;=MAX(R$21:R289),MAX(P$21:P289)&lt;=MAX(T$21:T289),MAX(P$21:P289)&lt;TIME(20,0,0)),MAX(P$21:P289,F290),"")</f>
        <v/>
      </c>
      <c r="P290" s="21" t="str">
        <f t="shared" ca="1" si="57"/>
        <v/>
      </c>
      <c r="Q290" s="21" t="str">
        <f ca="1">IF(AND(MAX(L$21:L289)&gt;MAX(R$21:R289),F290&lt;&gt;"",MAX(N$21:N289)&gt;MAX(R$21:R289),MAX(P$21:P289)&gt;MAX(R$21:R289),MAX(R$21:R289)&lt;=MAX(T$21:T289),MAX(R$21:R289)&lt;TIME(20,0,0)),MAX(R$21:R289,F290),"")</f>
        <v/>
      </c>
      <c r="R290" s="21" t="str">
        <f t="shared" ca="1" si="58"/>
        <v/>
      </c>
      <c r="S290" s="21" t="str">
        <f ca="1">IF(AND(MAX(L$21:L289)&gt;MAX(T$21:T289),F290&lt;&gt;"",MAX(N$21:N289)&gt;MAX(T$21:T289),MAX(P$21:P289)&gt;MAX(T$21:T289),MAX(R$21:R289)&gt;MAX(T$21:T289),MAX(T$21:T289)&lt;TIME(20,0,0)),MAX(T$21:T289,F290),"")</f>
        <v/>
      </c>
      <c r="T290" s="21" t="str">
        <f t="shared" ca="1" si="59"/>
        <v/>
      </c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0"/>
      <c r="AF290" s="20"/>
      <c r="AG290" s="20"/>
      <c r="AH290" s="20"/>
      <c r="AI290" s="20"/>
      <c r="AJ290" s="20"/>
      <c r="AK290" s="20"/>
    </row>
    <row r="291" spans="1:37" ht="13.8" x14ac:dyDescent="0.3">
      <c r="A291" s="3">
        <f t="shared" ca="1" si="48"/>
        <v>0</v>
      </c>
      <c r="B291" s="6">
        <f t="shared" ca="1" si="49"/>
        <v>1.5836067468072015</v>
      </c>
      <c r="C291" s="4" t="str">
        <f t="shared" ca="1" si="50"/>
        <v/>
      </c>
      <c r="D291" s="20">
        <v>3.7053250783428666</v>
      </c>
      <c r="E291" s="4">
        <f t="shared" si="51"/>
        <v>2.5731424155158796E-3</v>
      </c>
      <c r="F291" s="4" t="str">
        <f t="shared" ca="1" si="52"/>
        <v/>
      </c>
      <c r="G291" s="3" t="str">
        <f ca="1">IF(F291&lt;&gt;"",SUM(COUNTIF($K$22:$K291,"&gt;"&amp;F291),COUNTIF($M$22:$M291,"&gt;"&amp;F291),COUNTIF($O$22:$O291,"&gt;"&amp;F291),COUNTIF($Q$22:$Q291,"&gt;"&amp;F291),COUNTIF($S$22:$S291,"&gt;"&amp;F291)),"")</f>
        <v/>
      </c>
      <c r="H291" s="20">
        <v>6.9317360763670877</v>
      </c>
      <c r="I291" s="4">
        <f t="shared" si="53"/>
        <v>4.813705608588255E-3</v>
      </c>
      <c r="J291" s="4" t="str">
        <f t="shared" ca="1" si="54"/>
        <v/>
      </c>
      <c r="K291" s="4" t="str">
        <f ca="1">IF(AND(MAX(L$21:L290)&lt;=MAX(N$21:N290),F291&lt;&gt;"",MAX(L$21:L290)&lt;=MAX(P$21:P290),MAX(L$21:L290)&lt;=MAX(R$21:R290),MAX(L$21:L290)&lt;=MAX(T$21:T290),MAX(L$21:L290)&lt;=TIME(20,0,0)),MAX(L$21:L290,F291),"")</f>
        <v/>
      </c>
      <c r="L291" s="4" t="str">
        <f t="shared" ca="1" si="55"/>
        <v/>
      </c>
      <c r="M291" s="4" t="str">
        <f ca="1">IF(AND(MAX(L$21:L290)&gt;MAX(N$21:N290),F291&lt;&gt;"",MAX(N$21:N290)&lt;=MAX(P$21:P290),MAX(N$21:N290)&lt;=MAX(R$21:R290),MAX(N$21:N290)&lt;=MAX(T$21:T290),MAX(N$21:N290)&lt;TIME(20,0,0)),MAX(N$21:N290,F291),"")</f>
        <v/>
      </c>
      <c r="N291" s="4" t="str">
        <f t="shared" ca="1" si="56"/>
        <v/>
      </c>
      <c r="O291" s="21" t="str">
        <f ca="1">IF(AND(MAX(L$21:L290)&gt;MAX(P$21:P290),F291&lt;&gt;"",MAX(N$21:N290)&gt;MAX(P$21:P290),MAX(P$21:P290)&lt;=MAX(R$21:R290),MAX(P$21:P290)&lt;=MAX(T$21:T290),MAX(P$21:P290)&lt;TIME(20,0,0)),MAX(P$21:P290,F291),"")</f>
        <v/>
      </c>
      <c r="P291" s="21" t="str">
        <f t="shared" ca="1" si="57"/>
        <v/>
      </c>
      <c r="Q291" s="21" t="str">
        <f ca="1">IF(AND(MAX(L$21:L290)&gt;MAX(R$21:R290),F291&lt;&gt;"",MAX(N$21:N290)&gt;MAX(R$21:R290),MAX(P$21:P290)&gt;MAX(R$21:R290),MAX(R$21:R290)&lt;=MAX(T$21:T290),MAX(R$21:R290)&lt;TIME(20,0,0)),MAX(R$21:R290,F291),"")</f>
        <v/>
      </c>
      <c r="R291" s="21" t="str">
        <f t="shared" ca="1" si="58"/>
        <v/>
      </c>
      <c r="S291" s="21" t="str">
        <f ca="1">IF(AND(MAX(L$21:L290)&gt;MAX(T$21:T290),F291&lt;&gt;"",MAX(N$21:N290)&gt;MAX(T$21:T290),MAX(P$21:P290)&gt;MAX(T$21:T290),MAX(R$21:R290)&gt;MAX(T$21:T290),MAX(T$21:T290)&lt;TIME(20,0,0)),MAX(T$21:T290,F291),"")</f>
        <v/>
      </c>
      <c r="T291" s="21" t="str">
        <f t="shared" ca="1" si="59"/>
        <v/>
      </c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0"/>
      <c r="AF291" s="20"/>
      <c r="AG291" s="20"/>
      <c r="AH291" s="20"/>
      <c r="AI291" s="20"/>
      <c r="AJ291" s="20"/>
      <c r="AK291" s="20"/>
    </row>
    <row r="292" spans="1:37" ht="13.8" x14ac:dyDescent="0.3">
      <c r="A292" s="3">
        <f t="shared" ca="1" si="48"/>
        <v>0</v>
      </c>
      <c r="B292" s="6">
        <f t="shared" ca="1" si="49"/>
        <v>3.9124405313144641</v>
      </c>
      <c r="C292" s="4" t="str">
        <f t="shared" ca="1" si="50"/>
        <v/>
      </c>
      <c r="D292" s="20">
        <v>4.0805445072037401</v>
      </c>
      <c r="E292" s="4">
        <f t="shared" si="51"/>
        <v>2.8337114633359304E-3</v>
      </c>
      <c r="F292" s="4" t="str">
        <f t="shared" ca="1" si="52"/>
        <v/>
      </c>
      <c r="G292" s="3" t="str">
        <f ca="1">IF(F292&lt;&gt;"",SUM(COUNTIF($K$22:$K292,"&gt;"&amp;F292),COUNTIF($M$22:$M292,"&gt;"&amp;F292),COUNTIF($O$22:$O292,"&gt;"&amp;F292),COUNTIF($Q$22:$Q292,"&gt;"&amp;F292),COUNTIF($S$22:$S292,"&gt;"&amp;F292)),"")</f>
        <v/>
      </c>
      <c r="H292" s="20">
        <v>13.588836547241954</v>
      </c>
      <c r="I292" s="4">
        <f t="shared" si="53"/>
        <v>9.4366920466958017E-3</v>
      </c>
      <c r="J292" s="4" t="str">
        <f t="shared" ca="1" si="54"/>
        <v/>
      </c>
      <c r="K292" s="4" t="str">
        <f ca="1">IF(AND(MAX(L$21:L291)&lt;=MAX(N$21:N291),F292&lt;&gt;"",MAX(L$21:L291)&lt;=MAX(P$21:P291),MAX(L$21:L291)&lt;=MAX(R$21:R291),MAX(L$21:L291)&lt;=MAX(T$21:T291),MAX(L$21:L291)&lt;=TIME(20,0,0)),MAX(L$21:L291,F292),"")</f>
        <v/>
      </c>
      <c r="L292" s="4" t="str">
        <f t="shared" ca="1" si="55"/>
        <v/>
      </c>
      <c r="M292" s="4" t="str">
        <f ca="1">IF(AND(MAX(L$21:L291)&gt;MAX(N$21:N291),F292&lt;&gt;"",MAX(N$21:N291)&lt;=MAX(P$21:P291),MAX(N$21:N291)&lt;=MAX(R$21:R291),MAX(N$21:N291)&lt;=MAX(T$21:T291),MAX(N$21:N291)&lt;TIME(20,0,0)),MAX(N$21:N291,F292),"")</f>
        <v/>
      </c>
      <c r="N292" s="4" t="str">
        <f t="shared" ca="1" si="56"/>
        <v/>
      </c>
      <c r="O292" s="21" t="str">
        <f ca="1">IF(AND(MAX(L$21:L291)&gt;MAX(P$21:P291),F292&lt;&gt;"",MAX(N$21:N291)&gt;MAX(P$21:P291),MAX(P$21:P291)&lt;=MAX(R$21:R291),MAX(P$21:P291)&lt;=MAX(T$21:T291),MAX(P$21:P291)&lt;TIME(20,0,0)),MAX(P$21:P291,F292),"")</f>
        <v/>
      </c>
      <c r="P292" s="21" t="str">
        <f t="shared" ca="1" si="57"/>
        <v/>
      </c>
      <c r="Q292" s="21" t="str">
        <f ca="1">IF(AND(MAX(L$21:L291)&gt;MAX(R$21:R291),F292&lt;&gt;"",MAX(N$21:N291)&gt;MAX(R$21:R291),MAX(P$21:P291)&gt;MAX(R$21:R291),MAX(R$21:R291)&lt;=MAX(T$21:T291),MAX(R$21:R291)&lt;TIME(20,0,0)),MAX(R$21:R291,F292),"")</f>
        <v/>
      </c>
      <c r="R292" s="21" t="str">
        <f t="shared" ca="1" si="58"/>
        <v/>
      </c>
      <c r="S292" s="21" t="str">
        <f ca="1">IF(AND(MAX(L$21:L291)&gt;MAX(T$21:T291),F292&lt;&gt;"",MAX(N$21:N291)&gt;MAX(T$21:T291),MAX(P$21:P291)&gt;MAX(T$21:T291),MAX(R$21:R291)&gt;MAX(T$21:T291),MAX(T$21:T291)&lt;TIME(20,0,0)),MAX(T$21:T291,F292),"")</f>
        <v/>
      </c>
      <c r="T292" s="21" t="str">
        <f t="shared" ca="1" si="59"/>
        <v/>
      </c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0"/>
      <c r="AF292" s="20"/>
      <c r="AG292" s="20"/>
      <c r="AH292" s="20"/>
      <c r="AI292" s="20"/>
      <c r="AJ292" s="20"/>
      <c r="AK292" s="20"/>
    </row>
    <row r="293" spans="1:37" ht="13.8" x14ac:dyDescent="0.3">
      <c r="A293" s="3">
        <f t="shared" ca="1" si="48"/>
        <v>0</v>
      </c>
      <c r="B293" s="6">
        <f t="shared" ca="1" si="49"/>
        <v>2.5909850432520196</v>
      </c>
      <c r="C293" s="4" t="str">
        <f t="shared" ca="1" si="50"/>
        <v/>
      </c>
      <c r="D293" s="20">
        <v>3.9141257351075183</v>
      </c>
      <c r="E293" s="4">
        <f t="shared" si="51"/>
        <v>2.7181428716024432E-3</v>
      </c>
      <c r="F293" s="4" t="str">
        <f t="shared" ca="1" si="52"/>
        <v/>
      </c>
      <c r="G293" s="3" t="str">
        <f ca="1">IF(F293&lt;&gt;"",SUM(COUNTIF($K$22:$K293,"&gt;"&amp;F293),COUNTIF($M$22:$M293,"&gt;"&amp;F293),COUNTIF($O$22:$O293,"&gt;"&amp;F293),COUNTIF($Q$22:$Q293,"&gt;"&amp;F293),COUNTIF($S$22:$S293,"&gt;"&amp;F293)),"")</f>
        <v/>
      </c>
      <c r="H293" s="20">
        <v>10.239664940527291</v>
      </c>
      <c r="I293" s="4">
        <f t="shared" si="53"/>
        <v>7.1108784309217299E-3</v>
      </c>
      <c r="J293" s="4" t="str">
        <f t="shared" ca="1" si="54"/>
        <v/>
      </c>
      <c r="K293" s="4" t="str">
        <f ca="1">IF(AND(MAX(L$21:L292)&lt;=MAX(N$21:N292),F293&lt;&gt;"",MAX(L$21:L292)&lt;=MAX(P$21:P292),MAX(L$21:L292)&lt;=MAX(R$21:R292),MAX(L$21:L292)&lt;=MAX(T$21:T292),MAX(L$21:L292)&lt;=TIME(20,0,0)),MAX(L$21:L292,F293),"")</f>
        <v/>
      </c>
      <c r="L293" s="4" t="str">
        <f t="shared" ca="1" si="55"/>
        <v/>
      </c>
      <c r="M293" s="4" t="str">
        <f ca="1">IF(AND(MAX(L$21:L292)&gt;MAX(N$21:N292),F293&lt;&gt;"",MAX(N$21:N292)&lt;=MAX(P$21:P292),MAX(N$21:N292)&lt;=MAX(R$21:R292),MAX(N$21:N292)&lt;=MAX(T$21:T292),MAX(N$21:N292)&lt;TIME(20,0,0)),MAX(N$21:N292,F293),"")</f>
        <v/>
      </c>
      <c r="N293" s="4" t="str">
        <f t="shared" ca="1" si="56"/>
        <v/>
      </c>
      <c r="O293" s="21" t="str">
        <f ca="1">IF(AND(MAX(L$21:L292)&gt;MAX(P$21:P292),F293&lt;&gt;"",MAX(N$21:N292)&gt;MAX(P$21:P292),MAX(P$21:P292)&lt;=MAX(R$21:R292),MAX(P$21:P292)&lt;=MAX(T$21:T292),MAX(P$21:P292)&lt;TIME(20,0,0)),MAX(P$21:P292,F293),"")</f>
        <v/>
      </c>
      <c r="P293" s="21" t="str">
        <f t="shared" ca="1" si="57"/>
        <v/>
      </c>
      <c r="Q293" s="21" t="str">
        <f ca="1">IF(AND(MAX(L$21:L292)&gt;MAX(R$21:R292),F293&lt;&gt;"",MAX(N$21:N292)&gt;MAX(R$21:R292),MAX(P$21:P292)&gt;MAX(R$21:R292),MAX(R$21:R292)&lt;=MAX(T$21:T292),MAX(R$21:R292)&lt;TIME(20,0,0)),MAX(R$21:R292,F293),"")</f>
        <v/>
      </c>
      <c r="R293" s="21" t="str">
        <f t="shared" ca="1" si="58"/>
        <v/>
      </c>
      <c r="S293" s="21" t="str">
        <f ca="1">IF(AND(MAX(L$21:L292)&gt;MAX(T$21:T292),F293&lt;&gt;"",MAX(N$21:N292)&gt;MAX(T$21:T292),MAX(P$21:P292)&gt;MAX(T$21:T292),MAX(R$21:R292)&gt;MAX(T$21:T292),MAX(T$21:T292)&lt;TIME(20,0,0)),MAX(T$21:T292,F293),"")</f>
        <v/>
      </c>
      <c r="T293" s="21" t="str">
        <f t="shared" ca="1" si="59"/>
        <v/>
      </c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0"/>
      <c r="AF293" s="20"/>
      <c r="AG293" s="20"/>
      <c r="AH293" s="20"/>
      <c r="AI293" s="20"/>
      <c r="AJ293" s="20"/>
      <c r="AK293" s="20"/>
    </row>
    <row r="294" spans="1:37" ht="13.8" x14ac:dyDescent="0.3">
      <c r="A294" s="3">
        <f t="shared" ca="1" si="48"/>
        <v>0</v>
      </c>
      <c r="B294" s="6">
        <f t="shared" ca="1" si="49"/>
        <v>1.3439196968995408</v>
      </c>
      <c r="C294" s="4" t="str">
        <f t="shared" ca="1" si="50"/>
        <v/>
      </c>
      <c r="D294" s="20">
        <v>1.2163217282504775</v>
      </c>
      <c r="E294" s="4">
        <f t="shared" si="51"/>
        <v>8.4466786684060939E-4</v>
      </c>
      <c r="F294" s="4" t="str">
        <f t="shared" ca="1" si="52"/>
        <v/>
      </c>
      <c r="G294" s="3" t="str">
        <f ca="1">IF(F294&lt;&gt;"",SUM(COUNTIF($K$22:$K294,"&gt;"&amp;F294),COUNTIF($M$22:$M294,"&gt;"&amp;F294),COUNTIF($O$22:$O294,"&gt;"&amp;F294),COUNTIF($Q$22:$Q294,"&gt;"&amp;F294),COUNTIF($S$22:$S294,"&gt;"&amp;F294)),"")</f>
        <v/>
      </c>
      <c r="H294" s="20">
        <v>20.17103160291299</v>
      </c>
      <c r="I294" s="4">
        <f t="shared" si="53"/>
        <v>1.4007660835356242E-2</v>
      </c>
      <c r="J294" s="4" t="str">
        <f t="shared" ca="1" si="54"/>
        <v/>
      </c>
      <c r="K294" s="4" t="str">
        <f ca="1">IF(AND(MAX(L$21:L293)&lt;=MAX(N$21:N293),F294&lt;&gt;"",MAX(L$21:L293)&lt;=MAX(P$21:P293),MAX(L$21:L293)&lt;=MAX(R$21:R293),MAX(L$21:L293)&lt;=MAX(T$21:T293),MAX(L$21:L293)&lt;=TIME(20,0,0)),MAX(L$21:L293,F294),"")</f>
        <v/>
      </c>
      <c r="L294" s="4" t="str">
        <f t="shared" ca="1" si="55"/>
        <v/>
      </c>
      <c r="M294" s="4" t="str">
        <f ca="1">IF(AND(MAX(L$21:L293)&gt;MAX(N$21:N293),F294&lt;&gt;"",MAX(N$21:N293)&lt;=MAX(P$21:P293),MAX(N$21:N293)&lt;=MAX(R$21:R293),MAX(N$21:N293)&lt;=MAX(T$21:T293),MAX(N$21:N293)&lt;TIME(20,0,0)),MAX(N$21:N293,F294),"")</f>
        <v/>
      </c>
      <c r="N294" s="4" t="str">
        <f t="shared" ca="1" si="56"/>
        <v/>
      </c>
      <c r="O294" s="21" t="str">
        <f ca="1">IF(AND(MAX(L$21:L293)&gt;MAX(P$21:P293),F294&lt;&gt;"",MAX(N$21:N293)&gt;MAX(P$21:P293),MAX(P$21:P293)&lt;=MAX(R$21:R293),MAX(P$21:P293)&lt;=MAX(T$21:T293),MAX(P$21:P293)&lt;TIME(20,0,0)),MAX(P$21:P293,F294),"")</f>
        <v/>
      </c>
      <c r="P294" s="21" t="str">
        <f t="shared" ca="1" si="57"/>
        <v/>
      </c>
      <c r="Q294" s="21" t="str">
        <f ca="1">IF(AND(MAX(L$21:L293)&gt;MAX(R$21:R293),F294&lt;&gt;"",MAX(N$21:N293)&gt;MAX(R$21:R293),MAX(P$21:P293)&gt;MAX(R$21:R293),MAX(R$21:R293)&lt;=MAX(T$21:T293),MAX(R$21:R293)&lt;TIME(20,0,0)),MAX(R$21:R293,F294),"")</f>
        <v/>
      </c>
      <c r="R294" s="21" t="str">
        <f t="shared" ca="1" si="58"/>
        <v/>
      </c>
      <c r="S294" s="21" t="str">
        <f ca="1">IF(AND(MAX(L$21:L293)&gt;MAX(T$21:T293),F294&lt;&gt;"",MAX(N$21:N293)&gt;MAX(T$21:T293),MAX(P$21:P293)&gt;MAX(T$21:T293),MAX(R$21:R293)&gt;MAX(T$21:T293),MAX(T$21:T293)&lt;TIME(20,0,0)),MAX(T$21:T293,F294),"")</f>
        <v/>
      </c>
      <c r="T294" s="21" t="str">
        <f t="shared" ca="1" si="59"/>
        <v/>
      </c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0"/>
      <c r="AF294" s="20"/>
      <c r="AG294" s="20"/>
      <c r="AH294" s="20"/>
      <c r="AI294" s="20"/>
      <c r="AJ294" s="20"/>
      <c r="AK294" s="20"/>
    </row>
    <row r="295" spans="1:37" ht="13.8" x14ac:dyDescent="0.3">
      <c r="A295" s="3">
        <f t="shared" ca="1" si="48"/>
        <v>0</v>
      </c>
      <c r="B295" s="6">
        <f t="shared" ca="1" si="49"/>
        <v>2.1273375914317012</v>
      </c>
      <c r="C295" s="4" t="str">
        <f t="shared" ca="1" si="50"/>
        <v/>
      </c>
      <c r="D295" s="20">
        <v>3.5093841082270956</v>
      </c>
      <c r="E295" s="4">
        <f t="shared" si="51"/>
        <v>2.4370722973799273E-3</v>
      </c>
      <c r="F295" s="4" t="str">
        <f t="shared" ca="1" si="52"/>
        <v/>
      </c>
      <c r="G295" s="3" t="str">
        <f ca="1">IF(F295&lt;&gt;"",SUM(COUNTIF($K$22:$K295,"&gt;"&amp;F295),COUNTIF($M$22:$M295,"&gt;"&amp;F295),COUNTIF($O$22:$O295,"&gt;"&amp;F295),COUNTIF($Q$22:$Q295,"&gt;"&amp;F295),COUNTIF($S$22:$S295,"&gt;"&amp;F295)),"")</f>
        <v/>
      </c>
      <c r="H295" s="20">
        <v>17.622589079237514</v>
      </c>
      <c r="I295" s="4">
        <f t="shared" si="53"/>
        <v>1.223790908280383E-2</v>
      </c>
      <c r="J295" s="4" t="str">
        <f t="shared" ca="1" si="54"/>
        <v/>
      </c>
      <c r="K295" s="4" t="str">
        <f ca="1">IF(AND(MAX(L$21:L294)&lt;=MAX(N$21:N294),F295&lt;&gt;"",MAX(L$21:L294)&lt;=MAX(P$21:P294),MAX(L$21:L294)&lt;=MAX(R$21:R294),MAX(L$21:L294)&lt;=MAX(T$21:T294),MAX(L$21:L294)&lt;=TIME(20,0,0)),MAX(L$21:L294,F295),"")</f>
        <v/>
      </c>
      <c r="L295" s="4" t="str">
        <f t="shared" ca="1" si="55"/>
        <v/>
      </c>
      <c r="M295" s="4" t="str">
        <f ca="1">IF(AND(MAX(L$21:L294)&gt;MAX(N$21:N294),F295&lt;&gt;"",MAX(N$21:N294)&lt;=MAX(P$21:P294),MAX(N$21:N294)&lt;=MAX(R$21:R294),MAX(N$21:N294)&lt;=MAX(T$21:T294),MAX(N$21:N294)&lt;TIME(20,0,0)),MAX(N$21:N294,F295),"")</f>
        <v/>
      </c>
      <c r="N295" s="4" t="str">
        <f t="shared" ca="1" si="56"/>
        <v/>
      </c>
      <c r="O295" s="21" t="str">
        <f ca="1">IF(AND(MAX(L$21:L294)&gt;MAX(P$21:P294),F295&lt;&gt;"",MAX(N$21:N294)&gt;MAX(P$21:P294),MAX(P$21:P294)&lt;=MAX(R$21:R294),MAX(P$21:P294)&lt;=MAX(T$21:T294),MAX(P$21:P294)&lt;TIME(20,0,0)),MAX(P$21:P294,F295),"")</f>
        <v/>
      </c>
      <c r="P295" s="21" t="str">
        <f t="shared" ca="1" si="57"/>
        <v/>
      </c>
      <c r="Q295" s="21" t="str">
        <f ca="1">IF(AND(MAX(L$21:L294)&gt;MAX(R$21:R294),F295&lt;&gt;"",MAX(N$21:N294)&gt;MAX(R$21:R294),MAX(P$21:P294)&gt;MAX(R$21:R294),MAX(R$21:R294)&lt;=MAX(T$21:T294),MAX(R$21:R294)&lt;TIME(20,0,0)),MAX(R$21:R294,F295),"")</f>
        <v/>
      </c>
      <c r="R295" s="21" t="str">
        <f t="shared" ca="1" si="58"/>
        <v/>
      </c>
      <c r="S295" s="21" t="str">
        <f ca="1">IF(AND(MAX(L$21:L294)&gt;MAX(T$21:T294),F295&lt;&gt;"",MAX(N$21:N294)&gt;MAX(T$21:T294),MAX(P$21:P294)&gt;MAX(T$21:T294),MAX(R$21:R294)&gt;MAX(T$21:T294),MAX(T$21:T294)&lt;TIME(20,0,0)),MAX(T$21:T294,F295),"")</f>
        <v/>
      </c>
      <c r="T295" s="21" t="str">
        <f t="shared" ca="1" si="59"/>
        <v/>
      </c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0"/>
      <c r="AF295" s="20"/>
      <c r="AG295" s="20"/>
      <c r="AH295" s="20"/>
      <c r="AI295" s="20"/>
      <c r="AJ295" s="20"/>
      <c r="AK295" s="20"/>
    </row>
    <row r="296" spans="1:37" ht="13.8" x14ac:dyDescent="0.3">
      <c r="A296" s="3">
        <f t="shared" ca="1" si="48"/>
        <v>0</v>
      </c>
      <c r="B296" s="6">
        <f t="shared" ca="1" si="49"/>
        <v>2.53501129944038</v>
      </c>
      <c r="C296" s="4" t="str">
        <f t="shared" ca="1" si="50"/>
        <v/>
      </c>
      <c r="D296" s="20">
        <v>2.629229705533362</v>
      </c>
      <c r="E296" s="4">
        <f t="shared" si="51"/>
        <v>1.8258539621759458E-3</v>
      </c>
      <c r="F296" s="4" t="str">
        <f t="shared" ca="1" si="52"/>
        <v/>
      </c>
      <c r="G296" s="3" t="str">
        <f ca="1">IF(F296&lt;&gt;"",SUM(COUNTIF($K$22:$K296,"&gt;"&amp;F296),COUNTIF($M$22:$M296,"&gt;"&amp;F296),COUNTIF($O$22:$O296,"&gt;"&amp;F296),COUNTIF($Q$22:$Q296,"&gt;"&amp;F296),COUNTIF($S$22:$S296,"&gt;"&amp;F296)),"")</f>
        <v/>
      </c>
      <c r="H296" s="20">
        <v>14.897144675742311</v>
      </c>
      <c r="I296" s="4">
        <f t="shared" si="53"/>
        <v>1.0345239358154382E-2</v>
      </c>
      <c r="J296" s="4" t="str">
        <f t="shared" ca="1" si="54"/>
        <v/>
      </c>
      <c r="K296" s="4" t="str">
        <f ca="1">IF(AND(MAX(L$21:L295)&lt;=MAX(N$21:N295),F296&lt;&gt;"",MAX(L$21:L295)&lt;=MAX(P$21:P295),MAX(L$21:L295)&lt;=MAX(R$21:R295),MAX(L$21:L295)&lt;=MAX(T$21:T295),MAX(L$21:L295)&lt;=TIME(20,0,0)),MAX(L$21:L295,F296),"")</f>
        <v/>
      </c>
      <c r="L296" s="4" t="str">
        <f t="shared" ca="1" si="55"/>
        <v/>
      </c>
      <c r="M296" s="4" t="str">
        <f ca="1">IF(AND(MAX(L$21:L295)&gt;MAX(N$21:N295),F296&lt;&gt;"",MAX(N$21:N295)&lt;=MAX(P$21:P295),MAX(N$21:N295)&lt;=MAX(R$21:R295),MAX(N$21:N295)&lt;=MAX(T$21:T295),MAX(N$21:N295)&lt;TIME(20,0,0)),MAX(N$21:N295,F296),"")</f>
        <v/>
      </c>
      <c r="N296" s="4" t="str">
        <f t="shared" ca="1" si="56"/>
        <v/>
      </c>
      <c r="O296" s="21" t="str">
        <f ca="1">IF(AND(MAX(L$21:L295)&gt;MAX(P$21:P295),F296&lt;&gt;"",MAX(N$21:N295)&gt;MAX(P$21:P295),MAX(P$21:P295)&lt;=MAX(R$21:R295),MAX(P$21:P295)&lt;=MAX(T$21:T295),MAX(P$21:P295)&lt;TIME(20,0,0)),MAX(P$21:P295,F296),"")</f>
        <v/>
      </c>
      <c r="P296" s="21" t="str">
        <f t="shared" ca="1" si="57"/>
        <v/>
      </c>
      <c r="Q296" s="21" t="str">
        <f ca="1">IF(AND(MAX(L$21:L295)&gt;MAX(R$21:R295),F296&lt;&gt;"",MAX(N$21:N295)&gt;MAX(R$21:R295),MAX(P$21:P295)&gt;MAX(R$21:R295),MAX(R$21:R295)&lt;=MAX(T$21:T295),MAX(R$21:R295)&lt;TIME(20,0,0)),MAX(R$21:R295,F296),"")</f>
        <v/>
      </c>
      <c r="R296" s="21" t="str">
        <f t="shared" ca="1" si="58"/>
        <v/>
      </c>
      <c r="S296" s="21" t="str">
        <f ca="1">IF(AND(MAX(L$21:L295)&gt;MAX(T$21:T295),F296&lt;&gt;"",MAX(N$21:N295)&gt;MAX(T$21:T295),MAX(P$21:P295)&gt;MAX(T$21:T295),MAX(R$21:R295)&gt;MAX(T$21:T295),MAX(T$21:T295)&lt;TIME(20,0,0)),MAX(T$21:T295,F296),"")</f>
        <v/>
      </c>
      <c r="T296" s="21" t="str">
        <f t="shared" ca="1" si="59"/>
        <v/>
      </c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0"/>
      <c r="AF296" s="20"/>
      <c r="AG296" s="20"/>
      <c r="AH296" s="20"/>
      <c r="AI296" s="20"/>
      <c r="AJ296" s="20"/>
      <c r="AK296" s="20"/>
    </row>
    <row r="297" spans="1:37" ht="13.8" x14ac:dyDescent="0.3">
      <c r="A297" s="3">
        <f t="shared" ca="1" si="48"/>
        <v>1</v>
      </c>
      <c r="B297" s="6">
        <f t="shared" ca="1" si="49"/>
        <v>2.1273631461730438</v>
      </c>
      <c r="C297" s="4" t="str">
        <f t="shared" ca="1" si="50"/>
        <v/>
      </c>
      <c r="D297" s="20">
        <v>2.9622608015670266</v>
      </c>
      <c r="E297" s="4">
        <f t="shared" si="51"/>
        <v>2.0571255566437683E-3</v>
      </c>
      <c r="F297" s="4" t="str">
        <f t="shared" ca="1" si="52"/>
        <v/>
      </c>
      <c r="G297" s="3" t="str">
        <f ca="1">IF(F297&lt;&gt;"",SUM(COUNTIF($K$22:$K297,"&gt;"&amp;F297),COUNTIF($M$22:$M297,"&gt;"&amp;F297),COUNTIF($O$22:$O297,"&gt;"&amp;F297),COUNTIF($Q$22:$Q297,"&gt;"&amp;F297),COUNTIF($S$22:$S297,"&gt;"&amp;F297)),"")</f>
        <v/>
      </c>
      <c r="H297" s="20">
        <v>17.017407041421393</v>
      </c>
      <c r="I297" s="4">
        <f t="shared" si="53"/>
        <v>1.1817643778764856E-2</v>
      </c>
      <c r="J297" s="4" t="str">
        <f t="shared" ca="1" si="54"/>
        <v/>
      </c>
      <c r="K297" s="4" t="str">
        <f ca="1">IF(AND(MAX(L$21:L296)&lt;=MAX(N$21:N296),F297&lt;&gt;"",MAX(L$21:L296)&lt;=MAX(P$21:P296),MAX(L$21:L296)&lt;=MAX(R$21:R296),MAX(L$21:L296)&lt;=MAX(T$21:T296),MAX(L$21:L296)&lt;=TIME(20,0,0)),MAX(L$21:L296,F297),"")</f>
        <v/>
      </c>
      <c r="L297" s="4" t="str">
        <f t="shared" ca="1" si="55"/>
        <v/>
      </c>
      <c r="M297" s="4" t="str">
        <f ca="1">IF(AND(MAX(L$21:L296)&gt;MAX(N$21:N296),F297&lt;&gt;"",MAX(N$21:N296)&lt;=MAX(P$21:P296),MAX(N$21:N296)&lt;=MAX(R$21:R296),MAX(N$21:N296)&lt;=MAX(T$21:T296),MAX(N$21:N296)&lt;TIME(20,0,0)),MAX(N$21:N296,F297),"")</f>
        <v/>
      </c>
      <c r="N297" s="4" t="str">
        <f t="shared" ca="1" si="56"/>
        <v/>
      </c>
      <c r="O297" s="21" t="str">
        <f ca="1">IF(AND(MAX(L$21:L296)&gt;MAX(P$21:P296),F297&lt;&gt;"",MAX(N$21:N296)&gt;MAX(P$21:P296),MAX(P$21:P296)&lt;=MAX(R$21:R296),MAX(P$21:P296)&lt;=MAX(T$21:T296),MAX(P$21:P296)&lt;TIME(20,0,0)),MAX(P$21:P296,F297),"")</f>
        <v/>
      </c>
      <c r="P297" s="21" t="str">
        <f t="shared" ca="1" si="57"/>
        <v/>
      </c>
      <c r="Q297" s="21" t="str">
        <f ca="1">IF(AND(MAX(L$21:L296)&gt;MAX(R$21:R296),F297&lt;&gt;"",MAX(N$21:N296)&gt;MAX(R$21:R296),MAX(P$21:P296)&gt;MAX(R$21:R296),MAX(R$21:R296)&lt;=MAX(T$21:T296),MAX(R$21:R296)&lt;TIME(20,0,0)),MAX(R$21:R296,F297),"")</f>
        <v/>
      </c>
      <c r="R297" s="21" t="str">
        <f t="shared" ca="1" si="58"/>
        <v/>
      </c>
      <c r="S297" s="21" t="str">
        <f ca="1">IF(AND(MAX(L$21:L296)&gt;MAX(T$21:T296),F297&lt;&gt;"",MAX(N$21:N296)&gt;MAX(T$21:T296),MAX(P$21:P296)&gt;MAX(T$21:T296),MAX(R$21:R296)&gt;MAX(T$21:T296),MAX(T$21:T296)&lt;TIME(20,0,0)),MAX(T$21:T296,F297),"")</f>
        <v/>
      </c>
      <c r="T297" s="21" t="str">
        <f t="shared" ca="1" si="59"/>
        <v/>
      </c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0"/>
      <c r="AF297" s="20"/>
      <c r="AG297" s="20"/>
      <c r="AH297" s="20"/>
      <c r="AI297" s="20"/>
      <c r="AJ297" s="20"/>
      <c r="AK297" s="20"/>
    </row>
    <row r="298" spans="1:37" ht="13.8" x14ac:dyDescent="0.3">
      <c r="A298" s="3">
        <f t="shared" ca="1" si="48"/>
        <v>0</v>
      </c>
      <c r="B298" s="6">
        <f t="shared" ca="1" si="49"/>
        <v>1.4037194853651092</v>
      </c>
      <c r="C298" s="4" t="str">
        <f t="shared" ca="1" si="50"/>
        <v/>
      </c>
      <c r="D298" s="20">
        <v>2.6208430275146384</v>
      </c>
      <c r="E298" s="4">
        <f t="shared" si="51"/>
        <v>1.8200298802184989E-3</v>
      </c>
      <c r="F298" s="4" t="str">
        <f t="shared" ca="1" si="52"/>
        <v/>
      </c>
      <c r="G298" s="3" t="str">
        <f ca="1">IF(F298&lt;&gt;"",SUM(COUNTIF($K$22:$K298,"&gt;"&amp;F298),COUNTIF($M$22:$M298,"&gt;"&amp;F298),COUNTIF($O$22:$O298,"&gt;"&amp;F298),COUNTIF($Q$22:$Q298,"&gt;"&amp;F298),COUNTIF($S$22:$S298,"&gt;"&amp;F298)),"")</f>
        <v/>
      </c>
      <c r="H298" s="20">
        <v>18.052389274671441</v>
      </c>
      <c r="I298" s="4">
        <f t="shared" si="53"/>
        <v>1.2536381440744057E-2</v>
      </c>
      <c r="J298" s="4" t="str">
        <f t="shared" ca="1" si="54"/>
        <v/>
      </c>
      <c r="K298" s="4" t="str">
        <f ca="1">IF(AND(MAX(L$21:L297)&lt;=MAX(N$21:N297),F298&lt;&gt;"",MAX(L$21:L297)&lt;=MAX(P$21:P297),MAX(L$21:L297)&lt;=MAX(R$21:R297),MAX(L$21:L297)&lt;=MAX(T$21:T297),MAX(L$21:L297)&lt;=TIME(20,0,0)),MAX(L$21:L297,F298),"")</f>
        <v/>
      </c>
      <c r="L298" s="4" t="str">
        <f t="shared" ca="1" si="55"/>
        <v/>
      </c>
      <c r="M298" s="4" t="str">
        <f ca="1">IF(AND(MAX(L$21:L297)&gt;MAX(N$21:N297),F298&lt;&gt;"",MAX(N$21:N297)&lt;=MAX(P$21:P297),MAX(N$21:N297)&lt;=MAX(R$21:R297),MAX(N$21:N297)&lt;=MAX(T$21:T297),MAX(N$21:N297)&lt;TIME(20,0,0)),MAX(N$21:N297,F298),"")</f>
        <v/>
      </c>
      <c r="N298" s="4" t="str">
        <f t="shared" ca="1" si="56"/>
        <v/>
      </c>
      <c r="O298" s="21" t="str">
        <f ca="1">IF(AND(MAX(L$21:L297)&gt;MAX(P$21:P297),F298&lt;&gt;"",MAX(N$21:N297)&gt;MAX(P$21:P297),MAX(P$21:P297)&lt;=MAX(R$21:R297),MAX(P$21:P297)&lt;=MAX(T$21:T297),MAX(P$21:P297)&lt;TIME(20,0,0)),MAX(P$21:P297,F298),"")</f>
        <v/>
      </c>
      <c r="P298" s="21" t="str">
        <f t="shared" ca="1" si="57"/>
        <v/>
      </c>
      <c r="Q298" s="21" t="str">
        <f ca="1">IF(AND(MAX(L$21:L297)&gt;MAX(R$21:R297),F298&lt;&gt;"",MAX(N$21:N297)&gt;MAX(R$21:R297),MAX(P$21:P297)&gt;MAX(R$21:R297),MAX(R$21:R297)&lt;=MAX(T$21:T297),MAX(R$21:R297)&lt;TIME(20,0,0)),MAX(R$21:R297,F298),"")</f>
        <v/>
      </c>
      <c r="R298" s="21" t="str">
        <f t="shared" ca="1" si="58"/>
        <v/>
      </c>
      <c r="S298" s="21" t="str">
        <f ca="1">IF(AND(MAX(L$21:L297)&gt;MAX(T$21:T297),F298&lt;&gt;"",MAX(N$21:N297)&gt;MAX(T$21:T297),MAX(P$21:P297)&gt;MAX(T$21:T297),MAX(R$21:R297)&gt;MAX(T$21:T297),MAX(T$21:T297)&lt;TIME(20,0,0)),MAX(T$21:T297,F298),"")</f>
        <v/>
      </c>
      <c r="T298" s="21" t="str">
        <f t="shared" ca="1" si="59"/>
        <v/>
      </c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0"/>
      <c r="AF298" s="20"/>
      <c r="AG298" s="20"/>
      <c r="AH298" s="20"/>
      <c r="AI298" s="20"/>
      <c r="AJ298" s="20"/>
      <c r="AK298" s="20"/>
    </row>
    <row r="299" spans="1:37" ht="13.8" x14ac:dyDescent="0.3">
      <c r="A299" s="3">
        <f t="shared" ca="1" si="48"/>
        <v>0</v>
      </c>
      <c r="B299" s="6">
        <f t="shared" ca="1" si="49"/>
        <v>1.3836715468613654</v>
      </c>
      <c r="C299" s="4" t="str">
        <f t="shared" ca="1" si="50"/>
        <v/>
      </c>
      <c r="D299" s="20">
        <v>3.3898875888808107</v>
      </c>
      <c r="E299" s="4">
        <f t="shared" si="51"/>
        <v>2.354088603389452E-3</v>
      </c>
      <c r="F299" s="4" t="str">
        <f t="shared" ca="1" si="52"/>
        <v/>
      </c>
      <c r="G299" s="3" t="str">
        <f ca="1">IF(F299&lt;&gt;"",SUM(COUNTIF($K$22:$K299,"&gt;"&amp;F299),COUNTIF($M$22:$M299,"&gt;"&amp;F299),COUNTIF($O$22:$O299,"&gt;"&amp;F299),COUNTIF($Q$22:$Q299,"&gt;"&amp;F299),COUNTIF($S$22:$S299,"&gt;"&amp;F299)),"")</f>
        <v/>
      </c>
      <c r="H299" s="20">
        <v>20.812233894175733</v>
      </c>
      <c r="I299" s="4">
        <f t="shared" si="53"/>
        <v>1.4452940204288703E-2</v>
      </c>
      <c r="J299" s="4" t="str">
        <f t="shared" ca="1" si="54"/>
        <v/>
      </c>
      <c r="K299" s="4" t="str">
        <f ca="1">IF(AND(MAX(L$21:L298)&lt;=MAX(N$21:N298),F299&lt;&gt;"",MAX(L$21:L298)&lt;=MAX(P$21:P298),MAX(L$21:L298)&lt;=MAX(R$21:R298),MAX(L$21:L298)&lt;=MAX(T$21:T298),MAX(L$21:L298)&lt;=TIME(20,0,0)),MAX(L$21:L298,F299),"")</f>
        <v/>
      </c>
      <c r="L299" s="4" t="str">
        <f t="shared" ca="1" si="55"/>
        <v/>
      </c>
      <c r="M299" s="4" t="str">
        <f ca="1">IF(AND(MAX(L$21:L298)&gt;MAX(N$21:N298),F299&lt;&gt;"",MAX(N$21:N298)&lt;=MAX(P$21:P298),MAX(N$21:N298)&lt;=MAX(R$21:R298),MAX(N$21:N298)&lt;=MAX(T$21:T298),MAX(N$21:N298)&lt;TIME(20,0,0)),MAX(N$21:N298,F299),"")</f>
        <v/>
      </c>
      <c r="N299" s="4" t="str">
        <f t="shared" ca="1" si="56"/>
        <v/>
      </c>
      <c r="O299" s="21" t="str">
        <f ca="1">IF(AND(MAX(L$21:L298)&gt;MAX(P$21:P298),F299&lt;&gt;"",MAX(N$21:N298)&gt;MAX(P$21:P298),MAX(P$21:P298)&lt;=MAX(R$21:R298),MAX(P$21:P298)&lt;=MAX(T$21:T298),MAX(P$21:P298)&lt;TIME(20,0,0)),MAX(P$21:P298,F299),"")</f>
        <v/>
      </c>
      <c r="P299" s="21" t="str">
        <f t="shared" ca="1" si="57"/>
        <v/>
      </c>
      <c r="Q299" s="21" t="str">
        <f ca="1">IF(AND(MAX(L$21:L298)&gt;MAX(R$21:R298),F299&lt;&gt;"",MAX(N$21:N298)&gt;MAX(R$21:R298),MAX(P$21:P298)&gt;MAX(R$21:R298),MAX(R$21:R298)&lt;=MAX(T$21:T298),MAX(R$21:R298)&lt;TIME(20,0,0)),MAX(R$21:R298,F299),"")</f>
        <v/>
      </c>
      <c r="R299" s="21" t="str">
        <f t="shared" ca="1" si="58"/>
        <v/>
      </c>
      <c r="S299" s="21" t="str">
        <f ca="1">IF(AND(MAX(L$21:L298)&gt;MAX(T$21:T298),F299&lt;&gt;"",MAX(N$21:N298)&gt;MAX(T$21:T298),MAX(P$21:P298)&gt;MAX(T$21:T298),MAX(R$21:R298)&gt;MAX(T$21:T298),MAX(T$21:T298)&lt;TIME(20,0,0)),MAX(T$21:T298,F299),"")</f>
        <v/>
      </c>
      <c r="T299" s="21" t="str">
        <f t="shared" ca="1" si="59"/>
        <v/>
      </c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0"/>
      <c r="AF299" s="20"/>
      <c r="AG299" s="20"/>
      <c r="AH299" s="20"/>
      <c r="AI299" s="20"/>
      <c r="AJ299" s="20"/>
      <c r="AK299" s="20"/>
    </row>
    <row r="300" spans="1:37" ht="13.8" x14ac:dyDescent="0.3">
      <c r="A300" s="3">
        <f t="shared" ca="1" si="48"/>
        <v>0</v>
      </c>
      <c r="B300" s="6">
        <f t="shared" ca="1" si="49"/>
        <v>1.4551640109179014</v>
      </c>
      <c r="C300" s="4" t="str">
        <f t="shared" ca="1" si="50"/>
        <v/>
      </c>
      <c r="D300" s="20">
        <v>3.5749598130933009</v>
      </c>
      <c r="E300" s="4">
        <f t="shared" si="51"/>
        <v>2.4826109813147921E-3</v>
      </c>
      <c r="F300" s="4" t="str">
        <f t="shared" ca="1" si="52"/>
        <v/>
      </c>
      <c r="G300" s="3" t="str">
        <f ca="1">IF(F300&lt;&gt;"",SUM(COUNTIF($K$22:$K300,"&gt;"&amp;F300),COUNTIF($M$22:$M300,"&gt;"&amp;F300),COUNTIF($O$22:$O300,"&gt;"&amp;F300),COUNTIF($Q$22:$Q300,"&gt;"&amp;F300),COUNTIF($S$22:$S300,"&gt;"&amp;F300)),"")</f>
        <v/>
      </c>
      <c r="H300" s="20">
        <v>20.549344450628269</v>
      </c>
      <c r="I300" s="4">
        <f t="shared" si="53"/>
        <v>1.4270378090714075E-2</v>
      </c>
      <c r="J300" s="4" t="str">
        <f t="shared" ca="1" si="54"/>
        <v/>
      </c>
      <c r="K300" s="4" t="str">
        <f ca="1">IF(AND(MAX(L$21:L299)&lt;=MAX(N$21:N299),F300&lt;&gt;"",MAX(L$21:L299)&lt;=MAX(P$21:P299),MAX(L$21:L299)&lt;=MAX(R$21:R299),MAX(L$21:L299)&lt;=MAX(T$21:T299),MAX(L$21:L299)&lt;=TIME(20,0,0)),MAX(L$21:L299,F300),"")</f>
        <v/>
      </c>
      <c r="L300" s="4" t="str">
        <f t="shared" ca="1" si="55"/>
        <v/>
      </c>
      <c r="M300" s="4" t="str">
        <f ca="1">IF(AND(MAX(L$21:L299)&gt;MAX(N$21:N299),F300&lt;&gt;"",MAX(N$21:N299)&lt;=MAX(P$21:P299),MAX(N$21:N299)&lt;=MAX(R$21:R299),MAX(N$21:N299)&lt;=MAX(T$21:T299),MAX(N$21:N299)&lt;TIME(20,0,0)),MAX(N$21:N299,F300),"")</f>
        <v/>
      </c>
      <c r="N300" s="4" t="str">
        <f t="shared" ca="1" si="56"/>
        <v/>
      </c>
      <c r="O300" s="21" t="str">
        <f ca="1">IF(AND(MAX(L$21:L299)&gt;MAX(P$21:P299),F300&lt;&gt;"",MAX(N$21:N299)&gt;MAX(P$21:P299),MAX(P$21:P299)&lt;=MAX(R$21:R299),MAX(P$21:P299)&lt;=MAX(T$21:T299),MAX(P$21:P299)&lt;TIME(20,0,0)),MAX(P$21:P299,F300),"")</f>
        <v/>
      </c>
      <c r="P300" s="21" t="str">
        <f t="shared" ca="1" si="57"/>
        <v/>
      </c>
      <c r="Q300" s="21" t="str">
        <f ca="1">IF(AND(MAX(L$21:L299)&gt;MAX(R$21:R299),F300&lt;&gt;"",MAX(N$21:N299)&gt;MAX(R$21:R299),MAX(P$21:P299)&gt;MAX(R$21:R299),MAX(R$21:R299)&lt;=MAX(T$21:T299),MAX(R$21:R299)&lt;TIME(20,0,0)),MAX(R$21:R299,F300),"")</f>
        <v/>
      </c>
      <c r="R300" s="21" t="str">
        <f t="shared" ca="1" si="58"/>
        <v/>
      </c>
      <c r="S300" s="21" t="str">
        <f ca="1">IF(AND(MAX(L$21:L299)&gt;MAX(T$21:T299),F300&lt;&gt;"",MAX(N$21:N299)&gt;MAX(T$21:T299),MAX(P$21:P299)&gt;MAX(T$21:T299),MAX(R$21:R299)&gt;MAX(T$21:T299),MAX(T$21:T299)&lt;TIME(20,0,0)),MAX(T$21:T299,F300),"")</f>
        <v/>
      </c>
      <c r="T300" s="21" t="str">
        <f t="shared" ca="1" si="59"/>
        <v/>
      </c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0"/>
      <c r="AF300" s="20"/>
      <c r="AG300" s="20"/>
      <c r="AH300" s="20"/>
      <c r="AI300" s="20"/>
      <c r="AJ300" s="20"/>
      <c r="AK300" s="20"/>
    </row>
    <row r="301" spans="1:37" ht="13.8" x14ac:dyDescent="0.3">
      <c r="A301" s="3">
        <f t="shared" ca="1" si="48"/>
        <v>1</v>
      </c>
      <c r="B301" s="6">
        <f t="shared" ca="1" si="49"/>
        <v>2.9239150028765382</v>
      </c>
      <c r="C301" s="4" t="str">
        <f t="shared" ca="1" si="50"/>
        <v/>
      </c>
      <c r="D301" s="20">
        <v>3.3105211021647847</v>
      </c>
      <c r="E301" s="4">
        <f t="shared" si="51"/>
        <v>2.2989729876144336E-3</v>
      </c>
      <c r="F301" s="4" t="str">
        <f t="shared" ca="1" si="52"/>
        <v/>
      </c>
      <c r="G301" s="3" t="str">
        <f ca="1">IF(F301&lt;&gt;"",SUM(COUNTIF($K$22:$K301,"&gt;"&amp;F301),COUNTIF($M$22:$M301,"&gt;"&amp;F301),COUNTIF($O$22:$O301,"&gt;"&amp;F301),COUNTIF($Q$22:$Q301,"&gt;"&amp;F301),COUNTIF($S$22:$S301,"&gt;"&amp;F301)),"")</f>
        <v/>
      </c>
      <c r="H301" s="20">
        <v>11.476503838493954</v>
      </c>
      <c r="I301" s="4">
        <f t="shared" si="53"/>
        <v>7.9697943322874689E-3</v>
      </c>
      <c r="J301" s="4" t="str">
        <f t="shared" ca="1" si="54"/>
        <v/>
      </c>
      <c r="K301" s="4" t="str">
        <f ca="1">IF(AND(MAX(L$21:L300)&lt;=MAX(N$21:N300),F301&lt;&gt;"",MAX(L$21:L300)&lt;=MAX(P$21:P300),MAX(L$21:L300)&lt;=MAX(R$21:R300),MAX(L$21:L300)&lt;=MAX(T$21:T300),MAX(L$21:L300)&lt;=TIME(20,0,0)),MAX(L$21:L300,F301),"")</f>
        <v/>
      </c>
      <c r="L301" s="4" t="str">
        <f t="shared" ca="1" si="55"/>
        <v/>
      </c>
      <c r="M301" s="4" t="str">
        <f ca="1">IF(AND(MAX(L$21:L300)&gt;MAX(N$21:N300),F301&lt;&gt;"",MAX(N$21:N300)&lt;=MAX(P$21:P300),MAX(N$21:N300)&lt;=MAX(R$21:R300),MAX(N$21:N300)&lt;=MAX(T$21:T300),MAX(N$21:N300)&lt;TIME(20,0,0)),MAX(N$21:N300,F301),"")</f>
        <v/>
      </c>
      <c r="N301" s="4" t="str">
        <f t="shared" ca="1" si="56"/>
        <v/>
      </c>
      <c r="O301" s="21" t="str">
        <f ca="1">IF(AND(MAX(L$21:L300)&gt;MAX(P$21:P300),F301&lt;&gt;"",MAX(N$21:N300)&gt;MAX(P$21:P300),MAX(P$21:P300)&lt;=MAX(R$21:R300),MAX(P$21:P300)&lt;=MAX(T$21:T300),MAX(P$21:P300)&lt;TIME(20,0,0)),MAX(P$21:P300,F301),"")</f>
        <v/>
      </c>
      <c r="P301" s="21" t="str">
        <f t="shared" ca="1" si="57"/>
        <v/>
      </c>
      <c r="Q301" s="21" t="str">
        <f ca="1">IF(AND(MAX(L$21:L300)&gt;MAX(R$21:R300),F301&lt;&gt;"",MAX(N$21:N300)&gt;MAX(R$21:R300),MAX(P$21:P300)&gt;MAX(R$21:R300),MAX(R$21:R300)&lt;=MAX(T$21:T300),MAX(R$21:R300)&lt;TIME(20,0,0)),MAX(R$21:R300,F301),"")</f>
        <v/>
      </c>
      <c r="R301" s="21" t="str">
        <f t="shared" ca="1" si="58"/>
        <v/>
      </c>
      <c r="S301" s="21" t="str">
        <f ca="1">IF(AND(MAX(L$21:L300)&gt;MAX(T$21:T300),F301&lt;&gt;"",MAX(N$21:N300)&gt;MAX(T$21:T300),MAX(P$21:P300)&gt;MAX(T$21:T300),MAX(R$21:R300)&gt;MAX(T$21:T300),MAX(T$21:T300)&lt;TIME(20,0,0)),MAX(T$21:T300,F301),"")</f>
        <v/>
      </c>
      <c r="T301" s="21" t="str">
        <f t="shared" ca="1" si="59"/>
        <v/>
      </c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0"/>
      <c r="AF301" s="20"/>
      <c r="AG301" s="20"/>
      <c r="AH301" s="20"/>
      <c r="AI301" s="20"/>
      <c r="AJ301" s="20"/>
      <c r="AK301" s="20"/>
    </row>
    <row r="302" spans="1:37" ht="13.8" x14ac:dyDescent="0.3">
      <c r="A302" s="3">
        <f t="shared" ca="1" si="48"/>
        <v>0</v>
      </c>
      <c r="B302" s="6">
        <f t="shared" ca="1" si="49"/>
        <v>1.410633044404225</v>
      </c>
      <c r="C302" s="4" t="str">
        <f t="shared" ca="1" si="50"/>
        <v/>
      </c>
      <c r="D302" s="20">
        <v>2.9685789475734055</v>
      </c>
      <c r="E302" s="4">
        <f t="shared" si="51"/>
        <v>2.0615131580370869E-3</v>
      </c>
      <c r="F302" s="4" t="str">
        <f t="shared" ca="1" si="52"/>
        <v/>
      </c>
      <c r="G302" s="3" t="str">
        <f ca="1">IF(F302&lt;&gt;"",SUM(COUNTIF($K$22:$K302,"&gt;"&amp;F302),COUNTIF($M$22:$M302,"&gt;"&amp;F302),COUNTIF($O$22:$O302,"&gt;"&amp;F302),COUNTIF($Q$22:$Q302,"&gt;"&amp;F302),COUNTIF($S$22:$S302,"&gt;"&amp;F302)),"")</f>
        <v/>
      </c>
      <c r="H302" s="20">
        <v>17.517376174182573</v>
      </c>
      <c r="I302" s="4">
        <f t="shared" si="53"/>
        <v>1.2164844565404564E-2</v>
      </c>
      <c r="J302" s="4" t="str">
        <f t="shared" ca="1" si="54"/>
        <v/>
      </c>
      <c r="K302" s="4" t="str">
        <f ca="1">IF(AND(MAX(L$21:L301)&lt;=MAX(N$21:N301),F302&lt;&gt;"",MAX(L$21:L301)&lt;=MAX(P$21:P301),MAX(L$21:L301)&lt;=MAX(R$21:R301),MAX(L$21:L301)&lt;=MAX(T$21:T301),MAX(L$21:L301)&lt;=TIME(20,0,0)),MAX(L$21:L301,F302),"")</f>
        <v/>
      </c>
      <c r="L302" s="4" t="str">
        <f t="shared" ca="1" si="55"/>
        <v/>
      </c>
      <c r="M302" s="4" t="str">
        <f ca="1">IF(AND(MAX(L$21:L301)&gt;MAX(N$21:N301),F302&lt;&gt;"",MAX(N$21:N301)&lt;=MAX(P$21:P301),MAX(N$21:N301)&lt;=MAX(R$21:R301),MAX(N$21:N301)&lt;=MAX(T$21:T301),MAX(N$21:N301)&lt;TIME(20,0,0)),MAX(N$21:N301,F302),"")</f>
        <v/>
      </c>
      <c r="N302" s="4" t="str">
        <f t="shared" ca="1" si="56"/>
        <v/>
      </c>
      <c r="O302" s="21" t="str">
        <f ca="1">IF(AND(MAX(L$21:L301)&gt;MAX(P$21:P301),F302&lt;&gt;"",MAX(N$21:N301)&gt;MAX(P$21:P301),MAX(P$21:P301)&lt;=MAX(R$21:R301),MAX(P$21:P301)&lt;=MAX(T$21:T301),MAX(P$21:P301)&lt;TIME(20,0,0)),MAX(P$21:P301,F302),"")</f>
        <v/>
      </c>
      <c r="P302" s="21" t="str">
        <f t="shared" ca="1" si="57"/>
        <v/>
      </c>
      <c r="Q302" s="21" t="str">
        <f ca="1">IF(AND(MAX(L$21:L301)&gt;MAX(R$21:R301),F302&lt;&gt;"",MAX(N$21:N301)&gt;MAX(R$21:R301),MAX(P$21:P301)&gt;MAX(R$21:R301),MAX(R$21:R301)&lt;=MAX(T$21:T301),MAX(R$21:R301)&lt;TIME(20,0,0)),MAX(R$21:R301,F302),"")</f>
        <v/>
      </c>
      <c r="R302" s="21" t="str">
        <f t="shared" ca="1" si="58"/>
        <v/>
      </c>
      <c r="S302" s="21" t="str">
        <f ca="1">IF(AND(MAX(L$21:L301)&gt;MAX(T$21:T301),F302&lt;&gt;"",MAX(N$21:N301)&gt;MAX(T$21:T301),MAX(P$21:P301)&gt;MAX(T$21:T301),MAX(R$21:R301)&gt;MAX(T$21:T301),MAX(T$21:T301)&lt;TIME(20,0,0)),MAX(T$21:T301,F302),"")</f>
        <v/>
      </c>
      <c r="T302" s="21" t="str">
        <f t="shared" ca="1" si="59"/>
        <v/>
      </c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0"/>
      <c r="AF302" s="20"/>
      <c r="AG302" s="20"/>
      <c r="AH302" s="20"/>
      <c r="AI302" s="20"/>
      <c r="AJ302" s="20"/>
      <c r="AK302" s="20"/>
    </row>
    <row r="303" spans="1:37" ht="13.8" x14ac:dyDescent="0.3">
      <c r="A303" s="3">
        <f t="shared" ca="1" si="48"/>
        <v>0</v>
      </c>
      <c r="B303" s="6">
        <f t="shared" ca="1" si="49"/>
        <v>4.5958837613621135</v>
      </c>
      <c r="C303" s="4" t="str">
        <f t="shared" ca="1" si="50"/>
        <v/>
      </c>
      <c r="D303" s="20">
        <v>3.1910058244902757</v>
      </c>
      <c r="E303" s="4">
        <f t="shared" si="51"/>
        <v>2.2159762670071357E-3</v>
      </c>
      <c r="F303" s="4" t="str">
        <f t="shared" ca="1" si="52"/>
        <v/>
      </c>
      <c r="G303" s="3" t="str">
        <f ca="1">IF(F303&lt;&gt;"",SUM(COUNTIF($K$22:$K303,"&gt;"&amp;F303),COUNTIF($M$22:$M303,"&gt;"&amp;F303),COUNTIF($O$22:$O303,"&gt;"&amp;F303),COUNTIF($Q$22:$Q303,"&gt;"&amp;F303),COUNTIF($S$22:$S303,"&gt;"&amp;F303)),"")</f>
        <v/>
      </c>
      <c r="H303" s="20">
        <v>17.469781179570418</v>
      </c>
      <c r="I303" s="4">
        <f t="shared" si="53"/>
        <v>1.213179248581279E-2</v>
      </c>
      <c r="J303" s="4" t="str">
        <f t="shared" ca="1" si="54"/>
        <v/>
      </c>
      <c r="K303" s="4" t="str">
        <f ca="1">IF(AND(MAX(L$21:L302)&lt;=MAX(N$21:N302),F303&lt;&gt;"",MAX(L$21:L302)&lt;=MAX(P$21:P302),MAX(L$21:L302)&lt;=MAX(R$21:R302),MAX(L$21:L302)&lt;=MAX(T$21:T302),MAX(L$21:L302)&lt;=TIME(20,0,0)),MAX(L$21:L302,F303),"")</f>
        <v/>
      </c>
      <c r="L303" s="4" t="str">
        <f t="shared" ca="1" si="55"/>
        <v/>
      </c>
      <c r="M303" s="4" t="str">
        <f ca="1">IF(AND(MAX(L$21:L302)&gt;MAX(N$21:N302),F303&lt;&gt;"",MAX(N$21:N302)&lt;=MAX(P$21:P302),MAX(N$21:N302)&lt;=MAX(R$21:R302),MAX(N$21:N302)&lt;=MAX(T$21:T302),MAX(N$21:N302)&lt;TIME(20,0,0)),MAX(N$21:N302,F303),"")</f>
        <v/>
      </c>
      <c r="N303" s="4" t="str">
        <f t="shared" ca="1" si="56"/>
        <v/>
      </c>
      <c r="O303" s="21" t="str">
        <f ca="1">IF(AND(MAX(L$21:L302)&gt;MAX(P$21:P302),F303&lt;&gt;"",MAX(N$21:N302)&gt;MAX(P$21:P302),MAX(P$21:P302)&lt;=MAX(R$21:R302),MAX(P$21:P302)&lt;=MAX(T$21:T302),MAX(P$21:P302)&lt;TIME(20,0,0)),MAX(P$21:P302,F303),"")</f>
        <v/>
      </c>
      <c r="P303" s="21" t="str">
        <f t="shared" ca="1" si="57"/>
        <v/>
      </c>
      <c r="Q303" s="21" t="str">
        <f ca="1">IF(AND(MAX(L$21:L302)&gt;MAX(R$21:R302),F303&lt;&gt;"",MAX(N$21:N302)&gt;MAX(R$21:R302),MAX(P$21:P302)&gt;MAX(R$21:R302),MAX(R$21:R302)&lt;=MAX(T$21:T302),MAX(R$21:R302)&lt;TIME(20,0,0)),MAX(R$21:R302,F303),"")</f>
        <v/>
      </c>
      <c r="R303" s="21" t="str">
        <f t="shared" ca="1" si="58"/>
        <v/>
      </c>
      <c r="S303" s="21" t="str">
        <f ca="1">IF(AND(MAX(L$21:L302)&gt;MAX(T$21:T302),F303&lt;&gt;"",MAX(N$21:N302)&gt;MAX(T$21:T302),MAX(P$21:P302)&gt;MAX(T$21:T302),MAX(R$21:R302)&gt;MAX(T$21:T302),MAX(T$21:T302)&lt;TIME(20,0,0)),MAX(T$21:T302,F303),"")</f>
        <v/>
      </c>
      <c r="T303" s="21" t="str">
        <f t="shared" ca="1" si="59"/>
        <v/>
      </c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0"/>
      <c r="AF303" s="20"/>
      <c r="AG303" s="20"/>
      <c r="AH303" s="20"/>
      <c r="AI303" s="20"/>
      <c r="AJ303" s="20"/>
      <c r="AK303" s="20"/>
    </row>
    <row r="304" spans="1:37" ht="13.8" x14ac:dyDescent="0.3">
      <c r="A304" s="3">
        <f t="shared" ca="1" si="48"/>
        <v>1</v>
      </c>
      <c r="B304" s="6">
        <f t="shared" ca="1" si="49"/>
        <v>5.0309133620666344</v>
      </c>
      <c r="C304" s="4" t="str">
        <f t="shared" ca="1" si="50"/>
        <v/>
      </c>
      <c r="D304" s="20">
        <v>1.2995950631448068</v>
      </c>
      <c r="E304" s="4">
        <f t="shared" si="51"/>
        <v>9.0249657162833801E-4</v>
      </c>
      <c r="F304" s="4" t="str">
        <f t="shared" ca="1" si="52"/>
        <v/>
      </c>
      <c r="G304" s="3" t="str">
        <f ca="1">IF(F304&lt;&gt;"",SUM(COUNTIF($K$22:$K304,"&gt;"&amp;F304),COUNTIF($M$22:$M304,"&gt;"&amp;F304),COUNTIF($O$22:$O304,"&gt;"&amp;F304),COUNTIF($Q$22:$Q304,"&gt;"&amp;F304),COUNTIF($S$22:$S304,"&gt;"&amp;F304)),"")</f>
        <v/>
      </c>
      <c r="H304" s="20">
        <v>11.615912323250086</v>
      </c>
      <c r="I304" s="4">
        <f t="shared" si="53"/>
        <v>8.0666057800347826E-3</v>
      </c>
      <c r="J304" s="4" t="str">
        <f t="shared" ca="1" si="54"/>
        <v/>
      </c>
      <c r="K304" s="4" t="str">
        <f ca="1">IF(AND(MAX(L$21:L303)&lt;=MAX(N$21:N303),F304&lt;&gt;"",MAX(L$21:L303)&lt;=MAX(P$21:P303),MAX(L$21:L303)&lt;=MAX(R$21:R303),MAX(L$21:L303)&lt;=MAX(T$21:T303),MAX(L$21:L303)&lt;=TIME(20,0,0)),MAX(L$21:L303,F304),"")</f>
        <v/>
      </c>
      <c r="L304" s="4" t="str">
        <f t="shared" ca="1" si="55"/>
        <v/>
      </c>
      <c r="M304" s="4" t="str">
        <f ca="1">IF(AND(MAX(L$21:L303)&gt;MAX(N$21:N303),F304&lt;&gt;"",MAX(N$21:N303)&lt;=MAX(P$21:P303),MAX(N$21:N303)&lt;=MAX(R$21:R303),MAX(N$21:N303)&lt;=MAX(T$21:T303),MAX(N$21:N303)&lt;TIME(20,0,0)),MAX(N$21:N303,F304),"")</f>
        <v/>
      </c>
      <c r="N304" s="4" t="str">
        <f t="shared" ca="1" si="56"/>
        <v/>
      </c>
      <c r="O304" s="21" t="str">
        <f ca="1">IF(AND(MAX(L$21:L303)&gt;MAX(P$21:P303),F304&lt;&gt;"",MAX(N$21:N303)&gt;MAX(P$21:P303),MAX(P$21:P303)&lt;=MAX(R$21:R303),MAX(P$21:P303)&lt;=MAX(T$21:T303),MAX(P$21:P303)&lt;TIME(20,0,0)),MAX(P$21:P303,F304),"")</f>
        <v/>
      </c>
      <c r="P304" s="21" t="str">
        <f t="shared" ca="1" si="57"/>
        <v/>
      </c>
      <c r="Q304" s="21" t="str">
        <f ca="1">IF(AND(MAX(L$21:L303)&gt;MAX(R$21:R303),F304&lt;&gt;"",MAX(N$21:N303)&gt;MAX(R$21:R303),MAX(P$21:P303)&gt;MAX(R$21:R303),MAX(R$21:R303)&lt;=MAX(T$21:T303),MAX(R$21:R303)&lt;TIME(20,0,0)),MAX(R$21:R303,F304),"")</f>
        <v/>
      </c>
      <c r="R304" s="21" t="str">
        <f t="shared" ca="1" si="58"/>
        <v/>
      </c>
      <c r="S304" s="21" t="str">
        <f ca="1">IF(AND(MAX(L$21:L303)&gt;MAX(T$21:T303),F304&lt;&gt;"",MAX(N$21:N303)&gt;MAX(T$21:T303),MAX(P$21:P303)&gt;MAX(T$21:T303),MAX(R$21:R303)&gt;MAX(T$21:T303),MAX(T$21:T303)&lt;TIME(20,0,0)),MAX(T$21:T303,F304),"")</f>
        <v/>
      </c>
      <c r="T304" s="21" t="str">
        <f t="shared" ca="1" si="59"/>
        <v/>
      </c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0"/>
      <c r="AF304" s="20"/>
      <c r="AG304" s="20"/>
      <c r="AH304" s="20"/>
      <c r="AI304" s="20"/>
      <c r="AJ304" s="20"/>
      <c r="AK304" s="20"/>
    </row>
    <row r="305" spans="1:37" ht="13.8" x14ac:dyDescent="0.3">
      <c r="A305" s="3">
        <f t="shared" ca="1" si="48"/>
        <v>0</v>
      </c>
      <c r="B305" s="6">
        <f t="shared" ca="1" si="49"/>
        <v>1.9209332859556902</v>
      </c>
      <c r="C305" s="4" t="str">
        <f t="shared" ca="1" si="50"/>
        <v/>
      </c>
      <c r="D305" s="20">
        <v>2.8721568772452883</v>
      </c>
      <c r="E305" s="4">
        <f t="shared" si="51"/>
        <v>1.9945533869758945E-3</v>
      </c>
      <c r="F305" s="4" t="str">
        <f t="shared" ca="1" si="52"/>
        <v/>
      </c>
      <c r="G305" s="3" t="str">
        <f ca="1">IF(F305&lt;&gt;"",SUM(COUNTIF($K$22:$K305,"&gt;"&amp;F305),COUNTIF($M$22:$M305,"&gt;"&amp;F305),COUNTIF($O$22:$O305,"&gt;"&amp;F305),COUNTIF($Q$22:$Q305,"&gt;"&amp;F305),COUNTIF($S$22:$S305,"&gt;"&amp;F305)),"")</f>
        <v/>
      </c>
      <c r="H305" s="20">
        <v>13.192686234688153</v>
      </c>
      <c r="I305" s="4">
        <f t="shared" si="53"/>
        <v>9.1615876629778849E-3</v>
      </c>
      <c r="J305" s="4" t="str">
        <f t="shared" ca="1" si="54"/>
        <v/>
      </c>
      <c r="K305" s="4" t="str">
        <f ca="1">IF(AND(MAX(L$21:L304)&lt;=MAX(N$21:N304),F305&lt;&gt;"",MAX(L$21:L304)&lt;=MAX(P$21:P304),MAX(L$21:L304)&lt;=MAX(R$21:R304),MAX(L$21:L304)&lt;=MAX(T$21:T304),MAX(L$21:L304)&lt;=TIME(20,0,0)),MAX(L$21:L304,F305),"")</f>
        <v/>
      </c>
      <c r="L305" s="4" t="str">
        <f t="shared" ca="1" si="55"/>
        <v/>
      </c>
      <c r="M305" s="4" t="str">
        <f ca="1">IF(AND(MAX(L$21:L304)&gt;MAX(N$21:N304),F305&lt;&gt;"",MAX(N$21:N304)&lt;=MAX(P$21:P304),MAX(N$21:N304)&lt;=MAX(R$21:R304),MAX(N$21:N304)&lt;=MAX(T$21:T304),MAX(N$21:N304)&lt;TIME(20,0,0)),MAX(N$21:N304,F305),"")</f>
        <v/>
      </c>
      <c r="N305" s="4" t="str">
        <f t="shared" ca="1" si="56"/>
        <v/>
      </c>
      <c r="O305" s="21" t="str">
        <f ca="1">IF(AND(MAX(L$21:L304)&gt;MAX(P$21:P304),F305&lt;&gt;"",MAX(N$21:N304)&gt;MAX(P$21:P304),MAX(P$21:P304)&lt;=MAX(R$21:R304),MAX(P$21:P304)&lt;=MAX(T$21:T304),MAX(P$21:P304)&lt;TIME(20,0,0)),MAX(P$21:P304,F305),"")</f>
        <v/>
      </c>
      <c r="P305" s="21" t="str">
        <f t="shared" ca="1" si="57"/>
        <v/>
      </c>
      <c r="Q305" s="21" t="str">
        <f ca="1">IF(AND(MAX(L$21:L304)&gt;MAX(R$21:R304),F305&lt;&gt;"",MAX(N$21:N304)&gt;MAX(R$21:R304),MAX(P$21:P304)&gt;MAX(R$21:R304),MAX(R$21:R304)&lt;=MAX(T$21:T304),MAX(R$21:R304)&lt;TIME(20,0,0)),MAX(R$21:R304,F305),"")</f>
        <v/>
      </c>
      <c r="R305" s="21" t="str">
        <f t="shared" ca="1" si="58"/>
        <v/>
      </c>
      <c r="S305" s="21" t="str">
        <f ca="1">IF(AND(MAX(L$21:L304)&gt;MAX(T$21:T304),F305&lt;&gt;"",MAX(N$21:N304)&gt;MAX(T$21:T304),MAX(P$21:P304)&gt;MAX(T$21:T304),MAX(R$21:R304)&gt;MAX(T$21:T304),MAX(T$21:T304)&lt;TIME(20,0,0)),MAX(T$21:T304,F305),"")</f>
        <v/>
      </c>
      <c r="T305" s="21" t="str">
        <f t="shared" ca="1" si="59"/>
        <v/>
      </c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0"/>
      <c r="AF305" s="20"/>
      <c r="AG305" s="20"/>
      <c r="AH305" s="20"/>
      <c r="AI305" s="20"/>
      <c r="AJ305" s="20"/>
      <c r="AK305" s="20"/>
    </row>
    <row r="306" spans="1:37" ht="13.8" x14ac:dyDescent="0.3">
      <c r="A306" s="3">
        <f t="shared" ca="1" si="48"/>
        <v>1</v>
      </c>
      <c r="B306" s="6">
        <f t="shared" ca="1" si="49"/>
        <v>4.2890553205004576</v>
      </c>
      <c r="C306" s="4" t="str">
        <f t="shared" ca="1" si="50"/>
        <v/>
      </c>
      <c r="D306" s="20">
        <v>3.8785036698100157</v>
      </c>
      <c r="E306" s="4">
        <f t="shared" si="51"/>
        <v>2.6934053262569553E-3</v>
      </c>
      <c r="F306" s="4" t="str">
        <f t="shared" ca="1" si="52"/>
        <v/>
      </c>
      <c r="G306" s="3" t="str">
        <f ca="1">IF(F306&lt;&gt;"",SUM(COUNTIF($K$22:$K306,"&gt;"&amp;F306),COUNTIF($M$22:$M306,"&gt;"&amp;F306),COUNTIF($O$22:$O306,"&gt;"&amp;F306),COUNTIF($Q$22:$Q306,"&gt;"&amp;F306),COUNTIF($S$22:$S306,"&gt;"&amp;F306)),"")</f>
        <v/>
      </c>
      <c r="H306" s="20">
        <v>19.82853010908002</v>
      </c>
      <c r="I306" s="4">
        <f t="shared" si="53"/>
        <v>1.3769812575750015E-2</v>
      </c>
      <c r="J306" s="4" t="str">
        <f t="shared" ca="1" si="54"/>
        <v/>
      </c>
      <c r="K306" s="4" t="str">
        <f ca="1">IF(AND(MAX(L$21:L305)&lt;=MAX(N$21:N305),F306&lt;&gt;"",MAX(L$21:L305)&lt;=MAX(P$21:P305),MAX(L$21:L305)&lt;=MAX(R$21:R305),MAX(L$21:L305)&lt;=MAX(T$21:T305),MAX(L$21:L305)&lt;=TIME(20,0,0)),MAX(L$21:L305,F306),"")</f>
        <v/>
      </c>
      <c r="L306" s="4" t="str">
        <f t="shared" ca="1" si="55"/>
        <v/>
      </c>
      <c r="M306" s="4" t="str">
        <f ca="1">IF(AND(MAX(L$21:L305)&gt;MAX(N$21:N305),F306&lt;&gt;"",MAX(N$21:N305)&lt;=MAX(P$21:P305),MAX(N$21:N305)&lt;=MAX(R$21:R305),MAX(N$21:N305)&lt;=MAX(T$21:T305),MAX(N$21:N305)&lt;TIME(20,0,0)),MAX(N$21:N305,F306),"")</f>
        <v/>
      </c>
      <c r="N306" s="4" t="str">
        <f t="shared" ca="1" si="56"/>
        <v/>
      </c>
      <c r="O306" s="21" t="str">
        <f ca="1">IF(AND(MAX(L$21:L305)&gt;MAX(P$21:P305),F306&lt;&gt;"",MAX(N$21:N305)&gt;MAX(P$21:P305),MAX(P$21:P305)&lt;=MAX(R$21:R305),MAX(P$21:P305)&lt;=MAX(T$21:T305),MAX(P$21:P305)&lt;TIME(20,0,0)),MAX(P$21:P305,F306),"")</f>
        <v/>
      </c>
      <c r="P306" s="21" t="str">
        <f t="shared" ca="1" si="57"/>
        <v/>
      </c>
      <c r="Q306" s="21" t="str">
        <f ca="1">IF(AND(MAX(L$21:L305)&gt;MAX(R$21:R305),F306&lt;&gt;"",MAX(N$21:N305)&gt;MAX(R$21:R305),MAX(P$21:P305)&gt;MAX(R$21:R305),MAX(R$21:R305)&lt;=MAX(T$21:T305),MAX(R$21:R305)&lt;TIME(20,0,0)),MAX(R$21:R305,F306),"")</f>
        <v/>
      </c>
      <c r="R306" s="21" t="str">
        <f t="shared" ca="1" si="58"/>
        <v/>
      </c>
      <c r="S306" s="21" t="str">
        <f ca="1">IF(AND(MAX(L$21:L305)&gt;MAX(T$21:T305),F306&lt;&gt;"",MAX(N$21:N305)&gt;MAX(T$21:T305),MAX(P$21:P305)&gt;MAX(T$21:T305),MAX(R$21:R305)&gt;MAX(T$21:T305),MAX(T$21:T305)&lt;TIME(20,0,0)),MAX(T$21:T305,F306),"")</f>
        <v/>
      </c>
      <c r="T306" s="21" t="str">
        <f t="shared" ca="1" si="59"/>
        <v/>
      </c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0"/>
      <c r="AF306" s="20"/>
      <c r="AG306" s="20"/>
      <c r="AH306" s="20"/>
      <c r="AI306" s="20"/>
      <c r="AJ306" s="20"/>
      <c r="AK306" s="20"/>
    </row>
    <row r="307" spans="1:37" ht="13.8" x14ac:dyDescent="0.3">
      <c r="A307" s="3">
        <f t="shared" ca="1" si="48"/>
        <v>0</v>
      </c>
      <c r="B307" s="6">
        <f t="shared" ca="1" si="49"/>
        <v>2.6115203349809324</v>
      </c>
      <c r="C307" s="4" t="str">
        <f t="shared" ca="1" si="50"/>
        <v/>
      </c>
      <c r="D307" s="20">
        <v>3.9524524102744181</v>
      </c>
      <c r="E307" s="4">
        <f t="shared" si="51"/>
        <v>2.7447586182461235E-3</v>
      </c>
      <c r="F307" s="4" t="str">
        <f t="shared" ca="1" si="52"/>
        <v/>
      </c>
      <c r="G307" s="3" t="str">
        <f ca="1">IF(F307&lt;&gt;"",SUM(COUNTIF($K$22:$K307,"&gt;"&amp;F307),COUNTIF($M$22:$M307,"&gt;"&amp;F307),COUNTIF($O$22:$O307,"&gt;"&amp;F307),COUNTIF($Q$22:$Q307,"&gt;"&amp;F307),COUNTIF($S$22:$S307,"&gt;"&amp;F307)),"")</f>
        <v/>
      </c>
      <c r="H307" s="20">
        <v>17.359652739869489</v>
      </c>
      <c r="I307" s="4">
        <f t="shared" si="53"/>
        <v>1.2055314402687145E-2</v>
      </c>
      <c r="J307" s="4" t="str">
        <f t="shared" ca="1" si="54"/>
        <v/>
      </c>
      <c r="K307" s="4" t="str">
        <f ca="1">IF(AND(MAX(L$21:L306)&lt;=MAX(N$21:N306),F307&lt;&gt;"",MAX(L$21:L306)&lt;=MAX(P$21:P306),MAX(L$21:L306)&lt;=MAX(R$21:R306),MAX(L$21:L306)&lt;=MAX(T$21:T306),MAX(L$21:L306)&lt;=TIME(20,0,0)),MAX(L$21:L306,F307),"")</f>
        <v/>
      </c>
      <c r="L307" s="4" t="str">
        <f t="shared" ca="1" si="55"/>
        <v/>
      </c>
      <c r="M307" s="4" t="str">
        <f ca="1">IF(AND(MAX(L$21:L306)&gt;MAX(N$21:N306),F307&lt;&gt;"",MAX(N$21:N306)&lt;=MAX(P$21:P306),MAX(N$21:N306)&lt;=MAX(R$21:R306),MAX(N$21:N306)&lt;=MAX(T$21:T306),MAX(N$21:N306)&lt;TIME(20,0,0)),MAX(N$21:N306,F307),"")</f>
        <v/>
      </c>
      <c r="N307" s="4" t="str">
        <f t="shared" ca="1" si="56"/>
        <v/>
      </c>
      <c r="O307" s="21" t="str">
        <f ca="1">IF(AND(MAX(L$21:L306)&gt;MAX(P$21:P306),F307&lt;&gt;"",MAX(N$21:N306)&gt;MAX(P$21:P306),MAX(P$21:P306)&lt;=MAX(R$21:R306),MAX(P$21:P306)&lt;=MAX(T$21:T306),MAX(P$21:P306)&lt;TIME(20,0,0)),MAX(P$21:P306,F307),"")</f>
        <v/>
      </c>
      <c r="P307" s="21" t="str">
        <f t="shared" ca="1" si="57"/>
        <v/>
      </c>
      <c r="Q307" s="21" t="str">
        <f ca="1">IF(AND(MAX(L$21:L306)&gt;MAX(R$21:R306),F307&lt;&gt;"",MAX(N$21:N306)&gt;MAX(R$21:R306),MAX(P$21:P306)&gt;MAX(R$21:R306),MAX(R$21:R306)&lt;=MAX(T$21:T306),MAX(R$21:R306)&lt;TIME(20,0,0)),MAX(R$21:R306,F307),"")</f>
        <v/>
      </c>
      <c r="R307" s="21" t="str">
        <f t="shared" ca="1" si="58"/>
        <v/>
      </c>
      <c r="S307" s="21" t="str">
        <f ca="1">IF(AND(MAX(L$21:L306)&gt;MAX(T$21:T306),F307&lt;&gt;"",MAX(N$21:N306)&gt;MAX(T$21:T306),MAX(P$21:P306)&gt;MAX(T$21:T306),MAX(R$21:R306)&gt;MAX(T$21:T306),MAX(T$21:T306)&lt;TIME(20,0,0)),MAX(T$21:T306,F307),"")</f>
        <v/>
      </c>
      <c r="T307" s="21" t="str">
        <f t="shared" ca="1" si="59"/>
        <v/>
      </c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0"/>
      <c r="AF307" s="20"/>
      <c r="AG307" s="20"/>
      <c r="AH307" s="20"/>
      <c r="AI307" s="20"/>
      <c r="AJ307" s="20"/>
      <c r="AK307" s="20"/>
    </row>
    <row r="308" spans="1:37" ht="13.8" x14ac:dyDescent="0.3">
      <c r="A308" s="3">
        <f t="shared" ca="1" si="48"/>
        <v>0</v>
      </c>
      <c r="B308" s="6">
        <f t="shared" ca="1" si="49"/>
        <v>6.1523318146195471</v>
      </c>
      <c r="C308" s="4" t="str">
        <f t="shared" ca="1" si="50"/>
        <v/>
      </c>
      <c r="D308" s="20">
        <v>3.6475869440691895</v>
      </c>
      <c r="E308" s="4">
        <f t="shared" si="51"/>
        <v>2.5330464889369371E-3</v>
      </c>
      <c r="F308" s="4" t="str">
        <f t="shared" ca="1" si="52"/>
        <v/>
      </c>
      <c r="G308" s="3" t="str">
        <f ca="1">IF(F308&lt;&gt;"",SUM(COUNTIF($K$22:$K308,"&gt;"&amp;F308),COUNTIF($M$22:$M308,"&gt;"&amp;F308),COUNTIF($O$22:$O308,"&gt;"&amp;F308),COUNTIF($Q$22:$Q308,"&gt;"&amp;F308),COUNTIF($S$22:$S308,"&gt;"&amp;F308)),"")</f>
        <v/>
      </c>
      <c r="H308" s="20">
        <v>13.557996150339022</v>
      </c>
      <c r="I308" s="4">
        <f t="shared" si="53"/>
        <v>9.4152751044020988E-3</v>
      </c>
      <c r="J308" s="4" t="str">
        <f t="shared" ca="1" si="54"/>
        <v/>
      </c>
      <c r="K308" s="4" t="str">
        <f ca="1">IF(AND(MAX(L$21:L307)&lt;=MAX(N$21:N307),F308&lt;&gt;"",MAX(L$21:L307)&lt;=MAX(P$21:P307),MAX(L$21:L307)&lt;=MAX(R$21:R307),MAX(L$21:L307)&lt;=MAX(T$21:T307),MAX(L$21:L307)&lt;=TIME(20,0,0)),MAX(L$21:L307,F308),"")</f>
        <v/>
      </c>
      <c r="L308" s="4" t="str">
        <f t="shared" ca="1" si="55"/>
        <v/>
      </c>
      <c r="M308" s="4" t="str">
        <f ca="1">IF(AND(MAX(L$21:L307)&gt;MAX(N$21:N307),F308&lt;&gt;"",MAX(N$21:N307)&lt;=MAX(P$21:P307),MAX(N$21:N307)&lt;=MAX(R$21:R307),MAX(N$21:N307)&lt;=MAX(T$21:T307),MAX(N$21:N307)&lt;TIME(20,0,0)),MAX(N$21:N307,F308),"")</f>
        <v/>
      </c>
      <c r="N308" s="4" t="str">
        <f t="shared" ca="1" si="56"/>
        <v/>
      </c>
      <c r="O308" s="21" t="str">
        <f ca="1">IF(AND(MAX(L$21:L307)&gt;MAX(P$21:P307),F308&lt;&gt;"",MAX(N$21:N307)&gt;MAX(P$21:P307),MAX(P$21:P307)&lt;=MAX(R$21:R307),MAX(P$21:P307)&lt;=MAX(T$21:T307),MAX(P$21:P307)&lt;TIME(20,0,0)),MAX(P$21:P307,F308),"")</f>
        <v/>
      </c>
      <c r="P308" s="21" t="str">
        <f t="shared" ca="1" si="57"/>
        <v/>
      </c>
      <c r="Q308" s="21" t="str">
        <f ca="1">IF(AND(MAX(L$21:L307)&gt;MAX(R$21:R307),F308&lt;&gt;"",MAX(N$21:N307)&gt;MAX(R$21:R307),MAX(P$21:P307)&gt;MAX(R$21:R307),MAX(R$21:R307)&lt;=MAX(T$21:T307),MAX(R$21:R307)&lt;TIME(20,0,0)),MAX(R$21:R307,F308),"")</f>
        <v/>
      </c>
      <c r="R308" s="21" t="str">
        <f t="shared" ca="1" si="58"/>
        <v/>
      </c>
      <c r="S308" s="21" t="str">
        <f ca="1">IF(AND(MAX(L$21:L307)&gt;MAX(T$21:T307),F308&lt;&gt;"",MAX(N$21:N307)&gt;MAX(T$21:T307),MAX(P$21:P307)&gt;MAX(T$21:T307),MAX(R$21:R307)&gt;MAX(T$21:T307),MAX(T$21:T307)&lt;TIME(20,0,0)),MAX(T$21:T307,F308),"")</f>
        <v/>
      </c>
      <c r="T308" s="21" t="str">
        <f t="shared" ca="1" si="59"/>
        <v/>
      </c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0"/>
      <c r="AF308" s="20"/>
      <c r="AG308" s="20"/>
      <c r="AH308" s="20"/>
      <c r="AI308" s="20"/>
      <c r="AJ308" s="20"/>
      <c r="AK308" s="20"/>
    </row>
    <row r="309" spans="1:37" ht="13.8" x14ac:dyDescent="0.3">
      <c r="A309" s="3">
        <f t="shared" ca="1" si="48"/>
        <v>1</v>
      </c>
      <c r="B309" s="6">
        <f t="shared" ca="1" si="49"/>
        <v>2.0077645287238788</v>
      </c>
      <c r="C309" s="4" t="str">
        <f t="shared" ca="1" si="50"/>
        <v/>
      </c>
      <c r="D309" s="20">
        <v>3.1167961727333022</v>
      </c>
      <c r="E309" s="4">
        <f t="shared" si="51"/>
        <v>2.1644417866203487E-3</v>
      </c>
      <c r="F309" s="4" t="str">
        <f t="shared" ca="1" si="52"/>
        <v/>
      </c>
      <c r="G309" s="3" t="str">
        <f ca="1">IF(F309&lt;&gt;"",SUM(COUNTIF($K$22:$K309,"&gt;"&amp;F309),COUNTIF($M$22:$M309,"&gt;"&amp;F309),COUNTIF($O$22:$O309,"&gt;"&amp;F309),COUNTIF($Q$22:$Q309,"&gt;"&amp;F309),COUNTIF($S$22:$S309,"&gt;"&amp;F309)),"")</f>
        <v/>
      </c>
      <c r="H309" s="20">
        <v>21.73458089295309</v>
      </c>
      <c r="I309" s="4">
        <f t="shared" si="53"/>
        <v>1.5093458953439646E-2</v>
      </c>
      <c r="J309" s="4" t="str">
        <f t="shared" ca="1" si="54"/>
        <v/>
      </c>
      <c r="K309" s="4" t="str">
        <f ca="1">IF(AND(MAX(L$21:L308)&lt;=MAX(N$21:N308),F309&lt;&gt;"",MAX(L$21:L308)&lt;=MAX(P$21:P308),MAX(L$21:L308)&lt;=MAX(R$21:R308),MAX(L$21:L308)&lt;=MAX(T$21:T308),MAX(L$21:L308)&lt;=TIME(20,0,0)),MAX(L$21:L308,F309),"")</f>
        <v/>
      </c>
      <c r="L309" s="4" t="str">
        <f t="shared" ca="1" si="55"/>
        <v/>
      </c>
      <c r="M309" s="4" t="str">
        <f ca="1">IF(AND(MAX(L$21:L308)&gt;MAX(N$21:N308),F309&lt;&gt;"",MAX(N$21:N308)&lt;=MAX(P$21:P308),MAX(N$21:N308)&lt;=MAX(R$21:R308),MAX(N$21:N308)&lt;=MAX(T$21:T308),MAX(N$21:N308)&lt;TIME(20,0,0)),MAX(N$21:N308,F309),"")</f>
        <v/>
      </c>
      <c r="N309" s="4" t="str">
        <f t="shared" ca="1" si="56"/>
        <v/>
      </c>
      <c r="O309" s="21" t="str">
        <f ca="1">IF(AND(MAX(L$21:L308)&gt;MAX(P$21:P308),F309&lt;&gt;"",MAX(N$21:N308)&gt;MAX(P$21:P308),MAX(P$21:P308)&lt;=MAX(R$21:R308),MAX(P$21:P308)&lt;=MAX(T$21:T308),MAX(P$21:P308)&lt;TIME(20,0,0)),MAX(P$21:P308,F309),"")</f>
        <v/>
      </c>
      <c r="P309" s="21" t="str">
        <f t="shared" ca="1" si="57"/>
        <v/>
      </c>
      <c r="Q309" s="21" t="str">
        <f ca="1">IF(AND(MAX(L$21:L308)&gt;MAX(R$21:R308),F309&lt;&gt;"",MAX(N$21:N308)&gt;MAX(R$21:R308),MAX(P$21:P308)&gt;MAX(R$21:R308),MAX(R$21:R308)&lt;=MAX(T$21:T308),MAX(R$21:R308)&lt;TIME(20,0,0)),MAX(R$21:R308,F309),"")</f>
        <v/>
      </c>
      <c r="R309" s="21" t="str">
        <f t="shared" ca="1" si="58"/>
        <v/>
      </c>
      <c r="S309" s="21" t="str">
        <f ca="1">IF(AND(MAX(L$21:L308)&gt;MAX(T$21:T308),F309&lt;&gt;"",MAX(N$21:N308)&gt;MAX(T$21:T308),MAX(P$21:P308)&gt;MAX(T$21:T308),MAX(R$21:R308)&gt;MAX(T$21:T308),MAX(T$21:T308)&lt;TIME(20,0,0)),MAX(T$21:T308,F309),"")</f>
        <v/>
      </c>
      <c r="T309" s="21" t="str">
        <f t="shared" ca="1" si="59"/>
        <v/>
      </c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0"/>
      <c r="AF309" s="20"/>
      <c r="AG309" s="20"/>
      <c r="AH309" s="20"/>
      <c r="AI309" s="20"/>
      <c r="AJ309" s="20"/>
      <c r="AK309" s="20"/>
    </row>
    <row r="310" spans="1:37" ht="13.8" x14ac:dyDescent="0.3">
      <c r="A310" s="3">
        <f t="shared" ca="1" si="48"/>
        <v>1</v>
      </c>
      <c r="B310" s="6">
        <f t="shared" ca="1" si="49"/>
        <v>2.7927837966645144</v>
      </c>
      <c r="C310" s="4" t="str">
        <f t="shared" ca="1" si="50"/>
        <v/>
      </c>
      <c r="D310" s="20">
        <v>2.4608754150249297</v>
      </c>
      <c r="E310" s="4">
        <f t="shared" si="51"/>
        <v>1.7089412604339789E-3</v>
      </c>
      <c r="F310" s="4" t="str">
        <f t="shared" ca="1" si="52"/>
        <v/>
      </c>
      <c r="G310" s="3" t="str">
        <f ca="1">IF(F310&lt;&gt;"",SUM(COUNTIF($K$22:$K310,"&gt;"&amp;F310),COUNTIF($M$22:$M310,"&gt;"&amp;F310),COUNTIF($O$22:$O310,"&gt;"&amp;F310),COUNTIF($Q$22:$Q310,"&gt;"&amp;F310),COUNTIF($S$22:$S310,"&gt;"&amp;F310)),"")</f>
        <v/>
      </c>
      <c r="H310" s="20">
        <v>18.333099130031769</v>
      </c>
      <c r="I310" s="4">
        <f t="shared" si="53"/>
        <v>1.273131884029984E-2</v>
      </c>
      <c r="J310" s="4" t="str">
        <f t="shared" ca="1" si="54"/>
        <v/>
      </c>
      <c r="K310" s="4" t="str">
        <f ca="1">IF(AND(MAX(L$21:L309)&lt;=MAX(N$21:N309),F310&lt;&gt;"",MAX(L$21:L309)&lt;=MAX(P$21:P309),MAX(L$21:L309)&lt;=MAX(R$21:R309),MAX(L$21:L309)&lt;=MAX(T$21:T309),MAX(L$21:L309)&lt;=TIME(20,0,0)),MAX(L$21:L309,F310),"")</f>
        <v/>
      </c>
      <c r="L310" s="4" t="str">
        <f t="shared" ca="1" si="55"/>
        <v/>
      </c>
      <c r="M310" s="4" t="str">
        <f ca="1">IF(AND(MAX(L$21:L309)&gt;MAX(N$21:N309),F310&lt;&gt;"",MAX(N$21:N309)&lt;=MAX(P$21:P309),MAX(N$21:N309)&lt;=MAX(R$21:R309),MAX(N$21:N309)&lt;=MAX(T$21:T309),MAX(N$21:N309)&lt;TIME(20,0,0)),MAX(N$21:N309,F310),"")</f>
        <v/>
      </c>
      <c r="N310" s="4" t="str">
        <f t="shared" ca="1" si="56"/>
        <v/>
      </c>
      <c r="O310" s="21" t="str">
        <f ca="1">IF(AND(MAX(L$21:L309)&gt;MAX(P$21:P309),F310&lt;&gt;"",MAX(N$21:N309)&gt;MAX(P$21:P309),MAX(P$21:P309)&lt;=MAX(R$21:R309),MAX(P$21:P309)&lt;=MAX(T$21:T309),MAX(P$21:P309)&lt;TIME(20,0,0)),MAX(P$21:P309,F310),"")</f>
        <v/>
      </c>
      <c r="P310" s="21" t="str">
        <f t="shared" ca="1" si="57"/>
        <v/>
      </c>
      <c r="Q310" s="21" t="str">
        <f ca="1">IF(AND(MAX(L$21:L309)&gt;MAX(R$21:R309),F310&lt;&gt;"",MAX(N$21:N309)&gt;MAX(R$21:R309),MAX(P$21:P309)&gt;MAX(R$21:R309),MAX(R$21:R309)&lt;=MAX(T$21:T309),MAX(R$21:R309)&lt;TIME(20,0,0)),MAX(R$21:R309,F310),"")</f>
        <v/>
      </c>
      <c r="R310" s="21" t="str">
        <f t="shared" ca="1" si="58"/>
        <v/>
      </c>
      <c r="S310" s="21" t="str">
        <f ca="1">IF(AND(MAX(L$21:L309)&gt;MAX(T$21:T309),F310&lt;&gt;"",MAX(N$21:N309)&gt;MAX(T$21:T309),MAX(P$21:P309)&gt;MAX(T$21:T309),MAX(R$21:R309)&gt;MAX(T$21:T309),MAX(T$21:T309)&lt;TIME(20,0,0)),MAX(T$21:T309,F310),"")</f>
        <v/>
      </c>
      <c r="T310" s="21" t="str">
        <f t="shared" ca="1" si="59"/>
        <v/>
      </c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0"/>
      <c r="AF310" s="20"/>
      <c r="AG310" s="20"/>
      <c r="AH310" s="20"/>
      <c r="AI310" s="20"/>
      <c r="AJ310" s="20"/>
      <c r="AK310" s="20"/>
    </row>
    <row r="311" spans="1:37" ht="13.8" x14ac:dyDescent="0.3">
      <c r="A311" s="3">
        <f t="shared" ca="1" si="48"/>
        <v>0</v>
      </c>
      <c r="B311" s="6">
        <f t="shared" ca="1" si="49"/>
        <v>3.0898751515939633</v>
      </c>
      <c r="C311" s="4" t="str">
        <f t="shared" ca="1" si="50"/>
        <v/>
      </c>
      <c r="D311" s="20">
        <v>3.4855763791056233</v>
      </c>
      <c r="E311" s="4">
        <f t="shared" si="51"/>
        <v>2.4205391521566829E-3</v>
      </c>
      <c r="F311" s="4" t="str">
        <f t="shared" ca="1" si="52"/>
        <v/>
      </c>
      <c r="G311" s="3" t="str">
        <f ca="1">IF(F311&lt;&gt;"",SUM(COUNTIF($K$22:$K311,"&gt;"&amp;F311),COUNTIF($M$22:$M311,"&gt;"&amp;F311),COUNTIF($O$22:$O311,"&gt;"&amp;F311),COUNTIF($Q$22:$Q311,"&gt;"&amp;F311),COUNTIF($S$22:$S311,"&gt;"&amp;F311)),"")</f>
        <v/>
      </c>
      <c r="H311" s="20">
        <v>15.045471892917703</v>
      </c>
      <c r="I311" s="4">
        <f t="shared" si="53"/>
        <v>1.0448244370081738E-2</v>
      </c>
      <c r="J311" s="4" t="str">
        <f t="shared" ca="1" si="54"/>
        <v/>
      </c>
      <c r="K311" s="4" t="str">
        <f ca="1">IF(AND(MAX(L$21:L310)&lt;=MAX(N$21:N310),F311&lt;&gt;"",MAX(L$21:L310)&lt;=MAX(P$21:P310),MAX(L$21:L310)&lt;=MAX(R$21:R310),MAX(L$21:L310)&lt;=MAX(T$21:T310),MAX(L$21:L310)&lt;=TIME(20,0,0)),MAX(L$21:L310,F311),"")</f>
        <v/>
      </c>
      <c r="L311" s="4" t="str">
        <f t="shared" ca="1" si="55"/>
        <v/>
      </c>
      <c r="M311" s="4" t="str">
        <f ca="1">IF(AND(MAX(L$21:L310)&gt;MAX(N$21:N310),F311&lt;&gt;"",MAX(N$21:N310)&lt;=MAX(P$21:P310),MAX(N$21:N310)&lt;=MAX(R$21:R310),MAX(N$21:N310)&lt;=MAX(T$21:T310),MAX(N$21:N310)&lt;TIME(20,0,0)),MAX(N$21:N310,F311),"")</f>
        <v/>
      </c>
      <c r="N311" s="4" t="str">
        <f t="shared" ca="1" si="56"/>
        <v/>
      </c>
      <c r="O311" s="21" t="str">
        <f ca="1">IF(AND(MAX(L$21:L310)&gt;MAX(P$21:P310),F311&lt;&gt;"",MAX(N$21:N310)&gt;MAX(P$21:P310),MAX(P$21:P310)&lt;=MAX(R$21:R310),MAX(P$21:P310)&lt;=MAX(T$21:T310),MAX(P$21:P310)&lt;TIME(20,0,0)),MAX(P$21:P310,F311),"")</f>
        <v/>
      </c>
      <c r="P311" s="21" t="str">
        <f t="shared" ca="1" si="57"/>
        <v/>
      </c>
      <c r="Q311" s="21" t="str">
        <f ca="1">IF(AND(MAX(L$21:L310)&gt;MAX(R$21:R310),F311&lt;&gt;"",MAX(N$21:N310)&gt;MAX(R$21:R310),MAX(P$21:P310)&gt;MAX(R$21:R310),MAX(R$21:R310)&lt;=MAX(T$21:T310),MAX(R$21:R310)&lt;TIME(20,0,0)),MAX(R$21:R310,F311),"")</f>
        <v/>
      </c>
      <c r="R311" s="21" t="str">
        <f t="shared" ca="1" si="58"/>
        <v/>
      </c>
      <c r="S311" s="21" t="str">
        <f ca="1">IF(AND(MAX(L$21:L310)&gt;MAX(T$21:T310),F311&lt;&gt;"",MAX(N$21:N310)&gt;MAX(T$21:T310),MAX(P$21:P310)&gt;MAX(T$21:T310),MAX(R$21:R310)&gt;MAX(T$21:T310),MAX(T$21:T310)&lt;TIME(20,0,0)),MAX(T$21:T310,F311),"")</f>
        <v/>
      </c>
      <c r="T311" s="21" t="str">
        <f t="shared" ca="1" si="59"/>
        <v/>
      </c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0"/>
      <c r="AF311" s="20"/>
      <c r="AG311" s="20"/>
      <c r="AH311" s="20"/>
      <c r="AI311" s="20"/>
      <c r="AJ311" s="20"/>
      <c r="AK311" s="20"/>
    </row>
    <row r="312" spans="1:37" ht="13.8" x14ac:dyDescent="0.3">
      <c r="A312" s="3">
        <f t="shared" ca="1" si="48"/>
        <v>0</v>
      </c>
      <c r="B312" s="6">
        <f t="shared" ca="1" si="49"/>
        <v>11.149912927220095</v>
      </c>
      <c r="C312" s="4" t="str">
        <f t="shared" ca="1" si="50"/>
        <v/>
      </c>
      <c r="D312" s="20">
        <v>1.960273615011829</v>
      </c>
      <c r="E312" s="4">
        <f t="shared" si="51"/>
        <v>1.3613011215359923E-3</v>
      </c>
      <c r="F312" s="4" t="str">
        <f t="shared" ca="1" si="52"/>
        <v/>
      </c>
      <c r="G312" s="3" t="str">
        <f ca="1">IF(F312&lt;&gt;"",SUM(COUNTIF($K$22:$K312,"&gt;"&amp;F312),COUNTIF($M$22:$M312,"&gt;"&amp;F312),COUNTIF($O$22:$O312,"&gt;"&amp;F312),COUNTIF($Q$22:$Q312,"&gt;"&amp;F312),COUNTIF($S$22:$S312,"&gt;"&amp;F312)),"")</f>
        <v/>
      </c>
      <c r="H312" s="20">
        <v>12.885765878891107</v>
      </c>
      <c r="I312" s="4">
        <f t="shared" si="53"/>
        <v>8.948448527007713E-3</v>
      </c>
      <c r="J312" s="4" t="str">
        <f t="shared" ca="1" si="54"/>
        <v/>
      </c>
      <c r="K312" s="4" t="str">
        <f ca="1">IF(AND(MAX(L$21:L311)&lt;=MAX(N$21:N311),F312&lt;&gt;"",MAX(L$21:L311)&lt;=MAX(P$21:P311),MAX(L$21:L311)&lt;=MAX(R$21:R311),MAX(L$21:L311)&lt;=MAX(T$21:T311),MAX(L$21:L311)&lt;=TIME(20,0,0)),MAX(L$21:L311,F312),"")</f>
        <v/>
      </c>
      <c r="L312" s="4" t="str">
        <f t="shared" ca="1" si="55"/>
        <v/>
      </c>
      <c r="M312" s="4" t="str">
        <f ca="1">IF(AND(MAX(L$21:L311)&gt;MAX(N$21:N311),F312&lt;&gt;"",MAX(N$21:N311)&lt;=MAX(P$21:P311),MAX(N$21:N311)&lt;=MAX(R$21:R311),MAX(N$21:N311)&lt;=MAX(T$21:T311),MAX(N$21:N311)&lt;TIME(20,0,0)),MAX(N$21:N311,F312),"")</f>
        <v/>
      </c>
      <c r="N312" s="4" t="str">
        <f t="shared" ca="1" si="56"/>
        <v/>
      </c>
      <c r="O312" s="21" t="str">
        <f ca="1">IF(AND(MAX(L$21:L311)&gt;MAX(P$21:P311),F312&lt;&gt;"",MAX(N$21:N311)&gt;MAX(P$21:P311),MAX(P$21:P311)&lt;=MAX(R$21:R311),MAX(P$21:P311)&lt;=MAX(T$21:T311),MAX(P$21:P311)&lt;TIME(20,0,0)),MAX(P$21:P311,F312),"")</f>
        <v/>
      </c>
      <c r="P312" s="21" t="str">
        <f t="shared" ca="1" si="57"/>
        <v/>
      </c>
      <c r="Q312" s="21" t="str">
        <f ca="1">IF(AND(MAX(L$21:L311)&gt;MAX(R$21:R311),F312&lt;&gt;"",MAX(N$21:N311)&gt;MAX(R$21:R311),MAX(P$21:P311)&gt;MAX(R$21:R311),MAX(R$21:R311)&lt;=MAX(T$21:T311),MAX(R$21:R311)&lt;TIME(20,0,0)),MAX(R$21:R311,F312),"")</f>
        <v/>
      </c>
      <c r="R312" s="21" t="str">
        <f t="shared" ca="1" si="58"/>
        <v/>
      </c>
      <c r="S312" s="21" t="str">
        <f ca="1">IF(AND(MAX(L$21:L311)&gt;MAX(T$21:T311),F312&lt;&gt;"",MAX(N$21:N311)&gt;MAX(T$21:T311),MAX(P$21:P311)&gt;MAX(T$21:T311),MAX(R$21:R311)&gt;MAX(T$21:T311),MAX(T$21:T311)&lt;TIME(20,0,0)),MAX(T$21:T311,F312),"")</f>
        <v/>
      </c>
      <c r="T312" s="21" t="str">
        <f t="shared" ca="1" si="59"/>
        <v/>
      </c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0"/>
      <c r="AF312" s="20"/>
      <c r="AG312" s="20"/>
      <c r="AH312" s="20"/>
      <c r="AI312" s="20"/>
      <c r="AJ312" s="20"/>
      <c r="AK312" s="20"/>
    </row>
    <row r="313" spans="1:37" ht="13.8" x14ac:dyDescent="0.3">
      <c r="A313" s="3">
        <f t="shared" ca="1" si="48"/>
        <v>1</v>
      </c>
      <c r="B313" s="6">
        <f t="shared" ca="1" si="49"/>
        <v>2.3526230808042921</v>
      </c>
      <c r="C313" s="4" t="str">
        <f t="shared" ca="1" si="50"/>
        <v/>
      </c>
      <c r="D313" s="20">
        <v>3.3179118834850669</v>
      </c>
      <c r="E313" s="4">
        <f t="shared" si="51"/>
        <v>2.3041054746424077E-3</v>
      </c>
      <c r="F313" s="4" t="str">
        <f t="shared" ca="1" si="52"/>
        <v/>
      </c>
      <c r="G313" s="3" t="str">
        <f ca="1">IF(F313&lt;&gt;"",SUM(COUNTIF($K$22:$K313,"&gt;"&amp;F313),COUNTIF($M$22:$M313,"&gt;"&amp;F313),COUNTIF($O$22:$O313,"&gt;"&amp;F313),COUNTIF($Q$22:$Q313,"&gt;"&amp;F313),COUNTIF($S$22:$S313,"&gt;"&amp;F313)),"")</f>
        <v/>
      </c>
      <c r="H313" s="20">
        <v>10.992547496825864</v>
      </c>
      <c r="I313" s="4">
        <f t="shared" si="53"/>
        <v>7.6337135394624056E-3</v>
      </c>
      <c r="J313" s="4" t="str">
        <f t="shared" ca="1" si="54"/>
        <v/>
      </c>
      <c r="K313" s="4" t="str">
        <f ca="1">IF(AND(MAX(L$21:L312)&lt;=MAX(N$21:N312),F313&lt;&gt;"",MAX(L$21:L312)&lt;=MAX(P$21:P312),MAX(L$21:L312)&lt;=MAX(R$21:R312),MAX(L$21:L312)&lt;=MAX(T$21:T312),MAX(L$21:L312)&lt;=TIME(20,0,0)),MAX(L$21:L312,F313),"")</f>
        <v/>
      </c>
      <c r="L313" s="4" t="str">
        <f t="shared" ca="1" si="55"/>
        <v/>
      </c>
      <c r="M313" s="4" t="str">
        <f ca="1">IF(AND(MAX(L$21:L312)&gt;MAX(N$21:N312),F313&lt;&gt;"",MAX(N$21:N312)&lt;=MAX(P$21:P312),MAX(N$21:N312)&lt;=MAX(R$21:R312),MAX(N$21:N312)&lt;=MAX(T$21:T312),MAX(N$21:N312)&lt;TIME(20,0,0)),MAX(N$21:N312,F313),"")</f>
        <v/>
      </c>
      <c r="N313" s="4" t="str">
        <f t="shared" ca="1" si="56"/>
        <v/>
      </c>
      <c r="O313" s="21" t="str">
        <f ca="1">IF(AND(MAX(L$21:L312)&gt;MAX(P$21:P312),F313&lt;&gt;"",MAX(N$21:N312)&gt;MAX(P$21:P312),MAX(P$21:P312)&lt;=MAX(R$21:R312),MAX(P$21:P312)&lt;=MAX(T$21:T312),MAX(P$21:P312)&lt;TIME(20,0,0)),MAX(P$21:P312,F313),"")</f>
        <v/>
      </c>
      <c r="P313" s="21" t="str">
        <f t="shared" ca="1" si="57"/>
        <v/>
      </c>
      <c r="Q313" s="21" t="str">
        <f ca="1">IF(AND(MAX(L$21:L312)&gt;MAX(R$21:R312),F313&lt;&gt;"",MAX(N$21:N312)&gt;MAX(R$21:R312),MAX(P$21:P312)&gt;MAX(R$21:R312),MAX(R$21:R312)&lt;=MAX(T$21:T312),MAX(R$21:R312)&lt;TIME(20,0,0)),MAX(R$21:R312,F313),"")</f>
        <v/>
      </c>
      <c r="R313" s="21" t="str">
        <f t="shared" ca="1" si="58"/>
        <v/>
      </c>
      <c r="S313" s="21" t="str">
        <f ca="1">IF(AND(MAX(L$21:L312)&gt;MAX(T$21:T312),F313&lt;&gt;"",MAX(N$21:N312)&gt;MAX(T$21:T312),MAX(P$21:P312)&gt;MAX(T$21:T312),MAX(R$21:R312)&gt;MAX(T$21:T312),MAX(T$21:T312)&lt;TIME(20,0,0)),MAX(T$21:T312,F313),"")</f>
        <v/>
      </c>
      <c r="T313" s="21" t="str">
        <f t="shared" ca="1" si="59"/>
        <v/>
      </c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0"/>
      <c r="AF313" s="20"/>
      <c r="AG313" s="20"/>
      <c r="AH313" s="20"/>
      <c r="AI313" s="20"/>
      <c r="AJ313" s="20"/>
      <c r="AK313" s="20"/>
    </row>
    <row r="314" spans="1:37" ht="13.8" x14ac:dyDescent="0.3">
      <c r="A314" s="3">
        <f t="shared" ca="1" si="48"/>
        <v>0</v>
      </c>
      <c r="B314" s="6">
        <f t="shared" ca="1" si="49"/>
        <v>2.5761338678021546</v>
      </c>
      <c r="C314" s="4" t="str">
        <f t="shared" ca="1" si="50"/>
        <v/>
      </c>
      <c r="D314" s="20">
        <v>1.8972831488354132</v>
      </c>
      <c r="E314" s="4">
        <f t="shared" si="51"/>
        <v>1.3175577422468146E-3</v>
      </c>
      <c r="F314" s="4" t="str">
        <f t="shared" ca="1" si="52"/>
        <v/>
      </c>
      <c r="G314" s="3" t="str">
        <f ca="1">IF(F314&lt;&gt;"",SUM(COUNTIF($K$22:$K314,"&gt;"&amp;F314),COUNTIF($M$22:$M314,"&gt;"&amp;F314),COUNTIF($O$22:$O314,"&gt;"&amp;F314),COUNTIF($Q$22:$Q314,"&gt;"&amp;F314),COUNTIF($S$22:$S314,"&gt;"&amp;F314)),"")</f>
        <v/>
      </c>
      <c r="H314" s="20">
        <v>11.146578951083939</v>
      </c>
      <c r="I314" s="4">
        <f t="shared" si="53"/>
        <v>7.7406798271416237E-3</v>
      </c>
      <c r="J314" s="4" t="str">
        <f t="shared" ca="1" si="54"/>
        <v/>
      </c>
      <c r="K314" s="4" t="str">
        <f ca="1">IF(AND(MAX(L$21:L313)&lt;=MAX(N$21:N313),F314&lt;&gt;"",MAX(L$21:L313)&lt;=MAX(P$21:P313),MAX(L$21:L313)&lt;=MAX(R$21:R313),MAX(L$21:L313)&lt;=MAX(T$21:T313),MAX(L$21:L313)&lt;=TIME(20,0,0)),MAX(L$21:L313,F314),"")</f>
        <v/>
      </c>
      <c r="L314" s="4" t="str">
        <f t="shared" ca="1" si="55"/>
        <v/>
      </c>
      <c r="M314" s="4" t="str">
        <f ca="1">IF(AND(MAX(L$21:L313)&gt;MAX(N$21:N313),F314&lt;&gt;"",MAX(N$21:N313)&lt;=MAX(P$21:P313),MAX(N$21:N313)&lt;=MAX(R$21:R313),MAX(N$21:N313)&lt;=MAX(T$21:T313),MAX(N$21:N313)&lt;TIME(20,0,0)),MAX(N$21:N313,F314),"")</f>
        <v/>
      </c>
      <c r="N314" s="4" t="str">
        <f t="shared" ca="1" si="56"/>
        <v/>
      </c>
      <c r="O314" s="21" t="str">
        <f ca="1">IF(AND(MAX(L$21:L313)&gt;MAX(P$21:P313),F314&lt;&gt;"",MAX(N$21:N313)&gt;MAX(P$21:P313),MAX(P$21:P313)&lt;=MAX(R$21:R313),MAX(P$21:P313)&lt;=MAX(T$21:T313),MAX(P$21:P313)&lt;TIME(20,0,0)),MAX(P$21:P313,F314),"")</f>
        <v/>
      </c>
      <c r="P314" s="21" t="str">
        <f t="shared" ca="1" si="57"/>
        <v/>
      </c>
      <c r="Q314" s="21" t="str">
        <f ca="1">IF(AND(MAX(L$21:L313)&gt;MAX(R$21:R313),F314&lt;&gt;"",MAX(N$21:N313)&gt;MAX(R$21:R313),MAX(P$21:P313)&gt;MAX(R$21:R313),MAX(R$21:R313)&lt;=MAX(T$21:T313),MAX(R$21:R313)&lt;TIME(20,0,0)),MAX(R$21:R313,F314),"")</f>
        <v/>
      </c>
      <c r="R314" s="21" t="str">
        <f t="shared" ca="1" si="58"/>
        <v/>
      </c>
      <c r="S314" s="21" t="str">
        <f ca="1">IF(AND(MAX(L$21:L313)&gt;MAX(T$21:T313),F314&lt;&gt;"",MAX(N$21:N313)&gt;MAX(T$21:T313),MAX(P$21:P313)&gt;MAX(T$21:T313),MAX(R$21:R313)&gt;MAX(T$21:T313),MAX(T$21:T313)&lt;TIME(20,0,0)),MAX(T$21:T313,F314),"")</f>
        <v/>
      </c>
      <c r="T314" s="21" t="str">
        <f t="shared" ca="1" si="59"/>
        <v/>
      </c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0"/>
      <c r="AF314" s="20"/>
      <c r="AG314" s="20"/>
      <c r="AH314" s="20"/>
      <c r="AI314" s="20"/>
      <c r="AJ314" s="20"/>
      <c r="AK314" s="20"/>
    </row>
    <row r="315" spans="1:37" ht="13.8" x14ac:dyDescent="0.3">
      <c r="A315" s="3">
        <f t="shared" ca="1" si="48"/>
        <v>0</v>
      </c>
      <c r="B315" s="6">
        <f t="shared" ca="1" si="49"/>
        <v>3.8288611358612181</v>
      </c>
      <c r="C315" s="4" t="str">
        <f t="shared" ca="1" si="50"/>
        <v/>
      </c>
      <c r="D315" s="20">
        <v>4.9087929103989154</v>
      </c>
      <c r="E315" s="4">
        <f t="shared" si="51"/>
        <v>3.4088839655548025E-3</v>
      </c>
      <c r="F315" s="4" t="str">
        <f t="shared" ca="1" si="52"/>
        <v/>
      </c>
      <c r="G315" s="3" t="str">
        <f ca="1">IF(F315&lt;&gt;"",SUM(COUNTIF($K$22:$K315,"&gt;"&amp;F315),COUNTIF($M$22:$M315,"&gt;"&amp;F315),COUNTIF($O$22:$O315,"&gt;"&amp;F315),COUNTIF($Q$22:$Q315,"&gt;"&amp;F315),COUNTIF($S$22:$S315,"&gt;"&amp;F315)),"")</f>
        <v/>
      </c>
      <c r="H315" s="20">
        <v>13.516830146400025</v>
      </c>
      <c r="I315" s="4">
        <f t="shared" si="53"/>
        <v>9.3866876016666847E-3</v>
      </c>
      <c r="J315" s="4" t="str">
        <f t="shared" ca="1" si="54"/>
        <v/>
      </c>
      <c r="K315" s="4" t="str">
        <f ca="1">IF(AND(MAX(L$21:L314)&lt;=MAX(N$21:N314),F315&lt;&gt;"",MAX(L$21:L314)&lt;=MAX(P$21:P314),MAX(L$21:L314)&lt;=MAX(R$21:R314),MAX(L$21:L314)&lt;=MAX(T$21:T314),MAX(L$21:L314)&lt;=TIME(20,0,0)),MAX(L$21:L314,F315),"")</f>
        <v/>
      </c>
      <c r="L315" s="4" t="str">
        <f t="shared" ca="1" si="55"/>
        <v/>
      </c>
      <c r="M315" s="4" t="str">
        <f ca="1">IF(AND(MAX(L$21:L314)&gt;MAX(N$21:N314),F315&lt;&gt;"",MAX(N$21:N314)&lt;=MAX(P$21:P314),MAX(N$21:N314)&lt;=MAX(R$21:R314),MAX(N$21:N314)&lt;=MAX(T$21:T314),MAX(N$21:N314)&lt;TIME(20,0,0)),MAX(N$21:N314,F315),"")</f>
        <v/>
      </c>
      <c r="N315" s="4" t="str">
        <f t="shared" ca="1" si="56"/>
        <v/>
      </c>
      <c r="O315" s="21" t="str">
        <f ca="1">IF(AND(MAX(L$21:L314)&gt;MAX(P$21:P314),F315&lt;&gt;"",MAX(N$21:N314)&gt;MAX(P$21:P314),MAX(P$21:P314)&lt;=MAX(R$21:R314),MAX(P$21:P314)&lt;=MAX(T$21:T314),MAX(P$21:P314)&lt;TIME(20,0,0)),MAX(P$21:P314,F315),"")</f>
        <v/>
      </c>
      <c r="P315" s="21" t="str">
        <f t="shared" ca="1" si="57"/>
        <v/>
      </c>
      <c r="Q315" s="21" t="str">
        <f ca="1">IF(AND(MAX(L$21:L314)&gt;MAX(R$21:R314),F315&lt;&gt;"",MAX(N$21:N314)&gt;MAX(R$21:R314),MAX(P$21:P314)&gt;MAX(R$21:R314),MAX(R$21:R314)&lt;=MAX(T$21:T314),MAX(R$21:R314)&lt;TIME(20,0,0)),MAX(R$21:R314,F315),"")</f>
        <v/>
      </c>
      <c r="R315" s="21" t="str">
        <f t="shared" ca="1" si="58"/>
        <v/>
      </c>
      <c r="S315" s="21" t="str">
        <f ca="1">IF(AND(MAX(L$21:L314)&gt;MAX(T$21:T314),F315&lt;&gt;"",MAX(N$21:N314)&gt;MAX(T$21:T314),MAX(P$21:P314)&gt;MAX(T$21:T314),MAX(R$21:R314)&gt;MAX(T$21:T314),MAX(T$21:T314)&lt;TIME(20,0,0)),MAX(T$21:T314,F315),"")</f>
        <v/>
      </c>
      <c r="T315" s="21" t="str">
        <f t="shared" ca="1" si="59"/>
        <v/>
      </c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0"/>
      <c r="AF315" s="20"/>
      <c r="AG315" s="20"/>
      <c r="AH315" s="20"/>
      <c r="AI315" s="20"/>
      <c r="AJ315" s="20"/>
      <c r="AK315" s="20"/>
    </row>
    <row r="316" spans="1:37" ht="13.8" x14ac:dyDescent="0.3">
      <c r="A316" s="3">
        <f t="shared" ca="1" si="48"/>
        <v>1</v>
      </c>
      <c r="B316" s="6">
        <f t="shared" ca="1" si="49"/>
        <v>5.1615370819433952</v>
      </c>
      <c r="C316" s="4" t="str">
        <f t="shared" ca="1" si="50"/>
        <v/>
      </c>
      <c r="D316" s="20">
        <v>3.0130532384901016</v>
      </c>
      <c r="E316" s="4">
        <f t="shared" si="51"/>
        <v>2.0923980822847928E-3</v>
      </c>
      <c r="F316" s="4" t="str">
        <f t="shared" ca="1" si="52"/>
        <v/>
      </c>
      <c r="G316" s="3" t="str">
        <f ca="1">IF(F316&lt;&gt;"",SUM(COUNTIF($K$22:$K316,"&gt;"&amp;F316),COUNTIF($M$22:$M316,"&gt;"&amp;F316),COUNTIF($O$22:$O316,"&gt;"&amp;F316),COUNTIF($Q$22:$Q316,"&gt;"&amp;F316),COUNTIF($S$22:$S316,"&gt;"&amp;F316)),"")</f>
        <v/>
      </c>
      <c r="H316" s="20">
        <v>17.259091047562833</v>
      </c>
      <c r="I316" s="4">
        <f t="shared" si="53"/>
        <v>1.1985479894140857E-2</v>
      </c>
      <c r="J316" s="4" t="str">
        <f t="shared" ca="1" si="54"/>
        <v/>
      </c>
      <c r="K316" s="4" t="str">
        <f ca="1">IF(AND(MAX(L$21:L315)&lt;=MAX(N$21:N315),F316&lt;&gt;"",MAX(L$21:L315)&lt;=MAX(P$21:P315),MAX(L$21:L315)&lt;=MAX(R$21:R315),MAX(L$21:L315)&lt;=MAX(T$21:T315),MAX(L$21:L315)&lt;=TIME(20,0,0)),MAX(L$21:L315,F316),"")</f>
        <v/>
      </c>
      <c r="L316" s="4" t="str">
        <f t="shared" ca="1" si="55"/>
        <v/>
      </c>
      <c r="M316" s="4" t="str">
        <f ca="1">IF(AND(MAX(L$21:L315)&gt;MAX(N$21:N315),F316&lt;&gt;"",MAX(N$21:N315)&lt;=MAX(P$21:P315),MAX(N$21:N315)&lt;=MAX(R$21:R315),MAX(N$21:N315)&lt;=MAX(T$21:T315),MAX(N$21:N315)&lt;TIME(20,0,0)),MAX(N$21:N315,F316),"")</f>
        <v/>
      </c>
      <c r="N316" s="4" t="str">
        <f t="shared" ca="1" si="56"/>
        <v/>
      </c>
      <c r="O316" s="21" t="str">
        <f ca="1">IF(AND(MAX(L$21:L315)&gt;MAX(P$21:P315),F316&lt;&gt;"",MAX(N$21:N315)&gt;MAX(P$21:P315),MAX(P$21:P315)&lt;=MAX(R$21:R315),MAX(P$21:P315)&lt;=MAX(T$21:T315),MAX(P$21:P315)&lt;TIME(20,0,0)),MAX(P$21:P315,F316),"")</f>
        <v/>
      </c>
      <c r="P316" s="21" t="str">
        <f t="shared" ca="1" si="57"/>
        <v/>
      </c>
      <c r="Q316" s="21" t="str">
        <f ca="1">IF(AND(MAX(L$21:L315)&gt;MAX(R$21:R315),F316&lt;&gt;"",MAX(N$21:N315)&gt;MAX(R$21:R315),MAX(P$21:P315)&gt;MAX(R$21:R315),MAX(R$21:R315)&lt;=MAX(T$21:T315),MAX(R$21:R315)&lt;TIME(20,0,0)),MAX(R$21:R315,F316),"")</f>
        <v/>
      </c>
      <c r="R316" s="21" t="str">
        <f t="shared" ca="1" si="58"/>
        <v/>
      </c>
      <c r="S316" s="21" t="str">
        <f ca="1">IF(AND(MAX(L$21:L315)&gt;MAX(T$21:T315),F316&lt;&gt;"",MAX(N$21:N315)&gt;MAX(T$21:T315),MAX(P$21:P315)&gt;MAX(T$21:T315),MAX(R$21:R315)&gt;MAX(T$21:T315),MAX(T$21:T315)&lt;TIME(20,0,0)),MAX(T$21:T315,F316),"")</f>
        <v/>
      </c>
      <c r="T316" s="21" t="str">
        <f t="shared" ca="1" si="59"/>
        <v/>
      </c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0"/>
      <c r="AF316" s="20"/>
      <c r="AG316" s="20"/>
      <c r="AH316" s="20"/>
      <c r="AI316" s="20"/>
      <c r="AJ316" s="20"/>
      <c r="AK316" s="20"/>
    </row>
    <row r="317" spans="1:37" ht="13.8" x14ac:dyDescent="0.3">
      <c r="A317" s="3">
        <f t="shared" ca="1" si="48"/>
        <v>0</v>
      </c>
      <c r="B317" s="6">
        <f t="shared" ca="1" si="49"/>
        <v>2.4630546757973422</v>
      </c>
      <c r="C317" s="4" t="str">
        <f t="shared" ca="1" si="50"/>
        <v/>
      </c>
      <c r="D317" s="20">
        <v>2.9540438011536025</v>
      </c>
      <c r="E317" s="4">
        <f t="shared" si="51"/>
        <v>2.0514193063566684E-3</v>
      </c>
      <c r="F317" s="4" t="str">
        <f t="shared" ca="1" si="52"/>
        <v/>
      </c>
      <c r="G317" s="3" t="str">
        <f ca="1">IF(F317&lt;&gt;"",SUM(COUNTIF($K$22:$K317,"&gt;"&amp;F317),COUNTIF($M$22:$M317,"&gt;"&amp;F317),COUNTIF($O$22:$O317,"&gt;"&amp;F317),COUNTIF($Q$22:$Q317,"&gt;"&amp;F317),COUNTIF($S$22:$S317,"&gt;"&amp;F317)),"")</f>
        <v/>
      </c>
      <c r="H317" s="20">
        <v>13.101606024647481</v>
      </c>
      <c r="I317" s="4">
        <f t="shared" si="53"/>
        <v>9.0983375171163061E-3</v>
      </c>
      <c r="J317" s="4" t="str">
        <f t="shared" ca="1" si="54"/>
        <v/>
      </c>
      <c r="K317" s="4" t="str">
        <f ca="1">IF(AND(MAX(L$21:L316)&lt;=MAX(N$21:N316),F317&lt;&gt;"",MAX(L$21:L316)&lt;=MAX(P$21:P316),MAX(L$21:L316)&lt;=MAX(R$21:R316),MAX(L$21:L316)&lt;=MAX(T$21:T316),MAX(L$21:L316)&lt;=TIME(20,0,0)),MAX(L$21:L316,F317),"")</f>
        <v/>
      </c>
      <c r="L317" s="4" t="str">
        <f t="shared" ca="1" si="55"/>
        <v/>
      </c>
      <c r="M317" s="4" t="str">
        <f ca="1">IF(AND(MAX(L$21:L316)&gt;MAX(N$21:N316),F317&lt;&gt;"",MAX(N$21:N316)&lt;=MAX(P$21:P316),MAX(N$21:N316)&lt;=MAX(R$21:R316),MAX(N$21:N316)&lt;=MAX(T$21:T316),MAX(N$21:N316)&lt;TIME(20,0,0)),MAX(N$21:N316,F317),"")</f>
        <v/>
      </c>
      <c r="N317" s="4" t="str">
        <f t="shared" ca="1" si="56"/>
        <v/>
      </c>
      <c r="O317" s="21" t="str">
        <f ca="1">IF(AND(MAX(L$21:L316)&gt;MAX(P$21:P316),F317&lt;&gt;"",MAX(N$21:N316)&gt;MAX(P$21:P316),MAX(P$21:P316)&lt;=MAX(R$21:R316),MAX(P$21:P316)&lt;=MAX(T$21:T316),MAX(P$21:P316)&lt;TIME(20,0,0)),MAX(P$21:P316,F317),"")</f>
        <v/>
      </c>
      <c r="P317" s="21" t="str">
        <f t="shared" ca="1" si="57"/>
        <v/>
      </c>
      <c r="Q317" s="21" t="str">
        <f ca="1">IF(AND(MAX(L$21:L316)&gt;MAX(R$21:R316),F317&lt;&gt;"",MAX(N$21:N316)&gt;MAX(R$21:R316),MAX(P$21:P316)&gt;MAX(R$21:R316),MAX(R$21:R316)&lt;=MAX(T$21:T316),MAX(R$21:R316)&lt;TIME(20,0,0)),MAX(R$21:R316,F317),"")</f>
        <v/>
      </c>
      <c r="R317" s="21" t="str">
        <f t="shared" ca="1" si="58"/>
        <v/>
      </c>
      <c r="S317" s="21" t="str">
        <f ca="1">IF(AND(MAX(L$21:L316)&gt;MAX(T$21:T316),F317&lt;&gt;"",MAX(N$21:N316)&gt;MAX(T$21:T316),MAX(P$21:P316)&gt;MAX(T$21:T316),MAX(R$21:R316)&gt;MAX(T$21:T316),MAX(T$21:T316)&lt;TIME(20,0,0)),MAX(T$21:T316,F317),"")</f>
        <v/>
      </c>
      <c r="T317" s="21" t="str">
        <f t="shared" ca="1" si="59"/>
        <v/>
      </c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0"/>
      <c r="AF317" s="20"/>
      <c r="AG317" s="20"/>
      <c r="AH317" s="20"/>
      <c r="AI317" s="20"/>
      <c r="AJ317" s="20"/>
      <c r="AK317" s="20"/>
    </row>
    <row r="318" spans="1:37" ht="13.8" x14ac:dyDescent="0.3">
      <c r="A318" s="3">
        <f t="shared" ca="1" si="48"/>
        <v>0</v>
      </c>
      <c r="B318" s="6">
        <f t="shared" ca="1" si="49"/>
        <v>2.5931978088320751</v>
      </c>
      <c r="C318" s="4" t="str">
        <f t="shared" ca="1" si="50"/>
        <v/>
      </c>
      <c r="D318" s="20">
        <v>2.9646158244104299</v>
      </c>
      <c r="E318" s="4">
        <f t="shared" si="51"/>
        <v>2.0587609891739096E-3</v>
      </c>
      <c r="F318" s="4" t="str">
        <f t="shared" ca="1" si="52"/>
        <v/>
      </c>
      <c r="G318" s="3" t="str">
        <f ca="1">IF(F318&lt;&gt;"",SUM(COUNTIF($K$22:$K318,"&gt;"&amp;F318),COUNTIF($M$22:$M318,"&gt;"&amp;F318),COUNTIF($O$22:$O318,"&gt;"&amp;F318),COUNTIF($Q$22:$Q318,"&gt;"&amp;F318),COUNTIF($S$22:$S318,"&gt;"&amp;F318)),"")</f>
        <v/>
      </c>
      <c r="H318" s="20">
        <v>9.68411147063307</v>
      </c>
      <c r="I318" s="4">
        <f t="shared" si="53"/>
        <v>6.7250774101618544E-3</v>
      </c>
      <c r="J318" s="4" t="str">
        <f t="shared" ca="1" si="54"/>
        <v/>
      </c>
      <c r="K318" s="4" t="str">
        <f ca="1">IF(AND(MAX(L$21:L317)&lt;=MAX(N$21:N317),F318&lt;&gt;"",MAX(L$21:L317)&lt;=MAX(P$21:P317),MAX(L$21:L317)&lt;=MAX(R$21:R317),MAX(L$21:L317)&lt;=MAX(T$21:T317),MAX(L$21:L317)&lt;=TIME(20,0,0)),MAX(L$21:L317,F318),"")</f>
        <v/>
      </c>
      <c r="L318" s="4" t="str">
        <f t="shared" ca="1" si="55"/>
        <v/>
      </c>
      <c r="M318" s="4" t="str">
        <f ca="1">IF(AND(MAX(L$21:L317)&gt;MAX(N$21:N317),F318&lt;&gt;"",MAX(N$21:N317)&lt;=MAX(P$21:P317),MAX(N$21:N317)&lt;=MAX(R$21:R317),MAX(N$21:N317)&lt;=MAX(T$21:T317),MAX(N$21:N317)&lt;TIME(20,0,0)),MAX(N$21:N317,F318),"")</f>
        <v/>
      </c>
      <c r="N318" s="4" t="str">
        <f t="shared" ca="1" si="56"/>
        <v/>
      </c>
      <c r="O318" s="21" t="str">
        <f ca="1">IF(AND(MAX(L$21:L317)&gt;MAX(P$21:P317),F318&lt;&gt;"",MAX(N$21:N317)&gt;MAX(P$21:P317),MAX(P$21:P317)&lt;=MAX(R$21:R317),MAX(P$21:P317)&lt;=MAX(T$21:T317),MAX(P$21:P317)&lt;TIME(20,0,0)),MAX(P$21:P317,F318),"")</f>
        <v/>
      </c>
      <c r="P318" s="21" t="str">
        <f t="shared" ca="1" si="57"/>
        <v/>
      </c>
      <c r="Q318" s="21" t="str">
        <f ca="1">IF(AND(MAX(L$21:L317)&gt;MAX(R$21:R317),F318&lt;&gt;"",MAX(N$21:N317)&gt;MAX(R$21:R317),MAX(P$21:P317)&gt;MAX(R$21:R317),MAX(R$21:R317)&lt;=MAX(T$21:T317),MAX(R$21:R317)&lt;TIME(20,0,0)),MAX(R$21:R317,F318),"")</f>
        <v/>
      </c>
      <c r="R318" s="21" t="str">
        <f t="shared" ca="1" si="58"/>
        <v/>
      </c>
      <c r="S318" s="21" t="str">
        <f ca="1">IF(AND(MAX(L$21:L317)&gt;MAX(T$21:T317),F318&lt;&gt;"",MAX(N$21:N317)&gt;MAX(T$21:T317),MAX(P$21:P317)&gt;MAX(T$21:T317),MAX(R$21:R317)&gt;MAX(T$21:T317),MAX(T$21:T317)&lt;TIME(20,0,0)),MAX(T$21:T317,F318),"")</f>
        <v/>
      </c>
      <c r="T318" s="21" t="str">
        <f t="shared" ca="1" si="59"/>
        <v/>
      </c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0"/>
      <c r="AF318" s="20"/>
      <c r="AG318" s="20"/>
      <c r="AH318" s="20"/>
      <c r="AI318" s="20"/>
      <c r="AJ318" s="20"/>
      <c r="AK318" s="20"/>
    </row>
    <row r="319" spans="1:37" ht="13.8" x14ac:dyDescent="0.3">
      <c r="A319" s="3">
        <f t="shared" ca="1" si="48"/>
        <v>0</v>
      </c>
      <c r="B319" s="6">
        <f t="shared" ca="1" si="49"/>
        <v>1.858303721675522</v>
      </c>
      <c r="C319" s="4" t="str">
        <f t="shared" ca="1" si="50"/>
        <v/>
      </c>
      <c r="D319" s="20">
        <v>4.1799227195297135</v>
      </c>
      <c r="E319" s="4">
        <f t="shared" si="51"/>
        <v>2.9027241107845232E-3</v>
      </c>
      <c r="F319" s="4" t="str">
        <f t="shared" ca="1" si="52"/>
        <v/>
      </c>
      <c r="G319" s="3" t="str">
        <f ca="1">IF(F319&lt;&gt;"",SUM(COUNTIF($K$22:$K319,"&gt;"&amp;F319),COUNTIF($M$22:$M319,"&gt;"&amp;F319),COUNTIF($O$22:$O319,"&gt;"&amp;F319),COUNTIF($Q$22:$Q319,"&gt;"&amp;F319),COUNTIF($S$22:$S319,"&gt;"&amp;F319)),"")</f>
        <v/>
      </c>
      <c r="H319" s="20">
        <v>17.063309523236967</v>
      </c>
      <c r="I319" s="4">
        <f t="shared" si="53"/>
        <v>1.1849520502247893E-2</v>
      </c>
      <c r="J319" s="4" t="str">
        <f t="shared" ca="1" si="54"/>
        <v/>
      </c>
      <c r="K319" s="4" t="str">
        <f ca="1">IF(AND(MAX(L$21:L318)&lt;=MAX(N$21:N318),F319&lt;&gt;"",MAX(L$21:L318)&lt;=MAX(P$21:P318),MAX(L$21:L318)&lt;=MAX(R$21:R318),MAX(L$21:L318)&lt;=MAX(T$21:T318),MAX(L$21:L318)&lt;=TIME(20,0,0)),MAX(L$21:L318,F319),"")</f>
        <v/>
      </c>
      <c r="L319" s="4" t="str">
        <f t="shared" ca="1" si="55"/>
        <v/>
      </c>
      <c r="M319" s="4" t="str">
        <f ca="1">IF(AND(MAX(L$21:L318)&gt;MAX(N$21:N318),F319&lt;&gt;"",MAX(N$21:N318)&lt;=MAX(P$21:P318),MAX(N$21:N318)&lt;=MAX(R$21:R318),MAX(N$21:N318)&lt;=MAX(T$21:T318),MAX(N$21:N318)&lt;TIME(20,0,0)),MAX(N$21:N318,F319),"")</f>
        <v/>
      </c>
      <c r="N319" s="4" t="str">
        <f t="shared" ca="1" si="56"/>
        <v/>
      </c>
      <c r="O319" s="21" t="str">
        <f ca="1">IF(AND(MAX(L$21:L318)&gt;MAX(P$21:P318),F319&lt;&gt;"",MAX(N$21:N318)&gt;MAX(P$21:P318),MAX(P$21:P318)&lt;=MAX(R$21:R318),MAX(P$21:P318)&lt;=MAX(T$21:T318),MAX(P$21:P318)&lt;TIME(20,0,0)),MAX(P$21:P318,F319),"")</f>
        <v/>
      </c>
      <c r="P319" s="21" t="str">
        <f t="shared" ca="1" si="57"/>
        <v/>
      </c>
      <c r="Q319" s="21" t="str">
        <f ca="1">IF(AND(MAX(L$21:L318)&gt;MAX(R$21:R318),F319&lt;&gt;"",MAX(N$21:N318)&gt;MAX(R$21:R318),MAX(P$21:P318)&gt;MAX(R$21:R318),MAX(R$21:R318)&lt;=MAX(T$21:T318),MAX(R$21:R318)&lt;TIME(20,0,0)),MAX(R$21:R318,F319),"")</f>
        <v/>
      </c>
      <c r="R319" s="21" t="str">
        <f t="shared" ca="1" si="58"/>
        <v/>
      </c>
      <c r="S319" s="21" t="str">
        <f ca="1">IF(AND(MAX(L$21:L318)&gt;MAX(T$21:T318),F319&lt;&gt;"",MAX(N$21:N318)&gt;MAX(T$21:T318),MAX(P$21:P318)&gt;MAX(T$21:T318),MAX(R$21:R318)&gt;MAX(T$21:T318),MAX(T$21:T318)&lt;TIME(20,0,0)),MAX(T$21:T318,F319),"")</f>
        <v/>
      </c>
      <c r="T319" s="21" t="str">
        <f t="shared" ca="1" si="59"/>
        <v/>
      </c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0"/>
      <c r="AF319" s="20"/>
      <c r="AG319" s="20"/>
      <c r="AH319" s="20"/>
      <c r="AI319" s="20"/>
      <c r="AJ319" s="20"/>
      <c r="AK319" s="20"/>
    </row>
    <row r="320" spans="1:37" ht="13.8" x14ac:dyDescent="0.3">
      <c r="A320" s="3">
        <f t="shared" ca="1" si="48"/>
        <v>0</v>
      </c>
      <c r="B320" s="6">
        <f t="shared" ca="1" si="49"/>
        <v>4.0581427556582543</v>
      </c>
      <c r="C320" s="4" t="str">
        <f t="shared" ca="1" si="50"/>
        <v/>
      </c>
      <c r="D320" s="20">
        <v>4.7087677406379953</v>
      </c>
      <c r="E320" s="4">
        <f t="shared" si="51"/>
        <v>3.2699775976652743E-3</v>
      </c>
      <c r="F320" s="4" t="str">
        <f t="shared" ca="1" si="52"/>
        <v/>
      </c>
      <c r="G320" s="3" t="str">
        <f ca="1">IF(F320&lt;&gt;"",SUM(COUNTIF($K$22:$K320,"&gt;"&amp;F320),COUNTIF($M$22:$M320,"&gt;"&amp;F320),COUNTIF($O$22:$O320,"&gt;"&amp;F320),COUNTIF($Q$22:$Q320,"&gt;"&amp;F320),COUNTIF($S$22:$S320,"&gt;"&amp;F320)),"")</f>
        <v/>
      </c>
      <c r="H320" s="20">
        <v>8.3486378722591326</v>
      </c>
      <c r="I320" s="4">
        <f t="shared" si="53"/>
        <v>5.7976651890688418E-3</v>
      </c>
      <c r="J320" s="4" t="str">
        <f t="shared" ca="1" si="54"/>
        <v/>
      </c>
      <c r="K320" s="4" t="str">
        <f ca="1">IF(AND(MAX(L$21:L319)&lt;=MAX(N$21:N319),F320&lt;&gt;"",MAX(L$21:L319)&lt;=MAX(P$21:P319),MAX(L$21:L319)&lt;=MAX(R$21:R319),MAX(L$21:L319)&lt;=MAX(T$21:T319),MAX(L$21:L319)&lt;=TIME(20,0,0)),MAX(L$21:L319,F320),"")</f>
        <v/>
      </c>
      <c r="L320" s="4" t="str">
        <f t="shared" ca="1" si="55"/>
        <v/>
      </c>
      <c r="M320" s="4" t="str">
        <f ca="1">IF(AND(MAX(L$21:L319)&gt;MAX(N$21:N319),F320&lt;&gt;"",MAX(N$21:N319)&lt;=MAX(P$21:P319),MAX(N$21:N319)&lt;=MAX(R$21:R319),MAX(N$21:N319)&lt;=MAX(T$21:T319),MAX(N$21:N319)&lt;TIME(20,0,0)),MAX(N$21:N319,F320),"")</f>
        <v/>
      </c>
      <c r="N320" s="4" t="str">
        <f t="shared" ca="1" si="56"/>
        <v/>
      </c>
      <c r="O320" s="21" t="str">
        <f ca="1">IF(AND(MAX(L$21:L319)&gt;MAX(P$21:P319),F320&lt;&gt;"",MAX(N$21:N319)&gt;MAX(P$21:P319),MAX(P$21:P319)&lt;=MAX(R$21:R319),MAX(P$21:P319)&lt;=MAX(T$21:T319),MAX(P$21:P319)&lt;TIME(20,0,0)),MAX(P$21:P319,F320),"")</f>
        <v/>
      </c>
      <c r="P320" s="21" t="str">
        <f t="shared" ca="1" si="57"/>
        <v/>
      </c>
      <c r="Q320" s="21" t="str">
        <f ca="1">IF(AND(MAX(L$21:L319)&gt;MAX(R$21:R319),F320&lt;&gt;"",MAX(N$21:N319)&gt;MAX(R$21:R319),MAX(P$21:P319)&gt;MAX(R$21:R319),MAX(R$21:R319)&lt;=MAX(T$21:T319),MAX(R$21:R319)&lt;TIME(20,0,0)),MAX(R$21:R319,F320),"")</f>
        <v/>
      </c>
      <c r="R320" s="21" t="str">
        <f t="shared" ca="1" si="58"/>
        <v/>
      </c>
      <c r="S320" s="21" t="str">
        <f ca="1">IF(AND(MAX(L$21:L319)&gt;MAX(T$21:T319),F320&lt;&gt;"",MAX(N$21:N319)&gt;MAX(T$21:T319),MAX(P$21:P319)&gt;MAX(T$21:T319),MAX(R$21:R319)&gt;MAX(T$21:T319),MAX(T$21:T319)&lt;TIME(20,0,0)),MAX(T$21:T319,F320),"")</f>
        <v/>
      </c>
      <c r="T320" s="21" t="str">
        <f t="shared" ca="1" si="59"/>
        <v/>
      </c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0"/>
      <c r="AF320" s="20"/>
      <c r="AG320" s="20"/>
      <c r="AH320" s="20"/>
      <c r="AI320" s="20"/>
      <c r="AJ320" s="20"/>
      <c r="AK320" s="20"/>
    </row>
    <row r="321" spans="1:37" ht="13.8" x14ac:dyDescent="0.3">
      <c r="A321" s="3">
        <f t="shared" ca="1" si="48"/>
        <v>1</v>
      </c>
      <c r="B321" s="6">
        <f t="shared" ca="1" si="49"/>
        <v>4.658199294842996</v>
      </c>
      <c r="C321" s="4" t="str">
        <f t="shared" ca="1" si="50"/>
        <v/>
      </c>
      <c r="D321" s="20">
        <v>2.9485817170352675</v>
      </c>
      <c r="E321" s="4">
        <f t="shared" si="51"/>
        <v>2.0476261923856025E-3</v>
      </c>
      <c r="F321" s="4" t="str">
        <f t="shared" ca="1" si="52"/>
        <v/>
      </c>
      <c r="G321" s="3" t="str">
        <f ca="1">IF(F321&lt;&gt;"",SUM(COUNTIF($K$22:$K321,"&gt;"&amp;F321),COUNTIF($M$22:$M321,"&gt;"&amp;F321),COUNTIF($O$22:$O321,"&gt;"&amp;F321),COUNTIF($Q$22:$Q321,"&gt;"&amp;F321),COUNTIF($S$22:$S321,"&gt;"&amp;F321)),"")</f>
        <v/>
      </c>
      <c r="H321" s="20">
        <v>17.03499723738787</v>
      </c>
      <c r="I321" s="4">
        <f t="shared" si="53"/>
        <v>1.1829859192630465E-2</v>
      </c>
      <c r="J321" s="4" t="str">
        <f t="shared" ca="1" si="54"/>
        <v/>
      </c>
      <c r="K321" s="4" t="str">
        <f ca="1">IF(AND(MAX(L$21:L320)&lt;=MAX(N$21:N320),F321&lt;&gt;"",MAX(L$21:L320)&lt;=MAX(P$21:P320),MAX(L$21:L320)&lt;=MAX(R$21:R320),MAX(L$21:L320)&lt;=MAX(T$21:T320),MAX(L$21:L320)&lt;=TIME(20,0,0)),MAX(L$21:L320,F321),"")</f>
        <v/>
      </c>
      <c r="L321" s="4" t="str">
        <f t="shared" ca="1" si="55"/>
        <v/>
      </c>
      <c r="M321" s="4" t="str">
        <f ca="1">IF(AND(MAX(L$21:L320)&gt;MAX(N$21:N320),F321&lt;&gt;"",MAX(N$21:N320)&lt;=MAX(P$21:P320),MAX(N$21:N320)&lt;=MAX(R$21:R320),MAX(N$21:N320)&lt;=MAX(T$21:T320),MAX(N$21:N320)&lt;TIME(20,0,0)),MAX(N$21:N320,F321),"")</f>
        <v/>
      </c>
      <c r="N321" s="4" t="str">
        <f t="shared" ca="1" si="56"/>
        <v/>
      </c>
      <c r="O321" s="21" t="str">
        <f ca="1">IF(AND(MAX(L$21:L320)&gt;MAX(P$21:P320),F321&lt;&gt;"",MAX(N$21:N320)&gt;MAX(P$21:P320),MAX(P$21:P320)&lt;=MAX(R$21:R320),MAX(P$21:P320)&lt;=MAX(T$21:T320),MAX(P$21:P320)&lt;TIME(20,0,0)),MAX(P$21:P320,F321),"")</f>
        <v/>
      </c>
      <c r="P321" s="21" t="str">
        <f t="shared" ca="1" si="57"/>
        <v/>
      </c>
      <c r="Q321" s="21" t="str">
        <f ca="1">IF(AND(MAX(L$21:L320)&gt;MAX(R$21:R320),F321&lt;&gt;"",MAX(N$21:N320)&gt;MAX(R$21:R320),MAX(P$21:P320)&gt;MAX(R$21:R320),MAX(R$21:R320)&lt;=MAX(T$21:T320),MAX(R$21:R320)&lt;TIME(20,0,0)),MAX(R$21:R320,F321),"")</f>
        <v/>
      </c>
      <c r="R321" s="21" t="str">
        <f t="shared" ca="1" si="58"/>
        <v/>
      </c>
      <c r="S321" s="21" t="str">
        <f ca="1">IF(AND(MAX(L$21:L320)&gt;MAX(T$21:T320),F321&lt;&gt;"",MAX(N$21:N320)&gt;MAX(T$21:T320),MAX(P$21:P320)&gt;MAX(T$21:T320),MAX(R$21:R320)&gt;MAX(T$21:T320),MAX(T$21:T320)&lt;TIME(20,0,0)),MAX(T$21:T320,F321),"")</f>
        <v/>
      </c>
      <c r="T321" s="21" t="str">
        <f t="shared" ca="1" si="59"/>
        <v/>
      </c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0"/>
      <c r="AF321" s="20"/>
      <c r="AG321" s="20"/>
      <c r="AH321" s="20"/>
      <c r="AI321" s="20"/>
      <c r="AJ321" s="20"/>
      <c r="AK321" s="20"/>
    </row>
    <row r="322" spans="1:37" ht="13.8" x14ac:dyDescent="0.3">
      <c r="A322" s="3">
        <f t="shared" ca="1" si="48"/>
        <v>0</v>
      </c>
      <c r="B322" s="6">
        <f t="shared" ca="1" si="49"/>
        <v>1.4653437900112436</v>
      </c>
      <c r="C322" s="4" t="str">
        <f t="shared" ca="1" si="50"/>
        <v/>
      </c>
      <c r="D322" s="20">
        <v>4.0300641406502109</v>
      </c>
      <c r="E322" s="4">
        <f t="shared" si="51"/>
        <v>2.7986556532293132E-3</v>
      </c>
      <c r="F322" s="4" t="str">
        <f t="shared" ca="1" si="52"/>
        <v/>
      </c>
      <c r="G322" s="3" t="str">
        <f ca="1">IF(F322&lt;&gt;"",SUM(COUNTIF($K$22:$K322,"&gt;"&amp;F322),COUNTIF($M$22:$M322,"&gt;"&amp;F322),COUNTIF($O$22:$O322,"&gt;"&amp;F322),COUNTIF($Q$22:$Q322,"&gt;"&amp;F322),COUNTIF($S$22:$S322,"&gt;"&amp;F322)),"")</f>
        <v/>
      </c>
      <c r="H322" s="20">
        <v>12.757053904479108</v>
      </c>
      <c r="I322" s="4">
        <f t="shared" si="53"/>
        <v>8.8590652114438253E-3</v>
      </c>
      <c r="J322" s="4" t="str">
        <f t="shared" ca="1" si="54"/>
        <v/>
      </c>
      <c r="K322" s="4" t="str">
        <f ca="1">IF(AND(MAX(L$21:L321)&lt;=MAX(N$21:N321),F322&lt;&gt;"",MAX(L$21:L321)&lt;=MAX(P$21:P321),MAX(L$21:L321)&lt;=MAX(R$21:R321),MAX(L$21:L321)&lt;=MAX(T$21:T321),MAX(L$21:L321)&lt;=TIME(20,0,0)),MAX(L$21:L321,F322),"")</f>
        <v/>
      </c>
      <c r="L322" s="4" t="str">
        <f t="shared" ca="1" si="55"/>
        <v/>
      </c>
      <c r="M322" s="4" t="str">
        <f ca="1">IF(AND(MAX(L$21:L321)&gt;MAX(N$21:N321),F322&lt;&gt;"",MAX(N$21:N321)&lt;=MAX(P$21:P321),MAX(N$21:N321)&lt;=MAX(R$21:R321),MAX(N$21:N321)&lt;=MAX(T$21:T321),MAX(N$21:N321)&lt;TIME(20,0,0)),MAX(N$21:N321,F322),"")</f>
        <v/>
      </c>
      <c r="N322" s="4" t="str">
        <f t="shared" ca="1" si="56"/>
        <v/>
      </c>
      <c r="O322" s="21" t="str">
        <f ca="1">IF(AND(MAX(L$21:L321)&gt;MAX(P$21:P321),F322&lt;&gt;"",MAX(N$21:N321)&gt;MAX(P$21:P321),MAX(P$21:P321)&lt;=MAX(R$21:R321),MAX(P$21:P321)&lt;=MAX(T$21:T321),MAX(P$21:P321)&lt;TIME(20,0,0)),MAX(P$21:P321,F322),"")</f>
        <v/>
      </c>
      <c r="P322" s="21" t="str">
        <f t="shared" ca="1" si="57"/>
        <v/>
      </c>
      <c r="Q322" s="21" t="str">
        <f ca="1">IF(AND(MAX(L$21:L321)&gt;MAX(R$21:R321),F322&lt;&gt;"",MAX(N$21:N321)&gt;MAX(R$21:R321),MAX(P$21:P321)&gt;MAX(R$21:R321),MAX(R$21:R321)&lt;=MAX(T$21:T321),MAX(R$21:R321)&lt;TIME(20,0,0)),MAX(R$21:R321,F322),"")</f>
        <v/>
      </c>
      <c r="R322" s="21" t="str">
        <f t="shared" ca="1" si="58"/>
        <v/>
      </c>
      <c r="S322" s="21" t="str">
        <f ca="1">IF(AND(MAX(L$21:L321)&gt;MAX(T$21:T321),F322&lt;&gt;"",MAX(N$21:N321)&gt;MAX(T$21:T321),MAX(P$21:P321)&gt;MAX(T$21:T321),MAX(R$21:R321)&gt;MAX(T$21:T321),MAX(T$21:T321)&lt;TIME(20,0,0)),MAX(T$21:T321,F322),"")</f>
        <v/>
      </c>
      <c r="T322" s="21" t="str">
        <f t="shared" ca="1" si="59"/>
        <v/>
      </c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0"/>
      <c r="AF322" s="20"/>
      <c r="AG322" s="20"/>
      <c r="AH322" s="20"/>
      <c r="AI322" s="20"/>
      <c r="AJ322" s="20"/>
      <c r="AK322" s="20"/>
    </row>
    <row r="323" spans="1:37" ht="13.8" x14ac:dyDescent="0.3">
      <c r="A323" s="3">
        <f t="shared" ca="1" si="48"/>
        <v>0</v>
      </c>
      <c r="B323" s="6">
        <f t="shared" ca="1" si="49"/>
        <v>2.0670148000119397</v>
      </c>
      <c r="C323" s="4" t="str">
        <f t="shared" ca="1" si="50"/>
        <v/>
      </c>
      <c r="D323" s="20">
        <v>2.0743106081936276</v>
      </c>
      <c r="E323" s="4">
        <f t="shared" si="51"/>
        <v>1.4404934779122414E-3</v>
      </c>
      <c r="F323" s="4" t="str">
        <f t="shared" ca="1" si="52"/>
        <v/>
      </c>
      <c r="G323" s="3" t="str">
        <f ca="1">IF(F323&lt;&gt;"",SUM(COUNTIF($K$22:$K323,"&gt;"&amp;F323),COUNTIF($M$22:$M323,"&gt;"&amp;F323),COUNTIF($O$22:$O323,"&gt;"&amp;F323),COUNTIF($Q$22:$Q323,"&gt;"&amp;F323),COUNTIF($S$22:$S323,"&gt;"&amp;F323)),"")</f>
        <v/>
      </c>
      <c r="H323" s="20">
        <v>17.272520305268699</v>
      </c>
      <c r="I323" s="4">
        <f t="shared" si="53"/>
        <v>1.1994805767547708E-2</v>
      </c>
      <c r="J323" s="4" t="str">
        <f t="shared" ca="1" si="54"/>
        <v/>
      </c>
      <c r="K323" s="4" t="str">
        <f ca="1">IF(AND(MAX(L$21:L322)&lt;=MAX(N$21:N322),F323&lt;&gt;"",MAX(L$21:L322)&lt;=MAX(P$21:P322),MAX(L$21:L322)&lt;=MAX(R$21:R322),MAX(L$21:L322)&lt;=MAX(T$21:T322),MAX(L$21:L322)&lt;=TIME(20,0,0)),MAX(L$21:L322,F323),"")</f>
        <v/>
      </c>
      <c r="L323" s="4" t="str">
        <f t="shared" ca="1" si="55"/>
        <v/>
      </c>
      <c r="M323" s="4" t="str">
        <f ca="1">IF(AND(MAX(L$21:L322)&gt;MAX(N$21:N322),F323&lt;&gt;"",MAX(N$21:N322)&lt;=MAX(P$21:P322),MAX(N$21:N322)&lt;=MAX(R$21:R322),MAX(N$21:N322)&lt;=MAX(T$21:T322),MAX(N$21:N322)&lt;TIME(20,0,0)),MAX(N$21:N322,F323),"")</f>
        <v/>
      </c>
      <c r="N323" s="4" t="str">
        <f t="shared" ca="1" si="56"/>
        <v/>
      </c>
      <c r="O323" s="21" t="str">
        <f ca="1">IF(AND(MAX(L$21:L322)&gt;MAX(P$21:P322),F323&lt;&gt;"",MAX(N$21:N322)&gt;MAX(P$21:P322),MAX(P$21:P322)&lt;=MAX(R$21:R322),MAX(P$21:P322)&lt;=MAX(T$21:T322),MAX(P$21:P322)&lt;TIME(20,0,0)),MAX(P$21:P322,F323),"")</f>
        <v/>
      </c>
      <c r="P323" s="21" t="str">
        <f t="shared" ca="1" si="57"/>
        <v/>
      </c>
      <c r="Q323" s="21" t="str">
        <f ca="1">IF(AND(MAX(L$21:L322)&gt;MAX(R$21:R322),F323&lt;&gt;"",MAX(N$21:N322)&gt;MAX(R$21:R322),MAX(P$21:P322)&gt;MAX(R$21:R322),MAX(R$21:R322)&lt;=MAX(T$21:T322),MAX(R$21:R322)&lt;TIME(20,0,0)),MAX(R$21:R322,F323),"")</f>
        <v/>
      </c>
      <c r="R323" s="21" t="str">
        <f t="shared" ca="1" si="58"/>
        <v/>
      </c>
      <c r="S323" s="21" t="str">
        <f ca="1">IF(AND(MAX(L$21:L322)&gt;MAX(T$21:T322),F323&lt;&gt;"",MAX(N$21:N322)&gt;MAX(T$21:T322),MAX(P$21:P322)&gt;MAX(T$21:T322),MAX(R$21:R322)&gt;MAX(T$21:T322),MAX(T$21:T322)&lt;TIME(20,0,0)),MAX(T$21:T322,F323),"")</f>
        <v/>
      </c>
      <c r="T323" s="21" t="str">
        <f t="shared" ca="1" si="59"/>
        <v/>
      </c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0"/>
      <c r="AF323" s="20"/>
      <c r="AG323" s="20"/>
      <c r="AH323" s="20"/>
      <c r="AI323" s="20"/>
      <c r="AJ323" s="20"/>
      <c r="AK323" s="20"/>
    </row>
    <row r="324" spans="1:37" ht="13.8" x14ac:dyDescent="0.3">
      <c r="A324" s="3">
        <f t="shared" ca="1" si="48"/>
        <v>0</v>
      </c>
      <c r="B324" s="6">
        <f t="shared" ca="1" si="49"/>
        <v>2.2598932496218729</v>
      </c>
      <c r="C324" s="4" t="str">
        <f t="shared" ca="1" si="50"/>
        <v/>
      </c>
      <c r="D324" s="20">
        <v>3.7833426707293256</v>
      </c>
      <c r="E324" s="4">
        <f t="shared" si="51"/>
        <v>2.6273212991175872E-3</v>
      </c>
      <c r="F324" s="4" t="str">
        <f t="shared" ca="1" si="52"/>
        <v/>
      </c>
      <c r="G324" s="3" t="str">
        <f ca="1">IF(F324&lt;&gt;"",SUM(COUNTIF($K$22:$K324,"&gt;"&amp;F324),COUNTIF($M$22:$M324,"&gt;"&amp;F324),COUNTIF($O$22:$O324,"&gt;"&amp;F324),COUNTIF($Q$22:$Q324,"&gt;"&amp;F324),COUNTIF($S$22:$S324,"&gt;"&amp;F324)),"")</f>
        <v/>
      </c>
      <c r="H324" s="20">
        <v>17.627351136652578</v>
      </c>
      <c r="I324" s="4">
        <f t="shared" si="53"/>
        <v>1.2241216067119845E-2</v>
      </c>
      <c r="J324" s="4" t="str">
        <f t="shared" ca="1" si="54"/>
        <v/>
      </c>
      <c r="K324" s="4" t="str">
        <f ca="1">IF(AND(MAX(L$21:L323)&lt;=MAX(N$21:N323),F324&lt;&gt;"",MAX(L$21:L323)&lt;=MAX(P$21:P323),MAX(L$21:L323)&lt;=MAX(R$21:R323),MAX(L$21:L323)&lt;=MAX(T$21:T323),MAX(L$21:L323)&lt;=TIME(20,0,0)),MAX(L$21:L323,F324),"")</f>
        <v/>
      </c>
      <c r="L324" s="4" t="str">
        <f t="shared" ca="1" si="55"/>
        <v/>
      </c>
      <c r="M324" s="4" t="str">
        <f ca="1">IF(AND(MAX(L$21:L323)&gt;MAX(N$21:N323),F324&lt;&gt;"",MAX(N$21:N323)&lt;=MAX(P$21:P323),MAX(N$21:N323)&lt;=MAX(R$21:R323),MAX(N$21:N323)&lt;=MAX(T$21:T323),MAX(N$21:N323)&lt;TIME(20,0,0)),MAX(N$21:N323,F324),"")</f>
        <v/>
      </c>
      <c r="N324" s="4" t="str">
        <f t="shared" ca="1" si="56"/>
        <v/>
      </c>
      <c r="O324" s="21" t="str">
        <f ca="1">IF(AND(MAX(L$21:L323)&gt;MAX(P$21:P323),F324&lt;&gt;"",MAX(N$21:N323)&gt;MAX(P$21:P323),MAX(P$21:P323)&lt;=MAX(R$21:R323),MAX(P$21:P323)&lt;=MAX(T$21:T323),MAX(P$21:P323)&lt;TIME(20,0,0)),MAX(P$21:P323,F324),"")</f>
        <v/>
      </c>
      <c r="P324" s="21" t="str">
        <f t="shared" ca="1" si="57"/>
        <v/>
      </c>
      <c r="Q324" s="21" t="str">
        <f ca="1">IF(AND(MAX(L$21:L323)&gt;MAX(R$21:R323),F324&lt;&gt;"",MAX(N$21:N323)&gt;MAX(R$21:R323),MAX(P$21:P323)&gt;MAX(R$21:R323),MAX(R$21:R323)&lt;=MAX(T$21:T323),MAX(R$21:R323)&lt;TIME(20,0,0)),MAX(R$21:R323,F324),"")</f>
        <v/>
      </c>
      <c r="R324" s="21" t="str">
        <f t="shared" ca="1" si="58"/>
        <v/>
      </c>
      <c r="S324" s="21" t="str">
        <f ca="1">IF(AND(MAX(L$21:L323)&gt;MAX(T$21:T323),F324&lt;&gt;"",MAX(N$21:N323)&gt;MAX(T$21:T323),MAX(P$21:P323)&gt;MAX(T$21:T323),MAX(R$21:R323)&gt;MAX(T$21:T323),MAX(T$21:T323)&lt;TIME(20,0,0)),MAX(T$21:T323,F324),"")</f>
        <v/>
      </c>
      <c r="T324" s="21" t="str">
        <f t="shared" ca="1" si="59"/>
        <v/>
      </c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0"/>
      <c r="AF324" s="20"/>
      <c r="AG324" s="20"/>
      <c r="AH324" s="20"/>
      <c r="AI324" s="20"/>
      <c r="AJ324" s="20"/>
      <c r="AK324" s="20"/>
    </row>
    <row r="325" spans="1:37" ht="13.8" x14ac:dyDescent="0.3">
      <c r="A325" s="3">
        <f t="shared" ca="1" si="48"/>
        <v>0</v>
      </c>
      <c r="B325" s="6">
        <f t="shared" ca="1" si="49"/>
        <v>4.3663855818869139</v>
      </c>
      <c r="C325" s="4" t="str">
        <f t="shared" ca="1" si="50"/>
        <v/>
      </c>
      <c r="D325" s="20">
        <v>2.986659418027557</v>
      </c>
      <c r="E325" s="4">
        <f t="shared" si="51"/>
        <v>2.0740690402969147E-3</v>
      </c>
      <c r="F325" s="4" t="str">
        <f t="shared" ca="1" si="52"/>
        <v/>
      </c>
      <c r="G325" s="3" t="str">
        <f ca="1">IF(F325&lt;&gt;"",SUM(COUNTIF($K$22:$K325,"&gt;"&amp;F325),COUNTIF($M$22:$M325,"&gt;"&amp;F325),COUNTIF($O$22:$O325,"&gt;"&amp;F325),COUNTIF($Q$22:$Q325,"&gt;"&amp;F325),COUNTIF($S$22:$S325,"&gt;"&amp;F325)),"")</f>
        <v/>
      </c>
      <c r="H325" s="20">
        <v>14.102345782375778</v>
      </c>
      <c r="I325" s="4">
        <f t="shared" si="53"/>
        <v>9.793295682205402E-3</v>
      </c>
      <c r="J325" s="4" t="str">
        <f t="shared" ca="1" si="54"/>
        <v/>
      </c>
      <c r="K325" s="4" t="str">
        <f ca="1">IF(AND(MAX(L$21:L324)&lt;=MAX(N$21:N324),F325&lt;&gt;"",MAX(L$21:L324)&lt;=MAX(P$21:P324),MAX(L$21:L324)&lt;=MAX(R$21:R324),MAX(L$21:L324)&lt;=MAX(T$21:T324),MAX(L$21:L324)&lt;=TIME(20,0,0)),MAX(L$21:L324,F325),"")</f>
        <v/>
      </c>
      <c r="L325" s="4" t="str">
        <f t="shared" ca="1" si="55"/>
        <v/>
      </c>
      <c r="M325" s="4" t="str">
        <f ca="1">IF(AND(MAX(L$21:L324)&gt;MAX(N$21:N324),F325&lt;&gt;"",MAX(N$21:N324)&lt;=MAX(P$21:P324),MAX(N$21:N324)&lt;=MAX(R$21:R324),MAX(N$21:N324)&lt;=MAX(T$21:T324),MAX(N$21:N324)&lt;TIME(20,0,0)),MAX(N$21:N324,F325),"")</f>
        <v/>
      </c>
      <c r="N325" s="4" t="str">
        <f t="shared" ca="1" si="56"/>
        <v/>
      </c>
      <c r="O325" s="21" t="str">
        <f ca="1">IF(AND(MAX(L$21:L324)&gt;MAX(P$21:P324),F325&lt;&gt;"",MAX(N$21:N324)&gt;MAX(P$21:P324),MAX(P$21:P324)&lt;=MAX(R$21:R324),MAX(P$21:P324)&lt;=MAX(T$21:T324),MAX(P$21:P324)&lt;TIME(20,0,0)),MAX(P$21:P324,F325),"")</f>
        <v/>
      </c>
      <c r="P325" s="21" t="str">
        <f t="shared" ca="1" si="57"/>
        <v/>
      </c>
      <c r="Q325" s="21" t="str">
        <f ca="1">IF(AND(MAX(L$21:L324)&gt;MAX(R$21:R324),F325&lt;&gt;"",MAX(N$21:N324)&gt;MAX(R$21:R324),MAX(P$21:P324)&gt;MAX(R$21:R324),MAX(R$21:R324)&lt;=MAX(T$21:T324),MAX(R$21:R324)&lt;TIME(20,0,0)),MAX(R$21:R324,F325),"")</f>
        <v/>
      </c>
      <c r="R325" s="21" t="str">
        <f t="shared" ca="1" si="58"/>
        <v/>
      </c>
      <c r="S325" s="21" t="str">
        <f ca="1">IF(AND(MAX(L$21:L324)&gt;MAX(T$21:T324),F325&lt;&gt;"",MAX(N$21:N324)&gt;MAX(T$21:T324),MAX(P$21:P324)&gt;MAX(T$21:T324),MAX(R$21:R324)&gt;MAX(T$21:T324),MAX(T$21:T324)&lt;TIME(20,0,0)),MAX(T$21:T324,F325),"")</f>
        <v/>
      </c>
      <c r="T325" s="21" t="str">
        <f t="shared" ca="1" si="59"/>
        <v/>
      </c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0"/>
      <c r="AF325" s="20"/>
      <c r="AG325" s="20"/>
      <c r="AH325" s="20"/>
      <c r="AI325" s="20"/>
      <c r="AJ325" s="20"/>
      <c r="AK325" s="20"/>
    </row>
    <row r="326" spans="1:37" ht="13.8" x14ac:dyDescent="0.3">
      <c r="A326" s="3">
        <f t="shared" ca="1" si="48"/>
        <v>0</v>
      </c>
      <c r="B326" s="6">
        <f t="shared" ca="1" si="49"/>
        <v>1.0900930617526401</v>
      </c>
      <c r="C326" s="4" t="str">
        <f t="shared" ca="1" si="50"/>
        <v/>
      </c>
      <c r="D326" s="20">
        <v>4.1243059816479217</v>
      </c>
      <c r="E326" s="4">
        <f t="shared" si="51"/>
        <v>2.8641013761443899E-3</v>
      </c>
      <c r="F326" s="4" t="str">
        <f t="shared" ca="1" si="52"/>
        <v/>
      </c>
      <c r="G326" s="3" t="str">
        <f ca="1">IF(F326&lt;&gt;"",SUM(COUNTIF($K$22:$K326,"&gt;"&amp;F326),COUNTIF($M$22:$M326,"&gt;"&amp;F326),COUNTIF($O$22:$O326,"&gt;"&amp;F326),COUNTIF($Q$22:$Q326,"&gt;"&amp;F326),COUNTIF($S$22:$S326,"&gt;"&amp;F326)),"")</f>
        <v/>
      </c>
      <c r="H326" s="20">
        <v>7.9820319266582374</v>
      </c>
      <c r="I326" s="4">
        <f t="shared" si="53"/>
        <v>5.5430777268459979E-3</v>
      </c>
      <c r="J326" s="4" t="str">
        <f t="shared" ca="1" si="54"/>
        <v/>
      </c>
      <c r="K326" s="4" t="str">
        <f ca="1">IF(AND(MAX(L$21:L325)&lt;=MAX(N$21:N325),F326&lt;&gt;"",MAX(L$21:L325)&lt;=MAX(P$21:P325),MAX(L$21:L325)&lt;=MAX(R$21:R325),MAX(L$21:L325)&lt;=MAX(T$21:T325),MAX(L$21:L325)&lt;=TIME(20,0,0)),MAX(L$21:L325,F326),"")</f>
        <v/>
      </c>
      <c r="L326" s="4" t="str">
        <f t="shared" ca="1" si="55"/>
        <v/>
      </c>
      <c r="M326" s="4" t="str">
        <f ca="1">IF(AND(MAX(L$21:L325)&gt;MAX(N$21:N325),F326&lt;&gt;"",MAX(N$21:N325)&lt;=MAX(P$21:P325),MAX(N$21:N325)&lt;=MAX(R$21:R325),MAX(N$21:N325)&lt;=MAX(T$21:T325),MAX(N$21:N325)&lt;TIME(20,0,0)),MAX(N$21:N325,F326),"")</f>
        <v/>
      </c>
      <c r="N326" s="4" t="str">
        <f t="shared" ca="1" si="56"/>
        <v/>
      </c>
      <c r="O326" s="21" t="str">
        <f ca="1">IF(AND(MAX(L$21:L325)&gt;MAX(P$21:P325),F326&lt;&gt;"",MAX(N$21:N325)&gt;MAX(P$21:P325),MAX(P$21:P325)&lt;=MAX(R$21:R325),MAX(P$21:P325)&lt;=MAX(T$21:T325),MAX(P$21:P325)&lt;TIME(20,0,0)),MAX(P$21:P325,F326),"")</f>
        <v/>
      </c>
      <c r="P326" s="21" t="str">
        <f t="shared" ca="1" si="57"/>
        <v/>
      </c>
      <c r="Q326" s="21" t="str">
        <f ca="1">IF(AND(MAX(L$21:L325)&gt;MAX(R$21:R325),F326&lt;&gt;"",MAX(N$21:N325)&gt;MAX(R$21:R325),MAX(P$21:P325)&gt;MAX(R$21:R325),MAX(R$21:R325)&lt;=MAX(T$21:T325),MAX(R$21:R325)&lt;TIME(20,0,0)),MAX(R$21:R325,F326),"")</f>
        <v/>
      </c>
      <c r="R326" s="21" t="str">
        <f t="shared" ca="1" si="58"/>
        <v/>
      </c>
      <c r="S326" s="21" t="str">
        <f ca="1">IF(AND(MAX(L$21:L325)&gt;MAX(T$21:T325),F326&lt;&gt;"",MAX(N$21:N325)&gt;MAX(T$21:T325),MAX(P$21:P325)&gt;MAX(T$21:T325),MAX(R$21:R325)&gt;MAX(T$21:T325),MAX(T$21:T325)&lt;TIME(20,0,0)),MAX(T$21:T325,F326),"")</f>
        <v/>
      </c>
      <c r="T326" s="21" t="str">
        <f t="shared" ca="1" si="59"/>
        <v/>
      </c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0"/>
      <c r="AF326" s="20"/>
      <c r="AG326" s="20"/>
      <c r="AH326" s="20"/>
      <c r="AI326" s="20"/>
      <c r="AJ326" s="20"/>
      <c r="AK326" s="20"/>
    </row>
    <row r="327" spans="1:37" ht="13.8" x14ac:dyDescent="0.3">
      <c r="A327" s="3">
        <f t="shared" ca="1" si="48"/>
        <v>0</v>
      </c>
      <c r="B327" s="6">
        <f t="shared" ca="1" si="49"/>
        <v>1.0022297413224093</v>
      </c>
      <c r="C327" s="4" t="str">
        <f t="shared" ca="1" si="50"/>
        <v/>
      </c>
      <c r="D327" s="20">
        <v>2.0145056472101714</v>
      </c>
      <c r="E327" s="4">
        <f t="shared" si="51"/>
        <v>1.3989622550070635E-3</v>
      </c>
      <c r="F327" s="4" t="str">
        <f t="shared" ca="1" si="52"/>
        <v/>
      </c>
      <c r="G327" s="3" t="str">
        <f ca="1">IF(F327&lt;&gt;"",SUM(COUNTIF($K$22:$K327,"&gt;"&amp;F327),COUNTIF($M$22:$M327,"&gt;"&amp;F327),COUNTIF($O$22:$O327,"&gt;"&amp;F327),COUNTIF($Q$22:$Q327,"&gt;"&amp;F327),COUNTIF($S$22:$S327,"&gt;"&amp;F327)),"")</f>
        <v/>
      </c>
      <c r="H327" s="20">
        <v>16.010843675430806</v>
      </c>
      <c r="I327" s="4">
        <f t="shared" si="53"/>
        <v>1.1118641441271393E-2</v>
      </c>
      <c r="J327" s="4" t="str">
        <f t="shared" ca="1" si="54"/>
        <v/>
      </c>
      <c r="K327" s="4" t="str">
        <f ca="1">IF(AND(MAX(L$21:L326)&lt;=MAX(N$21:N326),F327&lt;&gt;"",MAX(L$21:L326)&lt;=MAX(P$21:P326),MAX(L$21:L326)&lt;=MAX(R$21:R326),MAX(L$21:L326)&lt;=MAX(T$21:T326),MAX(L$21:L326)&lt;=TIME(20,0,0)),MAX(L$21:L326,F327),"")</f>
        <v/>
      </c>
      <c r="L327" s="4" t="str">
        <f t="shared" ca="1" si="55"/>
        <v/>
      </c>
      <c r="M327" s="4" t="str">
        <f ca="1">IF(AND(MAX(L$21:L326)&gt;MAX(N$21:N326),F327&lt;&gt;"",MAX(N$21:N326)&lt;=MAX(P$21:P326),MAX(N$21:N326)&lt;=MAX(R$21:R326),MAX(N$21:N326)&lt;=MAX(T$21:T326),MAX(N$21:N326)&lt;TIME(20,0,0)),MAX(N$21:N326,F327),"")</f>
        <v/>
      </c>
      <c r="N327" s="4" t="str">
        <f t="shared" ca="1" si="56"/>
        <v/>
      </c>
      <c r="O327" s="21" t="str">
        <f ca="1">IF(AND(MAX(L$21:L326)&gt;MAX(P$21:P326),F327&lt;&gt;"",MAX(N$21:N326)&gt;MAX(P$21:P326),MAX(P$21:P326)&lt;=MAX(R$21:R326),MAX(P$21:P326)&lt;=MAX(T$21:T326),MAX(P$21:P326)&lt;TIME(20,0,0)),MAX(P$21:P326,F327),"")</f>
        <v/>
      </c>
      <c r="P327" s="21" t="str">
        <f t="shared" ca="1" si="57"/>
        <v/>
      </c>
      <c r="Q327" s="21" t="str">
        <f ca="1">IF(AND(MAX(L$21:L326)&gt;MAX(R$21:R326),F327&lt;&gt;"",MAX(N$21:N326)&gt;MAX(R$21:R326),MAX(P$21:P326)&gt;MAX(R$21:R326),MAX(R$21:R326)&lt;=MAX(T$21:T326),MAX(R$21:R326)&lt;TIME(20,0,0)),MAX(R$21:R326,F327),"")</f>
        <v/>
      </c>
      <c r="R327" s="21" t="str">
        <f t="shared" ca="1" si="58"/>
        <v/>
      </c>
      <c r="S327" s="21" t="str">
        <f ca="1">IF(AND(MAX(L$21:L326)&gt;MAX(T$21:T326),F327&lt;&gt;"",MAX(N$21:N326)&gt;MAX(T$21:T326),MAX(P$21:P326)&gt;MAX(T$21:T326),MAX(R$21:R326)&gt;MAX(T$21:T326),MAX(T$21:T326)&lt;TIME(20,0,0)),MAX(T$21:T326,F327),"")</f>
        <v/>
      </c>
      <c r="T327" s="21" t="str">
        <f t="shared" ca="1" si="59"/>
        <v/>
      </c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0"/>
      <c r="AF327" s="20"/>
      <c r="AG327" s="20"/>
      <c r="AH327" s="20"/>
      <c r="AI327" s="20"/>
      <c r="AJ327" s="20"/>
      <c r="AK327" s="20"/>
    </row>
    <row r="328" spans="1:37" ht="13.8" x14ac:dyDescent="0.3">
      <c r="A328" s="3">
        <f t="shared" ca="1" si="48"/>
        <v>1</v>
      </c>
      <c r="B328" s="6">
        <f t="shared" ca="1" si="49"/>
        <v>1.3825331452224905</v>
      </c>
      <c r="C328" s="4" t="str">
        <f t="shared" ca="1" si="50"/>
        <v/>
      </c>
      <c r="D328" s="20">
        <v>4.2288614925637376</v>
      </c>
      <c r="E328" s="4">
        <f t="shared" si="51"/>
        <v>2.9367093698359288E-3</v>
      </c>
      <c r="F328" s="4" t="str">
        <f t="shared" ca="1" si="52"/>
        <v/>
      </c>
      <c r="G328" s="3" t="str">
        <f ca="1">IF(F328&lt;&gt;"",SUM(COUNTIF($K$22:$K328,"&gt;"&amp;F328),COUNTIF($M$22:$M328,"&gt;"&amp;F328),COUNTIF($O$22:$O328,"&gt;"&amp;F328),COUNTIF($Q$22:$Q328,"&gt;"&amp;F328),COUNTIF($S$22:$S328,"&gt;"&amp;F328)),"")</f>
        <v/>
      </c>
      <c r="H328" s="20">
        <v>15.660766374949162</v>
      </c>
      <c r="I328" s="4">
        <f t="shared" si="53"/>
        <v>1.0875532204825808E-2</v>
      </c>
      <c r="J328" s="4" t="str">
        <f t="shared" ca="1" si="54"/>
        <v/>
      </c>
      <c r="K328" s="4" t="str">
        <f ca="1">IF(AND(MAX(L$21:L327)&lt;=MAX(N$21:N327),F328&lt;&gt;"",MAX(L$21:L327)&lt;=MAX(P$21:P327),MAX(L$21:L327)&lt;=MAX(R$21:R327),MAX(L$21:L327)&lt;=MAX(T$21:T327),MAX(L$21:L327)&lt;=TIME(20,0,0)),MAX(L$21:L327,F328),"")</f>
        <v/>
      </c>
      <c r="L328" s="4" t="str">
        <f t="shared" ca="1" si="55"/>
        <v/>
      </c>
      <c r="M328" s="4" t="str">
        <f ca="1">IF(AND(MAX(L$21:L327)&gt;MAX(N$21:N327),F328&lt;&gt;"",MAX(N$21:N327)&lt;=MAX(P$21:P327),MAX(N$21:N327)&lt;=MAX(R$21:R327),MAX(N$21:N327)&lt;=MAX(T$21:T327),MAX(N$21:N327)&lt;TIME(20,0,0)),MAX(N$21:N327,F328),"")</f>
        <v/>
      </c>
      <c r="N328" s="4" t="str">
        <f t="shared" ca="1" si="56"/>
        <v/>
      </c>
      <c r="O328" s="21" t="str">
        <f ca="1">IF(AND(MAX(L$21:L327)&gt;MAX(P$21:P327),F328&lt;&gt;"",MAX(N$21:N327)&gt;MAX(P$21:P327),MAX(P$21:P327)&lt;=MAX(R$21:R327),MAX(P$21:P327)&lt;=MAX(T$21:T327),MAX(P$21:P327)&lt;TIME(20,0,0)),MAX(P$21:P327,F328),"")</f>
        <v/>
      </c>
      <c r="P328" s="21" t="str">
        <f t="shared" ca="1" si="57"/>
        <v/>
      </c>
      <c r="Q328" s="21" t="str">
        <f ca="1">IF(AND(MAX(L$21:L327)&gt;MAX(R$21:R327),F328&lt;&gt;"",MAX(N$21:N327)&gt;MAX(R$21:R327),MAX(P$21:P327)&gt;MAX(R$21:R327),MAX(R$21:R327)&lt;=MAX(T$21:T327),MAX(R$21:R327)&lt;TIME(20,0,0)),MAX(R$21:R327,F328),"")</f>
        <v/>
      </c>
      <c r="R328" s="21" t="str">
        <f t="shared" ca="1" si="58"/>
        <v/>
      </c>
      <c r="S328" s="21" t="str">
        <f ca="1">IF(AND(MAX(L$21:L327)&gt;MAX(T$21:T327),F328&lt;&gt;"",MAX(N$21:N327)&gt;MAX(T$21:T327),MAX(P$21:P327)&gt;MAX(T$21:T327),MAX(R$21:R327)&gt;MAX(T$21:T327),MAX(T$21:T327)&lt;TIME(20,0,0)),MAX(T$21:T327,F328),"")</f>
        <v/>
      </c>
      <c r="T328" s="21" t="str">
        <f t="shared" ca="1" si="59"/>
        <v/>
      </c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0"/>
      <c r="AF328" s="20"/>
      <c r="AG328" s="20"/>
      <c r="AH328" s="20"/>
      <c r="AI328" s="20"/>
      <c r="AJ328" s="20"/>
      <c r="AK328" s="20"/>
    </row>
    <row r="329" spans="1:37" ht="13.8" x14ac:dyDescent="0.3">
      <c r="A329" s="3">
        <f t="shared" ca="1" si="48"/>
        <v>0</v>
      </c>
      <c r="B329" s="6">
        <f t="shared" ca="1" si="49"/>
        <v>4.9718263088525738</v>
      </c>
      <c r="C329" s="4" t="str">
        <f t="shared" ca="1" si="50"/>
        <v/>
      </c>
      <c r="D329" s="20">
        <v>3.0255650434155541</v>
      </c>
      <c r="E329" s="4">
        <f t="shared" si="51"/>
        <v>2.1010868357052457E-3</v>
      </c>
      <c r="F329" s="4" t="str">
        <f t="shared" ca="1" si="52"/>
        <v/>
      </c>
      <c r="G329" s="3" t="str">
        <f ca="1">IF(F329&lt;&gt;"",SUM(COUNTIF($K$22:$K329,"&gt;"&amp;F329),COUNTIF($M$22:$M329,"&gt;"&amp;F329),COUNTIF($O$22:$O329,"&gt;"&amp;F329),COUNTIF($Q$22:$Q329,"&gt;"&amp;F329),COUNTIF($S$22:$S329,"&gt;"&amp;F329)),"")</f>
        <v/>
      </c>
      <c r="H329" s="20">
        <v>22.309506599995075</v>
      </c>
      <c r="I329" s="4">
        <f t="shared" si="53"/>
        <v>1.5492712916663246E-2</v>
      </c>
      <c r="J329" s="4" t="str">
        <f t="shared" ca="1" si="54"/>
        <v/>
      </c>
      <c r="K329" s="4" t="str">
        <f ca="1">IF(AND(MAX(L$21:L328)&lt;=MAX(N$21:N328),F329&lt;&gt;"",MAX(L$21:L328)&lt;=MAX(P$21:P328),MAX(L$21:L328)&lt;=MAX(R$21:R328),MAX(L$21:L328)&lt;=MAX(T$21:T328),MAX(L$21:L328)&lt;=TIME(20,0,0)),MAX(L$21:L328,F329),"")</f>
        <v/>
      </c>
      <c r="L329" s="4" t="str">
        <f t="shared" ca="1" si="55"/>
        <v/>
      </c>
      <c r="M329" s="4" t="str">
        <f ca="1">IF(AND(MAX(L$21:L328)&gt;MAX(N$21:N328),F329&lt;&gt;"",MAX(N$21:N328)&lt;=MAX(P$21:P328),MAX(N$21:N328)&lt;=MAX(R$21:R328),MAX(N$21:N328)&lt;=MAX(T$21:T328),MAX(N$21:N328)&lt;TIME(20,0,0)),MAX(N$21:N328,F329),"")</f>
        <v/>
      </c>
      <c r="N329" s="4" t="str">
        <f t="shared" ca="1" si="56"/>
        <v/>
      </c>
      <c r="O329" s="21" t="str">
        <f ca="1">IF(AND(MAX(L$21:L328)&gt;MAX(P$21:P328),F329&lt;&gt;"",MAX(N$21:N328)&gt;MAX(P$21:P328),MAX(P$21:P328)&lt;=MAX(R$21:R328),MAX(P$21:P328)&lt;=MAX(T$21:T328),MAX(P$21:P328)&lt;TIME(20,0,0)),MAX(P$21:P328,F329),"")</f>
        <v/>
      </c>
      <c r="P329" s="21" t="str">
        <f t="shared" ca="1" si="57"/>
        <v/>
      </c>
      <c r="Q329" s="21" t="str">
        <f ca="1">IF(AND(MAX(L$21:L328)&gt;MAX(R$21:R328),F329&lt;&gt;"",MAX(N$21:N328)&gt;MAX(R$21:R328),MAX(P$21:P328)&gt;MAX(R$21:R328),MAX(R$21:R328)&lt;=MAX(T$21:T328),MAX(R$21:R328)&lt;TIME(20,0,0)),MAX(R$21:R328,F329),"")</f>
        <v/>
      </c>
      <c r="R329" s="21" t="str">
        <f t="shared" ca="1" si="58"/>
        <v/>
      </c>
      <c r="S329" s="21" t="str">
        <f ca="1">IF(AND(MAX(L$21:L328)&gt;MAX(T$21:T328),F329&lt;&gt;"",MAX(N$21:N328)&gt;MAX(T$21:T328),MAX(P$21:P328)&gt;MAX(T$21:T328),MAX(R$21:R328)&gt;MAX(T$21:T328),MAX(T$21:T328)&lt;TIME(20,0,0)),MAX(T$21:T328,F329),"")</f>
        <v/>
      </c>
      <c r="T329" s="21" t="str">
        <f t="shared" ca="1" si="59"/>
        <v/>
      </c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0"/>
      <c r="AF329" s="20"/>
      <c r="AG329" s="20"/>
      <c r="AH329" s="20"/>
      <c r="AI329" s="20"/>
      <c r="AJ329" s="20"/>
      <c r="AK329" s="20"/>
    </row>
    <row r="330" spans="1:37" ht="13.8" x14ac:dyDescent="0.3">
      <c r="A330" s="3">
        <f t="shared" ca="1" si="48"/>
        <v>1</v>
      </c>
      <c r="B330" s="6">
        <f t="shared" ca="1" si="49"/>
        <v>3.0391333207345816</v>
      </c>
      <c r="C330" s="4" t="str">
        <f t="shared" ca="1" si="50"/>
        <v/>
      </c>
      <c r="D330" s="20">
        <v>2.9925128690847487</v>
      </c>
      <c r="E330" s="4">
        <f t="shared" si="51"/>
        <v>2.0781339368644088E-3</v>
      </c>
      <c r="F330" s="4" t="str">
        <f t="shared" ca="1" si="52"/>
        <v/>
      </c>
      <c r="G330" s="3" t="str">
        <f ca="1">IF(F330&lt;&gt;"",SUM(COUNTIF($K$22:$K330,"&gt;"&amp;F330),COUNTIF($M$22:$M330,"&gt;"&amp;F330),COUNTIF($O$22:$O330,"&gt;"&amp;F330),COUNTIF($Q$22:$Q330,"&gt;"&amp;F330),COUNTIF($S$22:$S330,"&gt;"&amp;F330)),"")</f>
        <v/>
      </c>
      <c r="H330" s="20">
        <v>12.752590275013063</v>
      </c>
      <c r="I330" s="4">
        <f t="shared" si="53"/>
        <v>8.8559654687590719E-3</v>
      </c>
      <c r="J330" s="4" t="str">
        <f t="shared" ca="1" si="54"/>
        <v/>
      </c>
      <c r="K330" s="4" t="str">
        <f ca="1">IF(AND(MAX(L$21:L329)&lt;=MAX(N$21:N329),F330&lt;&gt;"",MAX(L$21:L329)&lt;=MAX(P$21:P329),MAX(L$21:L329)&lt;=MAX(R$21:R329),MAX(L$21:L329)&lt;=MAX(T$21:T329),MAX(L$21:L329)&lt;=TIME(20,0,0)),MAX(L$21:L329,F330),"")</f>
        <v/>
      </c>
      <c r="L330" s="4" t="str">
        <f t="shared" ca="1" si="55"/>
        <v/>
      </c>
      <c r="M330" s="4" t="str">
        <f ca="1">IF(AND(MAX(L$21:L329)&gt;MAX(N$21:N329),F330&lt;&gt;"",MAX(N$21:N329)&lt;=MAX(P$21:P329),MAX(N$21:N329)&lt;=MAX(R$21:R329),MAX(N$21:N329)&lt;=MAX(T$21:T329),MAX(N$21:N329)&lt;TIME(20,0,0)),MAX(N$21:N329,F330),"")</f>
        <v/>
      </c>
      <c r="N330" s="4" t="str">
        <f t="shared" ca="1" si="56"/>
        <v/>
      </c>
      <c r="O330" s="21" t="str">
        <f ca="1">IF(AND(MAX(L$21:L329)&gt;MAX(P$21:P329),F330&lt;&gt;"",MAX(N$21:N329)&gt;MAX(P$21:P329),MAX(P$21:P329)&lt;=MAX(R$21:R329),MAX(P$21:P329)&lt;=MAX(T$21:T329),MAX(P$21:P329)&lt;TIME(20,0,0)),MAX(P$21:P329,F330),"")</f>
        <v/>
      </c>
      <c r="P330" s="21" t="str">
        <f t="shared" ca="1" si="57"/>
        <v/>
      </c>
      <c r="Q330" s="21" t="str">
        <f ca="1">IF(AND(MAX(L$21:L329)&gt;MAX(R$21:R329),F330&lt;&gt;"",MAX(N$21:N329)&gt;MAX(R$21:R329),MAX(P$21:P329)&gt;MAX(R$21:R329),MAX(R$21:R329)&lt;=MAX(T$21:T329),MAX(R$21:R329)&lt;TIME(20,0,0)),MAX(R$21:R329,F330),"")</f>
        <v/>
      </c>
      <c r="R330" s="21" t="str">
        <f t="shared" ca="1" si="58"/>
        <v/>
      </c>
      <c r="S330" s="21" t="str">
        <f ca="1">IF(AND(MAX(L$21:L329)&gt;MAX(T$21:T329),F330&lt;&gt;"",MAX(N$21:N329)&gt;MAX(T$21:T329),MAX(P$21:P329)&gt;MAX(T$21:T329),MAX(R$21:R329)&gt;MAX(T$21:T329),MAX(T$21:T329)&lt;TIME(20,0,0)),MAX(T$21:T329,F330),"")</f>
        <v/>
      </c>
      <c r="T330" s="21" t="str">
        <f t="shared" ca="1" si="59"/>
        <v/>
      </c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0"/>
      <c r="AF330" s="20"/>
      <c r="AG330" s="20"/>
      <c r="AH330" s="20"/>
      <c r="AI330" s="20"/>
      <c r="AJ330" s="20"/>
      <c r="AK330" s="20"/>
    </row>
    <row r="331" spans="1:37" ht="13.8" x14ac:dyDescent="0.3">
      <c r="A331" s="3">
        <f t="shared" ca="1" si="48"/>
        <v>1</v>
      </c>
      <c r="B331" s="6">
        <f t="shared" ca="1" si="49"/>
        <v>3.7387544468541374</v>
      </c>
      <c r="C331" s="4" t="str">
        <f t="shared" ca="1" si="50"/>
        <v/>
      </c>
      <c r="D331" s="20">
        <v>3.7370249477389734</v>
      </c>
      <c r="E331" s="4">
        <f t="shared" si="51"/>
        <v>2.5951562137076205E-3</v>
      </c>
      <c r="F331" s="4" t="str">
        <f t="shared" ca="1" si="52"/>
        <v/>
      </c>
      <c r="G331" s="3" t="str">
        <f ca="1">IF(F331&lt;&gt;"",SUM(COUNTIF($K$22:$K331,"&gt;"&amp;F331),COUNTIF($M$22:$M331,"&gt;"&amp;F331),COUNTIF($O$22:$O331,"&gt;"&amp;F331),COUNTIF($Q$22:$Q331,"&gt;"&amp;F331),COUNTIF($S$22:$S331,"&gt;"&amp;F331)),"")</f>
        <v/>
      </c>
      <c r="H331" s="20">
        <v>10.848969547296292</v>
      </c>
      <c r="I331" s="4">
        <f t="shared" si="53"/>
        <v>7.5340066300668695E-3</v>
      </c>
      <c r="J331" s="4" t="str">
        <f t="shared" ca="1" si="54"/>
        <v/>
      </c>
      <c r="K331" s="4" t="str">
        <f ca="1">IF(AND(MAX(L$21:L330)&lt;=MAX(N$21:N330),F331&lt;&gt;"",MAX(L$21:L330)&lt;=MAX(P$21:P330),MAX(L$21:L330)&lt;=MAX(R$21:R330),MAX(L$21:L330)&lt;=MAX(T$21:T330),MAX(L$21:L330)&lt;=TIME(20,0,0)),MAX(L$21:L330,F331),"")</f>
        <v/>
      </c>
      <c r="L331" s="4" t="str">
        <f t="shared" ca="1" si="55"/>
        <v/>
      </c>
      <c r="M331" s="4" t="str">
        <f ca="1">IF(AND(MAX(L$21:L330)&gt;MAX(N$21:N330),F331&lt;&gt;"",MAX(N$21:N330)&lt;=MAX(P$21:P330),MAX(N$21:N330)&lt;=MAX(R$21:R330),MAX(N$21:N330)&lt;=MAX(T$21:T330),MAX(N$21:N330)&lt;TIME(20,0,0)),MAX(N$21:N330,F331),"")</f>
        <v/>
      </c>
      <c r="N331" s="4" t="str">
        <f t="shared" ca="1" si="56"/>
        <v/>
      </c>
      <c r="O331" s="21" t="str">
        <f ca="1">IF(AND(MAX(L$21:L330)&gt;MAX(P$21:P330),F331&lt;&gt;"",MAX(N$21:N330)&gt;MAX(P$21:P330),MAX(P$21:P330)&lt;=MAX(R$21:R330),MAX(P$21:P330)&lt;=MAX(T$21:T330),MAX(P$21:P330)&lt;TIME(20,0,0)),MAX(P$21:P330,F331),"")</f>
        <v/>
      </c>
      <c r="P331" s="21" t="str">
        <f t="shared" ca="1" si="57"/>
        <v/>
      </c>
      <c r="Q331" s="21" t="str">
        <f ca="1">IF(AND(MAX(L$21:L330)&gt;MAX(R$21:R330),F331&lt;&gt;"",MAX(N$21:N330)&gt;MAX(R$21:R330),MAX(P$21:P330)&gt;MAX(R$21:R330),MAX(R$21:R330)&lt;=MAX(T$21:T330),MAX(R$21:R330)&lt;TIME(20,0,0)),MAX(R$21:R330,F331),"")</f>
        <v/>
      </c>
      <c r="R331" s="21" t="str">
        <f t="shared" ca="1" si="58"/>
        <v/>
      </c>
      <c r="S331" s="21" t="str">
        <f ca="1">IF(AND(MAX(L$21:L330)&gt;MAX(T$21:T330),F331&lt;&gt;"",MAX(N$21:N330)&gt;MAX(T$21:T330),MAX(P$21:P330)&gt;MAX(T$21:T330),MAX(R$21:R330)&gt;MAX(T$21:T330),MAX(T$21:T330)&lt;TIME(20,0,0)),MAX(T$21:T330,F331),"")</f>
        <v/>
      </c>
      <c r="T331" s="21" t="str">
        <f t="shared" ca="1" si="59"/>
        <v/>
      </c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0"/>
      <c r="AF331" s="20"/>
      <c r="AG331" s="20"/>
      <c r="AH331" s="20"/>
      <c r="AI331" s="20"/>
      <c r="AJ331" s="20"/>
      <c r="AK331" s="20"/>
    </row>
    <row r="332" spans="1:37" ht="13.8" x14ac:dyDescent="0.3">
      <c r="A332" s="3">
        <f t="shared" ca="1" si="48"/>
        <v>0</v>
      </c>
      <c r="B332" s="6">
        <f t="shared" ca="1" si="49"/>
        <v>1.961609165928524</v>
      </c>
      <c r="C332" s="4" t="str">
        <f t="shared" ca="1" si="50"/>
        <v/>
      </c>
      <c r="D332" s="20">
        <v>3.0125365318126569</v>
      </c>
      <c r="E332" s="4">
        <f t="shared" si="51"/>
        <v>2.0920392582032339E-3</v>
      </c>
      <c r="F332" s="4" t="str">
        <f t="shared" ca="1" si="52"/>
        <v/>
      </c>
      <c r="G332" s="3" t="str">
        <f ca="1">IF(F332&lt;&gt;"",SUM(COUNTIF($K$22:$K332,"&gt;"&amp;F332),COUNTIF($M$22:$M332,"&gt;"&amp;F332),COUNTIF($O$22:$O332,"&gt;"&amp;F332),COUNTIF($Q$22:$Q332,"&gt;"&amp;F332),COUNTIF($S$22:$S332,"&gt;"&amp;F332)),"")</f>
        <v/>
      </c>
      <c r="H332" s="20">
        <v>19.294344080335577</v>
      </c>
      <c r="I332" s="4">
        <f t="shared" si="53"/>
        <v>1.3398850055788595E-2</v>
      </c>
      <c r="J332" s="4" t="str">
        <f t="shared" ca="1" si="54"/>
        <v/>
      </c>
      <c r="K332" s="4" t="str">
        <f ca="1">IF(AND(MAX(L$21:L331)&lt;=MAX(N$21:N331),F332&lt;&gt;"",MAX(L$21:L331)&lt;=MAX(P$21:P331),MAX(L$21:L331)&lt;=MAX(R$21:R331),MAX(L$21:L331)&lt;=MAX(T$21:T331),MAX(L$21:L331)&lt;=TIME(20,0,0)),MAX(L$21:L331,F332),"")</f>
        <v/>
      </c>
      <c r="L332" s="4" t="str">
        <f t="shared" ca="1" si="55"/>
        <v/>
      </c>
      <c r="M332" s="4" t="str">
        <f ca="1">IF(AND(MAX(L$21:L331)&gt;MAX(N$21:N331),F332&lt;&gt;"",MAX(N$21:N331)&lt;=MAX(P$21:P331),MAX(N$21:N331)&lt;=MAX(R$21:R331),MAX(N$21:N331)&lt;=MAX(T$21:T331),MAX(N$21:N331)&lt;TIME(20,0,0)),MAX(N$21:N331,F332),"")</f>
        <v/>
      </c>
      <c r="N332" s="4" t="str">
        <f t="shared" ca="1" si="56"/>
        <v/>
      </c>
      <c r="O332" s="21" t="str">
        <f ca="1">IF(AND(MAX(L$21:L331)&gt;MAX(P$21:P331),F332&lt;&gt;"",MAX(N$21:N331)&gt;MAX(P$21:P331),MAX(P$21:P331)&lt;=MAX(R$21:R331),MAX(P$21:P331)&lt;=MAX(T$21:T331),MAX(P$21:P331)&lt;TIME(20,0,0)),MAX(P$21:P331,F332),"")</f>
        <v/>
      </c>
      <c r="P332" s="21" t="str">
        <f t="shared" ca="1" si="57"/>
        <v/>
      </c>
      <c r="Q332" s="21" t="str">
        <f ca="1">IF(AND(MAX(L$21:L331)&gt;MAX(R$21:R331),F332&lt;&gt;"",MAX(N$21:N331)&gt;MAX(R$21:R331),MAX(P$21:P331)&gt;MAX(R$21:R331),MAX(R$21:R331)&lt;=MAX(T$21:T331),MAX(R$21:R331)&lt;TIME(20,0,0)),MAX(R$21:R331,F332),"")</f>
        <v/>
      </c>
      <c r="R332" s="21" t="str">
        <f t="shared" ca="1" si="58"/>
        <v/>
      </c>
      <c r="S332" s="21" t="str">
        <f ca="1">IF(AND(MAX(L$21:L331)&gt;MAX(T$21:T331),F332&lt;&gt;"",MAX(N$21:N331)&gt;MAX(T$21:T331),MAX(P$21:P331)&gt;MAX(T$21:T331),MAX(R$21:R331)&gt;MAX(T$21:T331),MAX(T$21:T331)&lt;TIME(20,0,0)),MAX(T$21:T331,F332),"")</f>
        <v/>
      </c>
      <c r="T332" s="21" t="str">
        <f t="shared" ca="1" si="59"/>
        <v/>
      </c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0"/>
      <c r="AF332" s="20"/>
      <c r="AG332" s="20"/>
      <c r="AH332" s="20"/>
      <c r="AI332" s="20"/>
      <c r="AJ332" s="20"/>
      <c r="AK332" s="20"/>
    </row>
    <row r="333" spans="1:37" ht="13.8" x14ac:dyDescent="0.3">
      <c r="A333" s="3">
        <f t="shared" ca="1" si="48"/>
        <v>1</v>
      </c>
      <c r="B333" s="6">
        <f t="shared" ca="1" si="49"/>
        <v>1.2590576620165295</v>
      </c>
      <c r="C333" s="4" t="str">
        <f t="shared" ca="1" si="50"/>
        <v/>
      </c>
      <c r="D333" s="20">
        <v>2.4828567650984041</v>
      </c>
      <c r="E333" s="4">
        <f t="shared" si="51"/>
        <v>1.7242060868738918E-3</v>
      </c>
      <c r="F333" s="4" t="str">
        <f t="shared" ca="1" si="52"/>
        <v/>
      </c>
      <c r="G333" s="3" t="str">
        <f ca="1">IF(F333&lt;&gt;"",SUM(COUNTIF($K$22:$K333,"&gt;"&amp;F333),COUNTIF($M$22:$M333,"&gt;"&amp;F333),COUNTIF($O$22:$O333,"&gt;"&amp;F333),COUNTIF($Q$22:$Q333,"&gt;"&amp;F333),COUNTIF($S$22:$S333,"&gt;"&amp;F333)),"")</f>
        <v/>
      </c>
      <c r="H333" s="20">
        <v>14.059483002383786</v>
      </c>
      <c r="I333" s="4">
        <f t="shared" si="53"/>
        <v>9.7635298627665179E-3</v>
      </c>
      <c r="J333" s="4" t="str">
        <f t="shared" ca="1" si="54"/>
        <v/>
      </c>
      <c r="K333" s="4" t="str">
        <f ca="1">IF(AND(MAX(L$21:L332)&lt;=MAX(N$21:N332),F333&lt;&gt;"",MAX(L$21:L332)&lt;=MAX(P$21:P332),MAX(L$21:L332)&lt;=MAX(R$21:R332),MAX(L$21:L332)&lt;=MAX(T$21:T332),MAX(L$21:L332)&lt;=TIME(20,0,0)),MAX(L$21:L332,F333),"")</f>
        <v/>
      </c>
      <c r="L333" s="4" t="str">
        <f t="shared" ca="1" si="55"/>
        <v/>
      </c>
      <c r="M333" s="4" t="str">
        <f ca="1">IF(AND(MAX(L$21:L332)&gt;MAX(N$21:N332),F333&lt;&gt;"",MAX(N$21:N332)&lt;=MAX(P$21:P332),MAX(N$21:N332)&lt;=MAX(R$21:R332),MAX(N$21:N332)&lt;=MAX(T$21:T332),MAX(N$21:N332)&lt;TIME(20,0,0)),MAX(N$21:N332,F333),"")</f>
        <v/>
      </c>
      <c r="N333" s="4" t="str">
        <f t="shared" ca="1" si="56"/>
        <v/>
      </c>
      <c r="O333" s="21" t="str">
        <f ca="1">IF(AND(MAX(L$21:L332)&gt;MAX(P$21:P332),F333&lt;&gt;"",MAX(N$21:N332)&gt;MAX(P$21:P332),MAX(P$21:P332)&lt;=MAX(R$21:R332),MAX(P$21:P332)&lt;=MAX(T$21:T332),MAX(P$21:P332)&lt;TIME(20,0,0)),MAX(P$21:P332,F333),"")</f>
        <v/>
      </c>
      <c r="P333" s="21" t="str">
        <f t="shared" ca="1" si="57"/>
        <v/>
      </c>
      <c r="Q333" s="21" t="str">
        <f ca="1">IF(AND(MAX(L$21:L332)&gt;MAX(R$21:R332),F333&lt;&gt;"",MAX(N$21:N332)&gt;MAX(R$21:R332),MAX(P$21:P332)&gt;MAX(R$21:R332),MAX(R$21:R332)&lt;=MAX(T$21:T332),MAX(R$21:R332)&lt;TIME(20,0,0)),MAX(R$21:R332,F333),"")</f>
        <v/>
      </c>
      <c r="R333" s="21" t="str">
        <f t="shared" ca="1" si="58"/>
        <v/>
      </c>
      <c r="S333" s="21" t="str">
        <f ca="1">IF(AND(MAX(L$21:L332)&gt;MAX(T$21:T332),F333&lt;&gt;"",MAX(N$21:N332)&gt;MAX(T$21:T332),MAX(P$21:P332)&gt;MAX(T$21:T332),MAX(R$21:R332)&gt;MAX(T$21:T332),MAX(T$21:T332)&lt;TIME(20,0,0)),MAX(T$21:T332,F333),"")</f>
        <v/>
      </c>
      <c r="T333" s="21" t="str">
        <f t="shared" ca="1" si="59"/>
        <v/>
      </c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0"/>
      <c r="AF333" s="20"/>
      <c r="AG333" s="20"/>
      <c r="AH333" s="20"/>
      <c r="AI333" s="20"/>
      <c r="AJ333" s="20"/>
      <c r="AK333" s="20"/>
    </row>
    <row r="334" spans="1:37" ht="13.8" x14ac:dyDescent="0.3">
      <c r="A334" s="3">
        <f t="shared" ca="1" si="48"/>
        <v>0</v>
      </c>
      <c r="B334" s="6">
        <f t="shared" ca="1" si="49"/>
        <v>5.5113348863954474</v>
      </c>
      <c r="C334" s="4" t="str">
        <f t="shared" ca="1" si="50"/>
        <v/>
      </c>
      <c r="D334" s="20">
        <v>3.6607638169953134</v>
      </c>
      <c r="E334" s="4">
        <f t="shared" si="51"/>
        <v>2.5421970951356341E-3</v>
      </c>
      <c r="F334" s="4" t="str">
        <f t="shared" ca="1" si="52"/>
        <v/>
      </c>
      <c r="G334" s="3" t="str">
        <f ca="1">IF(F334&lt;&gt;"",SUM(COUNTIF($K$22:$K334,"&gt;"&amp;F334),COUNTIF($M$22:$M334,"&gt;"&amp;F334),COUNTIF($O$22:$O334,"&gt;"&amp;F334),COUNTIF($Q$22:$Q334,"&gt;"&amp;F334),COUNTIF($S$22:$S334,"&gt;"&amp;F334)),"")</f>
        <v/>
      </c>
      <c r="H334" s="20">
        <v>22.221444775495911</v>
      </c>
      <c r="I334" s="4">
        <f t="shared" si="53"/>
        <v>1.5431558871872161E-2</v>
      </c>
      <c r="J334" s="4" t="str">
        <f t="shared" ca="1" si="54"/>
        <v/>
      </c>
      <c r="K334" s="4" t="str">
        <f ca="1">IF(AND(MAX(L$21:L333)&lt;=MAX(N$21:N333),F334&lt;&gt;"",MAX(L$21:L333)&lt;=MAX(P$21:P333),MAX(L$21:L333)&lt;=MAX(R$21:R333),MAX(L$21:L333)&lt;=MAX(T$21:T333),MAX(L$21:L333)&lt;=TIME(20,0,0)),MAX(L$21:L333,F334),"")</f>
        <v/>
      </c>
      <c r="L334" s="4" t="str">
        <f t="shared" ca="1" si="55"/>
        <v/>
      </c>
      <c r="M334" s="4" t="str">
        <f ca="1">IF(AND(MAX(L$21:L333)&gt;MAX(N$21:N333),F334&lt;&gt;"",MAX(N$21:N333)&lt;=MAX(P$21:P333),MAX(N$21:N333)&lt;=MAX(R$21:R333),MAX(N$21:N333)&lt;=MAX(T$21:T333),MAX(N$21:N333)&lt;TIME(20,0,0)),MAX(N$21:N333,F334),"")</f>
        <v/>
      </c>
      <c r="N334" s="4" t="str">
        <f t="shared" ca="1" si="56"/>
        <v/>
      </c>
      <c r="O334" s="21" t="str">
        <f ca="1">IF(AND(MAX(L$21:L333)&gt;MAX(P$21:P333),F334&lt;&gt;"",MAX(N$21:N333)&gt;MAX(P$21:P333),MAX(P$21:P333)&lt;=MAX(R$21:R333),MAX(P$21:P333)&lt;=MAX(T$21:T333),MAX(P$21:P333)&lt;TIME(20,0,0)),MAX(P$21:P333,F334),"")</f>
        <v/>
      </c>
      <c r="P334" s="21" t="str">
        <f t="shared" ca="1" si="57"/>
        <v/>
      </c>
      <c r="Q334" s="21" t="str">
        <f ca="1">IF(AND(MAX(L$21:L333)&gt;MAX(R$21:R333),F334&lt;&gt;"",MAX(N$21:N333)&gt;MAX(R$21:R333),MAX(P$21:P333)&gt;MAX(R$21:R333),MAX(R$21:R333)&lt;=MAX(T$21:T333),MAX(R$21:R333)&lt;TIME(20,0,0)),MAX(R$21:R333,F334),"")</f>
        <v/>
      </c>
      <c r="R334" s="21" t="str">
        <f t="shared" ca="1" si="58"/>
        <v/>
      </c>
      <c r="S334" s="21" t="str">
        <f ca="1">IF(AND(MAX(L$21:L333)&gt;MAX(T$21:T333),F334&lt;&gt;"",MAX(N$21:N333)&gt;MAX(T$21:T333),MAX(P$21:P333)&gt;MAX(T$21:T333),MAX(R$21:R333)&gt;MAX(T$21:T333),MAX(T$21:T333)&lt;TIME(20,0,0)),MAX(T$21:T333,F334),"")</f>
        <v/>
      </c>
      <c r="T334" s="21" t="str">
        <f t="shared" ca="1" si="59"/>
        <v/>
      </c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0"/>
      <c r="AF334" s="20"/>
      <c r="AG334" s="20"/>
      <c r="AH334" s="20"/>
      <c r="AI334" s="20"/>
      <c r="AJ334" s="20"/>
      <c r="AK334" s="20"/>
    </row>
    <row r="335" spans="1:37" ht="13.8" x14ac:dyDescent="0.3">
      <c r="A335" s="3">
        <f t="shared" ca="1" si="48"/>
        <v>0</v>
      </c>
      <c r="B335" s="6">
        <f t="shared" ca="1" si="49"/>
        <v>7.782659650691147</v>
      </c>
      <c r="C335" s="4" t="str">
        <f t="shared" ca="1" si="50"/>
        <v/>
      </c>
      <c r="D335" s="20">
        <v>2.3716897961348877</v>
      </c>
      <c r="E335" s="4">
        <f t="shared" si="51"/>
        <v>1.6470068028714498E-3</v>
      </c>
      <c r="F335" s="4" t="str">
        <f t="shared" ca="1" si="52"/>
        <v/>
      </c>
      <c r="G335" s="3" t="str">
        <f ca="1">IF(F335&lt;&gt;"",SUM(COUNTIF($K$22:$K335,"&gt;"&amp;F335),COUNTIF($M$22:$M335,"&gt;"&amp;F335),COUNTIF($O$22:$O335,"&gt;"&amp;F335),COUNTIF($Q$22:$Q335,"&gt;"&amp;F335),COUNTIF($S$22:$S335,"&gt;"&amp;F335)),"")</f>
        <v/>
      </c>
      <c r="H335" s="20">
        <v>10.618284742704418</v>
      </c>
      <c r="I335" s="4">
        <f t="shared" si="53"/>
        <v>7.37380884910029E-3</v>
      </c>
      <c r="J335" s="4" t="str">
        <f t="shared" ca="1" si="54"/>
        <v/>
      </c>
      <c r="K335" s="4" t="str">
        <f ca="1">IF(AND(MAX(L$21:L334)&lt;=MAX(N$21:N334),F335&lt;&gt;"",MAX(L$21:L334)&lt;=MAX(P$21:P334),MAX(L$21:L334)&lt;=MAX(R$21:R334),MAX(L$21:L334)&lt;=MAX(T$21:T334),MAX(L$21:L334)&lt;=TIME(20,0,0)),MAX(L$21:L334,F335),"")</f>
        <v/>
      </c>
      <c r="L335" s="4" t="str">
        <f t="shared" ca="1" si="55"/>
        <v/>
      </c>
      <c r="M335" s="4" t="str">
        <f ca="1">IF(AND(MAX(L$21:L334)&gt;MAX(N$21:N334),F335&lt;&gt;"",MAX(N$21:N334)&lt;=MAX(P$21:P334),MAX(N$21:N334)&lt;=MAX(R$21:R334),MAX(N$21:N334)&lt;=MAX(T$21:T334),MAX(N$21:N334)&lt;TIME(20,0,0)),MAX(N$21:N334,F335),"")</f>
        <v/>
      </c>
      <c r="N335" s="4" t="str">
        <f t="shared" ca="1" si="56"/>
        <v/>
      </c>
      <c r="O335" s="21" t="str">
        <f ca="1">IF(AND(MAX(L$21:L334)&gt;MAX(P$21:P334),F335&lt;&gt;"",MAX(N$21:N334)&gt;MAX(P$21:P334),MAX(P$21:P334)&lt;=MAX(R$21:R334),MAX(P$21:P334)&lt;=MAX(T$21:T334),MAX(P$21:P334)&lt;TIME(20,0,0)),MAX(P$21:P334,F335),"")</f>
        <v/>
      </c>
      <c r="P335" s="21" t="str">
        <f t="shared" ca="1" si="57"/>
        <v/>
      </c>
      <c r="Q335" s="21" t="str">
        <f ca="1">IF(AND(MAX(L$21:L334)&gt;MAX(R$21:R334),F335&lt;&gt;"",MAX(N$21:N334)&gt;MAX(R$21:R334),MAX(P$21:P334)&gt;MAX(R$21:R334),MAX(R$21:R334)&lt;=MAX(T$21:T334),MAX(R$21:R334)&lt;TIME(20,0,0)),MAX(R$21:R334,F335),"")</f>
        <v/>
      </c>
      <c r="R335" s="21" t="str">
        <f t="shared" ca="1" si="58"/>
        <v/>
      </c>
      <c r="S335" s="21" t="str">
        <f ca="1">IF(AND(MAX(L$21:L334)&gt;MAX(T$21:T334),F335&lt;&gt;"",MAX(N$21:N334)&gt;MAX(T$21:T334),MAX(P$21:P334)&gt;MAX(T$21:T334),MAX(R$21:R334)&gt;MAX(T$21:T334),MAX(T$21:T334)&lt;TIME(20,0,0)),MAX(T$21:T334,F335),"")</f>
        <v/>
      </c>
      <c r="T335" s="21" t="str">
        <f t="shared" ca="1" si="59"/>
        <v/>
      </c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0"/>
      <c r="AF335" s="20"/>
      <c r="AG335" s="20"/>
      <c r="AH335" s="20"/>
      <c r="AI335" s="20"/>
      <c r="AJ335" s="20"/>
      <c r="AK335" s="20"/>
    </row>
    <row r="336" spans="1:37" ht="13.8" x14ac:dyDescent="0.3">
      <c r="A336" s="3">
        <f t="shared" ca="1" si="48"/>
        <v>0</v>
      </c>
      <c r="B336" s="6">
        <f t="shared" ca="1" si="49"/>
        <v>1.8021823723056722</v>
      </c>
      <c r="C336" s="4" t="str">
        <f t="shared" ca="1" si="50"/>
        <v/>
      </c>
      <c r="D336" s="20">
        <v>4.4803663361817598</v>
      </c>
      <c r="E336" s="4">
        <f t="shared" si="51"/>
        <v>3.1113655112373333E-3</v>
      </c>
      <c r="F336" s="4" t="str">
        <f t="shared" ca="1" si="52"/>
        <v/>
      </c>
      <c r="G336" s="3" t="str">
        <f ca="1">IF(F336&lt;&gt;"",SUM(COUNTIF($K$22:$K336,"&gt;"&amp;F336),COUNTIF($M$22:$M336,"&gt;"&amp;F336),COUNTIF($O$22:$O336,"&gt;"&amp;F336),COUNTIF($Q$22:$Q336,"&gt;"&amp;F336),COUNTIF($S$22:$S336,"&gt;"&amp;F336)),"")</f>
        <v/>
      </c>
      <c r="H336" s="20">
        <v>16.071070698799303</v>
      </c>
      <c r="I336" s="4">
        <f t="shared" si="53"/>
        <v>1.1160465763055072E-2</v>
      </c>
      <c r="J336" s="4" t="str">
        <f t="shared" ca="1" si="54"/>
        <v/>
      </c>
      <c r="K336" s="4" t="str">
        <f ca="1">IF(AND(MAX(L$21:L335)&lt;=MAX(N$21:N335),F336&lt;&gt;"",MAX(L$21:L335)&lt;=MAX(P$21:P335),MAX(L$21:L335)&lt;=MAX(R$21:R335),MAX(L$21:L335)&lt;=MAX(T$21:T335),MAX(L$21:L335)&lt;=TIME(20,0,0)),MAX(L$21:L335,F336),"")</f>
        <v/>
      </c>
      <c r="L336" s="4" t="str">
        <f t="shared" ca="1" si="55"/>
        <v/>
      </c>
      <c r="M336" s="4" t="str">
        <f ca="1">IF(AND(MAX(L$21:L335)&gt;MAX(N$21:N335),F336&lt;&gt;"",MAX(N$21:N335)&lt;=MAX(P$21:P335),MAX(N$21:N335)&lt;=MAX(R$21:R335),MAX(N$21:N335)&lt;=MAX(T$21:T335),MAX(N$21:N335)&lt;TIME(20,0,0)),MAX(N$21:N335,F336),"")</f>
        <v/>
      </c>
      <c r="N336" s="4" t="str">
        <f t="shared" ca="1" si="56"/>
        <v/>
      </c>
      <c r="O336" s="21" t="str">
        <f ca="1">IF(AND(MAX(L$21:L335)&gt;MAX(P$21:P335),F336&lt;&gt;"",MAX(N$21:N335)&gt;MAX(P$21:P335),MAX(P$21:P335)&lt;=MAX(R$21:R335),MAX(P$21:P335)&lt;=MAX(T$21:T335),MAX(P$21:P335)&lt;TIME(20,0,0)),MAX(P$21:P335,F336),"")</f>
        <v/>
      </c>
      <c r="P336" s="21" t="str">
        <f t="shared" ca="1" si="57"/>
        <v/>
      </c>
      <c r="Q336" s="21" t="str">
        <f ca="1">IF(AND(MAX(L$21:L335)&gt;MAX(R$21:R335),F336&lt;&gt;"",MAX(N$21:N335)&gt;MAX(R$21:R335),MAX(P$21:P335)&gt;MAX(R$21:R335),MAX(R$21:R335)&lt;=MAX(T$21:T335),MAX(R$21:R335)&lt;TIME(20,0,0)),MAX(R$21:R335,F336),"")</f>
        <v/>
      </c>
      <c r="R336" s="21" t="str">
        <f t="shared" ca="1" si="58"/>
        <v/>
      </c>
      <c r="S336" s="21" t="str">
        <f ca="1">IF(AND(MAX(L$21:L335)&gt;MAX(T$21:T335),F336&lt;&gt;"",MAX(N$21:N335)&gt;MAX(T$21:T335),MAX(P$21:P335)&gt;MAX(T$21:T335),MAX(R$21:R335)&gt;MAX(T$21:T335),MAX(T$21:T335)&lt;TIME(20,0,0)),MAX(T$21:T335,F336),"")</f>
        <v/>
      </c>
      <c r="T336" s="21" t="str">
        <f t="shared" ca="1" si="59"/>
        <v/>
      </c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0"/>
      <c r="AF336" s="20"/>
      <c r="AG336" s="20"/>
      <c r="AH336" s="20"/>
      <c r="AI336" s="20"/>
      <c r="AJ336" s="20"/>
      <c r="AK336" s="20"/>
    </row>
    <row r="337" spans="1:37" ht="13.8" x14ac:dyDescent="0.3">
      <c r="A337" s="3">
        <f t="shared" ca="1" si="48"/>
        <v>1</v>
      </c>
      <c r="B337" s="6">
        <f t="shared" ca="1" si="49"/>
        <v>5.1111798940703661</v>
      </c>
      <c r="C337" s="4" t="str">
        <f t="shared" ca="1" si="50"/>
        <v/>
      </c>
      <c r="D337" s="20">
        <v>3.3841194029519102</v>
      </c>
      <c r="E337" s="4">
        <f t="shared" si="51"/>
        <v>2.3500829187166044E-3</v>
      </c>
      <c r="F337" s="4" t="str">
        <f t="shared" ca="1" si="52"/>
        <v/>
      </c>
      <c r="G337" s="3" t="str">
        <f ca="1">IF(F337&lt;&gt;"",SUM(COUNTIF($K$22:$K337,"&gt;"&amp;F337),COUNTIF($M$22:$M337,"&gt;"&amp;F337),COUNTIF($O$22:$O337,"&gt;"&amp;F337),COUNTIF($Q$22:$Q337,"&gt;"&amp;F337),COUNTIF($S$22:$S337,"&gt;"&amp;F337)),"")</f>
        <v/>
      </c>
      <c r="H337" s="20">
        <v>12.397154061218316</v>
      </c>
      <c r="I337" s="4">
        <f t="shared" si="53"/>
        <v>8.6091347647349412E-3</v>
      </c>
      <c r="J337" s="4" t="str">
        <f t="shared" ca="1" si="54"/>
        <v/>
      </c>
      <c r="K337" s="4" t="str">
        <f ca="1">IF(AND(MAX(L$21:L336)&lt;=MAX(N$21:N336),F337&lt;&gt;"",MAX(L$21:L336)&lt;=MAX(P$21:P336),MAX(L$21:L336)&lt;=MAX(R$21:R336),MAX(L$21:L336)&lt;=MAX(T$21:T336),MAX(L$21:L336)&lt;=TIME(20,0,0)),MAX(L$21:L336,F337),"")</f>
        <v/>
      </c>
      <c r="L337" s="4" t="str">
        <f t="shared" ca="1" si="55"/>
        <v/>
      </c>
      <c r="M337" s="4" t="str">
        <f ca="1">IF(AND(MAX(L$21:L336)&gt;MAX(N$21:N336),F337&lt;&gt;"",MAX(N$21:N336)&lt;=MAX(P$21:P336),MAX(N$21:N336)&lt;=MAX(R$21:R336),MAX(N$21:N336)&lt;=MAX(T$21:T336),MAX(N$21:N336)&lt;TIME(20,0,0)),MAX(N$21:N336,F337),"")</f>
        <v/>
      </c>
      <c r="N337" s="4" t="str">
        <f t="shared" ca="1" si="56"/>
        <v/>
      </c>
      <c r="O337" s="21" t="str">
        <f ca="1">IF(AND(MAX(L$21:L336)&gt;MAX(P$21:P336),F337&lt;&gt;"",MAX(N$21:N336)&gt;MAX(P$21:P336),MAX(P$21:P336)&lt;=MAX(R$21:R336),MAX(P$21:P336)&lt;=MAX(T$21:T336),MAX(P$21:P336)&lt;TIME(20,0,0)),MAX(P$21:P336,F337),"")</f>
        <v/>
      </c>
      <c r="P337" s="21" t="str">
        <f t="shared" ca="1" si="57"/>
        <v/>
      </c>
      <c r="Q337" s="21" t="str">
        <f ca="1">IF(AND(MAX(L$21:L336)&gt;MAX(R$21:R336),F337&lt;&gt;"",MAX(N$21:N336)&gt;MAX(R$21:R336),MAX(P$21:P336)&gt;MAX(R$21:R336),MAX(R$21:R336)&lt;=MAX(T$21:T336),MAX(R$21:R336)&lt;TIME(20,0,0)),MAX(R$21:R336,F337),"")</f>
        <v/>
      </c>
      <c r="R337" s="21" t="str">
        <f t="shared" ca="1" si="58"/>
        <v/>
      </c>
      <c r="S337" s="21" t="str">
        <f ca="1">IF(AND(MAX(L$21:L336)&gt;MAX(T$21:T336),F337&lt;&gt;"",MAX(N$21:N336)&gt;MAX(T$21:T336),MAX(P$21:P336)&gt;MAX(T$21:T336),MAX(R$21:R336)&gt;MAX(T$21:T336),MAX(T$21:T336)&lt;TIME(20,0,0)),MAX(T$21:T336,F337),"")</f>
        <v/>
      </c>
      <c r="T337" s="21" t="str">
        <f t="shared" ca="1" si="59"/>
        <v/>
      </c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0"/>
      <c r="AF337" s="20"/>
      <c r="AG337" s="20"/>
      <c r="AH337" s="20"/>
      <c r="AI337" s="20"/>
      <c r="AJ337" s="20"/>
      <c r="AK337" s="20"/>
    </row>
    <row r="338" spans="1:37" ht="13.8" x14ac:dyDescent="0.3">
      <c r="A338" s="3">
        <f t="shared" ca="1" si="48"/>
        <v>0</v>
      </c>
      <c r="B338" s="6">
        <f t="shared" ca="1" si="49"/>
        <v>3.1684019944772386</v>
      </c>
      <c r="C338" s="4" t="str">
        <f t="shared" ca="1" si="50"/>
        <v/>
      </c>
      <c r="D338" s="20">
        <v>2.523725193739665</v>
      </c>
      <c r="E338" s="4">
        <f t="shared" si="51"/>
        <v>1.7525869400969896E-3</v>
      </c>
      <c r="F338" s="4" t="str">
        <f t="shared" ca="1" si="52"/>
        <v/>
      </c>
      <c r="G338" s="3" t="str">
        <f ca="1">IF(F338&lt;&gt;"",SUM(COUNTIF($K$22:$K338,"&gt;"&amp;F338),COUNTIF($M$22:$M338,"&gt;"&amp;F338),COUNTIF($O$22:$O338,"&gt;"&amp;F338),COUNTIF($Q$22:$Q338,"&gt;"&amp;F338),COUNTIF($S$22:$S338,"&gt;"&amp;F338)),"")</f>
        <v/>
      </c>
      <c r="H338" s="20">
        <v>18.087279765168205</v>
      </c>
      <c r="I338" s="4">
        <f t="shared" si="53"/>
        <v>1.2560610948033476E-2</v>
      </c>
      <c r="J338" s="4" t="str">
        <f t="shared" ca="1" si="54"/>
        <v/>
      </c>
      <c r="K338" s="4" t="str">
        <f ca="1">IF(AND(MAX(L$21:L337)&lt;=MAX(N$21:N337),F338&lt;&gt;"",MAX(L$21:L337)&lt;=MAX(P$21:P337),MAX(L$21:L337)&lt;=MAX(R$21:R337),MAX(L$21:L337)&lt;=MAX(T$21:T337),MAX(L$21:L337)&lt;=TIME(20,0,0)),MAX(L$21:L337,F338),"")</f>
        <v/>
      </c>
      <c r="L338" s="4" t="str">
        <f t="shared" ca="1" si="55"/>
        <v/>
      </c>
      <c r="M338" s="4" t="str">
        <f ca="1">IF(AND(MAX(L$21:L337)&gt;MAX(N$21:N337),F338&lt;&gt;"",MAX(N$21:N337)&lt;=MAX(P$21:P337),MAX(N$21:N337)&lt;=MAX(R$21:R337),MAX(N$21:N337)&lt;=MAX(T$21:T337),MAX(N$21:N337)&lt;TIME(20,0,0)),MAX(N$21:N337,F338),"")</f>
        <v/>
      </c>
      <c r="N338" s="4" t="str">
        <f t="shared" ca="1" si="56"/>
        <v/>
      </c>
      <c r="O338" s="21" t="str">
        <f ca="1">IF(AND(MAX(L$21:L337)&gt;MAX(P$21:P337),F338&lt;&gt;"",MAX(N$21:N337)&gt;MAX(P$21:P337),MAX(P$21:P337)&lt;=MAX(R$21:R337),MAX(P$21:P337)&lt;=MAX(T$21:T337),MAX(P$21:P337)&lt;TIME(20,0,0)),MAX(P$21:P337,F338),"")</f>
        <v/>
      </c>
      <c r="P338" s="21" t="str">
        <f t="shared" ca="1" si="57"/>
        <v/>
      </c>
      <c r="Q338" s="21" t="str">
        <f ca="1">IF(AND(MAX(L$21:L337)&gt;MAX(R$21:R337),F338&lt;&gt;"",MAX(N$21:N337)&gt;MAX(R$21:R337),MAX(P$21:P337)&gt;MAX(R$21:R337),MAX(R$21:R337)&lt;=MAX(T$21:T337),MAX(R$21:R337)&lt;TIME(20,0,0)),MAX(R$21:R337,F338),"")</f>
        <v/>
      </c>
      <c r="R338" s="21" t="str">
        <f t="shared" ca="1" si="58"/>
        <v/>
      </c>
      <c r="S338" s="21" t="str">
        <f ca="1">IF(AND(MAX(L$21:L337)&gt;MAX(T$21:T337),F338&lt;&gt;"",MAX(N$21:N337)&gt;MAX(T$21:T337),MAX(P$21:P337)&gt;MAX(T$21:T337),MAX(R$21:R337)&gt;MAX(T$21:T337),MAX(T$21:T337)&lt;TIME(20,0,0)),MAX(T$21:T337,F338),"")</f>
        <v/>
      </c>
      <c r="T338" s="21" t="str">
        <f t="shared" ca="1" si="59"/>
        <v/>
      </c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0"/>
      <c r="AF338" s="20"/>
      <c r="AG338" s="20"/>
      <c r="AH338" s="20"/>
      <c r="AI338" s="20"/>
      <c r="AJ338" s="20"/>
      <c r="AK338" s="20"/>
    </row>
    <row r="339" spans="1:37" ht="13.8" x14ac:dyDescent="0.3">
      <c r="A339" s="3">
        <f t="shared" ca="1" si="48"/>
        <v>0</v>
      </c>
      <c r="B339" s="6">
        <f t="shared" ca="1" si="49"/>
        <v>4.8329691548540827</v>
      </c>
      <c r="C339" s="4" t="str">
        <f t="shared" ca="1" si="50"/>
        <v/>
      </c>
      <c r="D339" s="20">
        <v>2.6168611460234388</v>
      </c>
      <c r="E339" s="4">
        <f t="shared" si="51"/>
        <v>1.8172646847384991E-3</v>
      </c>
      <c r="F339" s="4" t="str">
        <f t="shared" ca="1" si="52"/>
        <v/>
      </c>
      <c r="G339" s="3" t="str">
        <f ca="1">IF(F339&lt;&gt;"",SUM(COUNTIF($K$22:$K339,"&gt;"&amp;F339),COUNTIF($M$22:$M339,"&gt;"&amp;F339),COUNTIF($O$22:$O339,"&gt;"&amp;F339),COUNTIF($Q$22:$Q339,"&gt;"&amp;F339),COUNTIF($S$22:$S339,"&gt;"&amp;F339)),"")</f>
        <v/>
      </c>
      <c r="H339" s="20">
        <v>7.8575789454043843</v>
      </c>
      <c r="I339" s="4">
        <f t="shared" si="53"/>
        <v>5.4566520454197116E-3</v>
      </c>
      <c r="J339" s="4" t="str">
        <f t="shared" ca="1" si="54"/>
        <v/>
      </c>
      <c r="K339" s="4" t="str">
        <f ca="1">IF(AND(MAX(L$21:L338)&lt;=MAX(N$21:N338),F339&lt;&gt;"",MAX(L$21:L338)&lt;=MAX(P$21:P338),MAX(L$21:L338)&lt;=MAX(R$21:R338),MAX(L$21:L338)&lt;=MAX(T$21:T338),MAX(L$21:L338)&lt;=TIME(20,0,0)),MAX(L$21:L338,F339),"")</f>
        <v/>
      </c>
      <c r="L339" s="4" t="str">
        <f t="shared" ca="1" si="55"/>
        <v/>
      </c>
      <c r="M339" s="4" t="str">
        <f ca="1">IF(AND(MAX(L$21:L338)&gt;MAX(N$21:N338),F339&lt;&gt;"",MAX(N$21:N338)&lt;=MAX(P$21:P338),MAX(N$21:N338)&lt;=MAX(R$21:R338),MAX(N$21:N338)&lt;=MAX(T$21:T338),MAX(N$21:N338)&lt;TIME(20,0,0)),MAX(N$21:N338,F339),"")</f>
        <v/>
      </c>
      <c r="N339" s="4" t="str">
        <f t="shared" ca="1" si="56"/>
        <v/>
      </c>
      <c r="O339" s="21" t="str">
        <f ca="1">IF(AND(MAX(L$21:L338)&gt;MAX(P$21:P338),F339&lt;&gt;"",MAX(N$21:N338)&gt;MAX(P$21:P338),MAX(P$21:P338)&lt;=MAX(R$21:R338),MAX(P$21:P338)&lt;=MAX(T$21:T338),MAX(P$21:P338)&lt;TIME(20,0,0)),MAX(P$21:P338,F339),"")</f>
        <v/>
      </c>
      <c r="P339" s="21" t="str">
        <f t="shared" ca="1" si="57"/>
        <v/>
      </c>
      <c r="Q339" s="21" t="str">
        <f ca="1">IF(AND(MAX(L$21:L338)&gt;MAX(R$21:R338),F339&lt;&gt;"",MAX(N$21:N338)&gt;MAX(R$21:R338),MAX(P$21:P338)&gt;MAX(R$21:R338),MAX(R$21:R338)&lt;=MAX(T$21:T338),MAX(R$21:R338)&lt;TIME(20,0,0)),MAX(R$21:R338,F339),"")</f>
        <v/>
      </c>
      <c r="R339" s="21" t="str">
        <f t="shared" ca="1" si="58"/>
        <v/>
      </c>
      <c r="S339" s="21" t="str">
        <f ca="1">IF(AND(MAX(L$21:L338)&gt;MAX(T$21:T338),F339&lt;&gt;"",MAX(N$21:N338)&gt;MAX(T$21:T338),MAX(P$21:P338)&gt;MAX(T$21:T338),MAX(R$21:R338)&gt;MAX(T$21:T338),MAX(T$21:T338)&lt;TIME(20,0,0)),MAX(T$21:T338,F339),"")</f>
        <v/>
      </c>
      <c r="T339" s="21" t="str">
        <f t="shared" ca="1" si="59"/>
        <v/>
      </c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0"/>
      <c r="AF339" s="20"/>
      <c r="AG339" s="20"/>
      <c r="AH339" s="20"/>
      <c r="AI339" s="20"/>
      <c r="AJ339" s="20"/>
      <c r="AK339" s="20"/>
    </row>
    <row r="340" spans="1:37" ht="13.8" x14ac:dyDescent="0.3">
      <c r="A340" s="3">
        <f t="shared" ca="1" si="48"/>
        <v>0</v>
      </c>
      <c r="B340" s="6">
        <f t="shared" ca="1" si="49"/>
        <v>1.8576392245184588</v>
      </c>
      <c r="C340" s="4" t="str">
        <f t="shared" ca="1" si="50"/>
        <v/>
      </c>
      <c r="D340" s="20">
        <v>3.3503544121485902</v>
      </c>
      <c r="E340" s="4">
        <f t="shared" si="51"/>
        <v>2.3266350084365211E-3</v>
      </c>
      <c r="F340" s="4" t="str">
        <f t="shared" ca="1" si="52"/>
        <v/>
      </c>
      <c r="G340" s="3" t="str">
        <f ca="1">IF(F340&lt;&gt;"",SUM(COUNTIF($K$22:$K340,"&gt;"&amp;F340),COUNTIF($M$22:$M340,"&gt;"&amp;F340),COUNTIF($O$22:$O340,"&gt;"&amp;F340),COUNTIF($Q$22:$Q340,"&gt;"&amp;F340),COUNTIF($S$22:$S340,"&gt;"&amp;F340)),"")</f>
        <v/>
      </c>
      <c r="H340" s="20">
        <v>15.012478551525419</v>
      </c>
      <c r="I340" s="4">
        <f t="shared" si="53"/>
        <v>1.0425332327448208E-2</v>
      </c>
      <c r="J340" s="4" t="str">
        <f t="shared" ca="1" si="54"/>
        <v/>
      </c>
      <c r="K340" s="4" t="str">
        <f ca="1">IF(AND(MAX(L$21:L339)&lt;=MAX(N$21:N339),F340&lt;&gt;"",MAX(L$21:L339)&lt;=MAX(P$21:P339),MAX(L$21:L339)&lt;=MAX(R$21:R339),MAX(L$21:L339)&lt;=MAX(T$21:T339),MAX(L$21:L339)&lt;=TIME(20,0,0)),MAX(L$21:L339,F340),"")</f>
        <v/>
      </c>
      <c r="L340" s="4" t="str">
        <f t="shared" ca="1" si="55"/>
        <v/>
      </c>
      <c r="M340" s="4" t="str">
        <f ca="1">IF(AND(MAX(L$21:L339)&gt;MAX(N$21:N339),F340&lt;&gt;"",MAX(N$21:N339)&lt;=MAX(P$21:P339),MAX(N$21:N339)&lt;=MAX(R$21:R339),MAX(N$21:N339)&lt;=MAX(T$21:T339),MAX(N$21:N339)&lt;TIME(20,0,0)),MAX(N$21:N339,F340),"")</f>
        <v/>
      </c>
      <c r="N340" s="4" t="str">
        <f t="shared" ca="1" si="56"/>
        <v/>
      </c>
      <c r="O340" s="21" t="str">
        <f ca="1">IF(AND(MAX(L$21:L339)&gt;MAX(P$21:P339),F340&lt;&gt;"",MAX(N$21:N339)&gt;MAX(P$21:P339),MAX(P$21:P339)&lt;=MAX(R$21:R339),MAX(P$21:P339)&lt;=MAX(T$21:T339),MAX(P$21:P339)&lt;TIME(20,0,0)),MAX(P$21:P339,F340),"")</f>
        <v/>
      </c>
      <c r="P340" s="21" t="str">
        <f t="shared" ca="1" si="57"/>
        <v/>
      </c>
      <c r="Q340" s="21" t="str">
        <f ca="1">IF(AND(MAX(L$21:L339)&gt;MAX(R$21:R339),F340&lt;&gt;"",MAX(N$21:N339)&gt;MAX(R$21:R339),MAX(P$21:P339)&gt;MAX(R$21:R339),MAX(R$21:R339)&lt;=MAX(T$21:T339),MAX(R$21:R339)&lt;TIME(20,0,0)),MAX(R$21:R339,F340),"")</f>
        <v/>
      </c>
      <c r="R340" s="21" t="str">
        <f t="shared" ca="1" si="58"/>
        <v/>
      </c>
      <c r="S340" s="21" t="str">
        <f ca="1">IF(AND(MAX(L$21:L339)&gt;MAX(T$21:T339),F340&lt;&gt;"",MAX(N$21:N339)&gt;MAX(T$21:T339),MAX(P$21:P339)&gt;MAX(T$21:T339),MAX(R$21:R339)&gt;MAX(T$21:T339),MAX(T$21:T339)&lt;TIME(20,0,0)),MAX(T$21:T339,F340),"")</f>
        <v/>
      </c>
      <c r="T340" s="21" t="str">
        <f t="shared" ca="1" si="59"/>
        <v/>
      </c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0"/>
      <c r="AF340" s="20"/>
      <c r="AG340" s="20"/>
      <c r="AH340" s="20"/>
      <c r="AI340" s="20"/>
      <c r="AJ340" s="20"/>
      <c r="AK340" s="20"/>
    </row>
    <row r="341" spans="1:37" ht="13.8" x14ac:dyDescent="0.3">
      <c r="A341" s="3">
        <f t="shared" ca="1" si="48"/>
        <v>0</v>
      </c>
      <c r="B341" s="6">
        <f t="shared" ca="1" si="49"/>
        <v>14.096427812741384</v>
      </c>
      <c r="C341" s="4" t="str">
        <f t="shared" ca="1" si="50"/>
        <v/>
      </c>
      <c r="D341" s="20">
        <v>2.7335942225618055</v>
      </c>
      <c r="E341" s="4">
        <f t="shared" si="51"/>
        <v>1.898329321223476E-3</v>
      </c>
      <c r="F341" s="4" t="str">
        <f t="shared" ca="1" si="52"/>
        <v/>
      </c>
      <c r="G341" s="3" t="str">
        <f ca="1">IF(F341&lt;&gt;"",SUM(COUNTIF($K$22:$K341,"&gt;"&amp;F341),COUNTIF($M$22:$M341,"&gt;"&amp;F341),COUNTIF($O$22:$O341,"&gt;"&amp;F341),COUNTIF($Q$22:$Q341,"&gt;"&amp;F341),COUNTIF($S$22:$S341,"&gt;"&amp;F341)),"")</f>
        <v/>
      </c>
      <c r="H341" s="20">
        <v>15.572947556065628</v>
      </c>
      <c r="I341" s="4">
        <f t="shared" si="53"/>
        <v>1.0814546913934464E-2</v>
      </c>
      <c r="J341" s="4" t="str">
        <f t="shared" ca="1" si="54"/>
        <v/>
      </c>
      <c r="K341" s="4" t="str">
        <f ca="1">IF(AND(MAX(L$21:L340)&lt;=MAX(N$21:N340),F341&lt;&gt;"",MAX(L$21:L340)&lt;=MAX(P$21:P340),MAX(L$21:L340)&lt;=MAX(R$21:R340),MAX(L$21:L340)&lt;=MAX(T$21:T340),MAX(L$21:L340)&lt;=TIME(20,0,0)),MAX(L$21:L340,F341),"")</f>
        <v/>
      </c>
      <c r="L341" s="4" t="str">
        <f t="shared" ca="1" si="55"/>
        <v/>
      </c>
      <c r="M341" s="4" t="str">
        <f ca="1">IF(AND(MAX(L$21:L340)&gt;MAX(N$21:N340),F341&lt;&gt;"",MAX(N$21:N340)&lt;=MAX(P$21:P340),MAX(N$21:N340)&lt;=MAX(R$21:R340),MAX(N$21:N340)&lt;=MAX(T$21:T340),MAX(N$21:N340)&lt;TIME(20,0,0)),MAX(N$21:N340,F341),"")</f>
        <v/>
      </c>
      <c r="N341" s="4" t="str">
        <f t="shared" ca="1" si="56"/>
        <v/>
      </c>
      <c r="O341" s="21" t="str">
        <f ca="1">IF(AND(MAX(L$21:L340)&gt;MAX(P$21:P340),F341&lt;&gt;"",MAX(N$21:N340)&gt;MAX(P$21:P340),MAX(P$21:P340)&lt;=MAX(R$21:R340),MAX(P$21:P340)&lt;=MAX(T$21:T340),MAX(P$21:P340)&lt;TIME(20,0,0)),MAX(P$21:P340,F341),"")</f>
        <v/>
      </c>
      <c r="P341" s="21" t="str">
        <f t="shared" ca="1" si="57"/>
        <v/>
      </c>
      <c r="Q341" s="21" t="str">
        <f ca="1">IF(AND(MAX(L$21:L340)&gt;MAX(R$21:R340),F341&lt;&gt;"",MAX(N$21:N340)&gt;MAX(R$21:R340),MAX(P$21:P340)&gt;MAX(R$21:R340),MAX(R$21:R340)&lt;=MAX(T$21:T340),MAX(R$21:R340)&lt;TIME(20,0,0)),MAX(R$21:R340,F341),"")</f>
        <v/>
      </c>
      <c r="R341" s="21" t="str">
        <f t="shared" ca="1" si="58"/>
        <v/>
      </c>
      <c r="S341" s="21" t="str">
        <f ca="1">IF(AND(MAX(L$21:L340)&gt;MAX(T$21:T340),F341&lt;&gt;"",MAX(N$21:N340)&gt;MAX(T$21:T340),MAX(P$21:P340)&gt;MAX(T$21:T340),MAX(R$21:R340)&gt;MAX(T$21:T340),MAX(T$21:T340)&lt;TIME(20,0,0)),MAX(T$21:T340,F341),"")</f>
        <v/>
      </c>
      <c r="T341" s="21" t="str">
        <f t="shared" ca="1" si="59"/>
        <v/>
      </c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0"/>
      <c r="AF341" s="20"/>
      <c r="AG341" s="20"/>
      <c r="AH341" s="20"/>
      <c r="AI341" s="20"/>
      <c r="AJ341" s="20"/>
      <c r="AK341" s="20"/>
    </row>
    <row r="342" spans="1:37" ht="13.8" x14ac:dyDescent="0.3">
      <c r="A342" s="3">
        <f t="shared" ca="1" si="48"/>
        <v>1</v>
      </c>
      <c r="B342" s="6">
        <f t="shared" ca="1" si="49"/>
        <v>6.3954564262082005</v>
      </c>
      <c r="C342" s="4" t="str">
        <f t="shared" ca="1" si="50"/>
        <v/>
      </c>
      <c r="D342" s="20">
        <v>2.9379372184193926</v>
      </c>
      <c r="E342" s="4">
        <f t="shared" si="51"/>
        <v>2.0402341794579113E-3</v>
      </c>
      <c r="F342" s="4" t="str">
        <f t="shared" ca="1" si="52"/>
        <v/>
      </c>
      <c r="G342" s="3" t="str">
        <f ca="1">IF(F342&lt;&gt;"",SUM(COUNTIF($K$22:$K342,"&gt;"&amp;F342),COUNTIF($M$22:$M342,"&gt;"&amp;F342),COUNTIF($O$22:$O342,"&gt;"&amp;F342),COUNTIF($Q$22:$Q342,"&gt;"&amp;F342),COUNTIF($S$22:$S342,"&gt;"&amp;F342)),"")</f>
        <v/>
      </c>
      <c r="H342" s="20">
        <v>14.526411897932121</v>
      </c>
      <c r="I342" s="4">
        <f t="shared" si="53"/>
        <v>1.008778604023064E-2</v>
      </c>
      <c r="J342" s="4" t="str">
        <f t="shared" ca="1" si="54"/>
        <v/>
      </c>
      <c r="K342" s="4" t="str">
        <f ca="1">IF(AND(MAX(L$21:L341)&lt;=MAX(N$21:N341),F342&lt;&gt;"",MAX(L$21:L341)&lt;=MAX(P$21:P341),MAX(L$21:L341)&lt;=MAX(R$21:R341),MAX(L$21:L341)&lt;=MAX(T$21:T341),MAX(L$21:L341)&lt;=TIME(20,0,0)),MAX(L$21:L341,F342),"")</f>
        <v/>
      </c>
      <c r="L342" s="4" t="str">
        <f t="shared" ca="1" si="55"/>
        <v/>
      </c>
      <c r="M342" s="4" t="str">
        <f ca="1">IF(AND(MAX(L$21:L341)&gt;MAX(N$21:N341),F342&lt;&gt;"",MAX(N$21:N341)&lt;=MAX(P$21:P341),MAX(N$21:N341)&lt;=MAX(R$21:R341),MAX(N$21:N341)&lt;=MAX(T$21:T341),MAX(N$21:N341)&lt;TIME(20,0,0)),MAX(N$21:N341,F342),"")</f>
        <v/>
      </c>
      <c r="N342" s="4" t="str">
        <f t="shared" ca="1" si="56"/>
        <v/>
      </c>
      <c r="O342" s="21" t="str">
        <f ca="1">IF(AND(MAX(L$21:L341)&gt;MAX(P$21:P341),F342&lt;&gt;"",MAX(N$21:N341)&gt;MAX(P$21:P341),MAX(P$21:P341)&lt;=MAX(R$21:R341),MAX(P$21:P341)&lt;=MAX(T$21:T341),MAX(P$21:P341)&lt;TIME(20,0,0)),MAX(P$21:P341,F342),"")</f>
        <v/>
      </c>
      <c r="P342" s="21" t="str">
        <f t="shared" ca="1" si="57"/>
        <v/>
      </c>
      <c r="Q342" s="21" t="str">
        <f ca="1">IF(AND(MAX(L$21:L341)&gt;MAX(R$21:R341),F342&lt;&gt;"",MAX(N$21:N341)&gt;MAX(R$21:R341),MAX(P$21:P341)&gt;MAX(R$21:R341),MAX(R$21:R341)&lt;=MAX(T$21:T341),MAX(R$21:R341)&lt;TIME(20,0,0)),MAX(R$21:R341,F342),"")</f>
        <v/>
      </c>
      <c r="R342" s="21" t="str">
        <f t="shared" ca="1" si="58"/>
        <v/>
      </c>
      <c r="S342" s="21" t="str">
        <f ca="1">IF(AND(MAX(L$21:L341)&gt;MAX(T$21:T341),F342&lt;&gt;"",MAX(N$21:N341)&gt;MAX(T$21:T341),MAX(P$21:P341)&gt;MAX(T$21:T341),MAX(R$21:R341)&gt;MAX(T$21:T341),MAX(T$21:T341)&lt;TIME(20,0,0)),MAX(T$21:T341,F342),"")</f>
        <v/>
      </c>
      <c r="T342" s="21" t="str">
        <f t="shared" ca="1" si="59"/>
        <v/>
      </c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0"/>
      <c r="AF342" s="20"/>
      <c r="AG342" s="20"/>
      <c r="AH342" s="20"/>
      <c r="AI342" s="20"/>
      <c r="AJ342" s="20"/>
      <c r="AK342" s="20"/>
    </row>
    <row r="343" spans="1:37" ht="13.8" x14ac:dyDescent="0.3">
      <c r="A343" s="3">
        <f t="shared" ref="A343:A382" ca="1" si="60">IF(IF(RAND()&lt;=0.3, RAND()*(1-0.5)+0.5, RAND()*0.5) &gt; 0.5,1,0)</f>
        <v>1</v>
      </c>
      <c r="B343" s="6">
        <f t="shared" ref="B343:B382" ca="1" si="61" xml:space="preserve"> -(60/10)*LOG(1-RAND())+1</f>
        <v>5.3453898096649528</v>
      </c>
      <c r="C343" s="4" t="str">
        <f t="shared" ref="C343:C383" ca="1" si="62">IF(C342="","",IF(C342+(B343)/1440&lt;=$C$21+12/24,C342+(B343)/1440,""))</f>
        <v/>
      </c>
      <c r="D343" s="20">
        <v>2.980691711698455</v>
      </c>
      <c r="E343" s="4">
        <f t="shared" ref="E343:E383" si="63">D343/1440</f>
        <v>2.0699247997905939E-3</v>
      </c>
      <c r="F343" s="4" t="str">
        <f t="shared" ref="F343:F383" ca="1" si="64">IF(C343&lt;&gt;"",IF(A343,C343,IF(C343+E343&gt;TIME(20,0,0),"",C343+E343)),"")</f>
        <v/>
      </c>
      <c r="G343" s="3" t="str">
        <f ca="1">IF(F343&lt;&gt;"",SUM(COUNTIF($K$22:$K343,"&gt;"&amp;F343),COUNTIF($M$22:$M343,"&gt;"&amp;F343),COUNTIF($O$22:$O343,"&gt;"&amp;F343),COUNTIF($Q$22:$Q343,"&gt;"&amp;F343),COUNTIF($S$22:$S343,"&gt;"&amp;F343)),"")</f>
        <v/>
      </c>
      <c r="H343" s="20">
        <v>15.725840720861015</v>
      </c>
      <c r="I343" s="4">
        <f t="shared" ref="I343:I383" si="65">H343/1440</f>
        <v>1.092072272282015E-2</v>
      </c>
      <c r="J343" s="4" t="str">
        <f t="shared" ref="J343:J383" ca="1" si="66">IF(AND(F343&lt;&gt;"",OR(K343&lt;&gt;"",M343&lt;&gt;"",O343&lt;&gt;"",Q343&lt;&gt;"",S343&lt;&gt;"")),MAX(K343,M343,O343,Q343,S343)-F343,"")</f>
        <v/>
      </c>
      <c r="K343" s="4" t="str">
        <f ca="1">IF(AND(MAX(L$21:L342)&lt;=MAX(N$21:N342),F343&lt;&gt;"",MAX(L$21:L342)&lt;=MAX(P$21:P342),MAX(L$21:L342)&lt;=MAX(R$21:R342),MAX(L$21:L342)&lt;=MAX(T$21:T342),MAX(L$21:L342)&lt;=TIME(20,0,0)),MAX(L$21:L342,F343),"")</f>
        <v/>
      </c>
      <c r="L343" s="4" t="str">
        <f t="shared" ref="L343:L383" ca="1" si="67">IF(ISTEXT(K343),"",K343+H343/1440)</f>
        <v/>
      </c>
      <c r="M343" s="4" t="str">
        <f ca="1">IF(AND(MAX(L$21:L342)&gt;MAX(N$21:N342),F343&lt;&gt;"",MAX(N$21:N342)&lt;=MAX(P$21:P342),MAX(N$21:N342)&lt;=MAX(R$21:R342),MAX(N$21:N342)&lt;=MAX(T$21:T342),MAX(N$21:N342)&lt;TIME(20,0,0)),MAX(N$21:N342,F343),"")</f>
        <v/>
      </c>
      <c r="N343" s="4" t="str">
        <f t="shared" ref="N343:N383" ca="1" si="68">IF(ISTEXT(M343),"",M343+H343/1440)</f>
        <v/>
      </c>
      <c r="O343" s="21" t="str">
        <f ca="1">IF(AND(MAX(L$21:L342)&gt;MAX(P$21:P342),F343&lt;&gt;"",MAX(N$21:N342)&gt;MAX(P$21:P342),MAX(P$21:P342)&lt;=MAX(R$21:R342),MAX(P$21:P342)&lt;=MAX(T$21:T342),MAX(P$21:P342)&lt;TIME(20,0,0)),MAX(P$21:P342,F343),"")</f>
        <v/>
      </c>
      <c r="P343" s="21" t="str">
        <f t="shared" ref="P343:P383" ca="1" si="69">IF(ISTEXT(O343),"",O343+H343/1440)</f>
        <v/>
      </c>
      <c r="Q343" s="21" t="str">
        <f ca="1">IF(AND(MAX(L$21:L342)&gt;MAX(R$21:R342),F343&lt;&gt;"",MAX(N$21:N342)&gt;MAX(R$21:R342),MAX(P$21:P342)&gt;MAX(R$21:R342),MAX(R$21:R342)&lt;=MAX(T$21:T342),MAX(R$21:R342)&lt;TIME(20,0,0)),MAX(R$21:R342,F343),"")</f>
        <v/>
      </c>
      <c r="R343" s="21" t="str">
        <f t="shared" ref="R343:R383" ca="1" si="70">IF(ISTEXT(Q343),"",Q343+H343/1440)</f>
        <v/>
      </c>
      <c r="S343" s="21" t="str">
        <f ca="1">IF(AND(MAX(L$21:L342)&gt;MAX(T$21:T342),F343&lt;&gt;"",MAX(N$21:N342)&gt;MAX(T$21:T342),MAX(P$21:P342)&gt;MAX(T$21:T342),MAX(R$21:R342)&gt;MAX(T$21:T342),MAX(T$21:T342)&lt;TIME(20,0,0)),MAX(T$21:T342,F343),"")</f>
        <v/>
      </c>
      <c r="T343" s="21" t="str">
        <f t="shared" ref="T343:T383" ca="1" si="71">IF(ISTEXT(S343),"",S343+H343/1440)</f>
        <v/>
      </c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0"/>
      <c r="AF343" s="20"/>
      <c r="AG343" s="20"/>
      <c r="AH343" s="20"/>
      <c r="AI343" s="20"/>
      <c r="AJ343" s="20"/>
      <c r="AK343" s="20"/>
    </row>
    <row r="344" spans="1:37" ht="13.8" x14ac:dyDescent="0.3">
      <c r="A344" s="3">
        <f t="shared" ca="1" si="60"/>
        <v>1</v>
      </c>
      <c r="B344" s="6">
        <f t="shared" ca="1" si="61"/>
        <v>1.7144741754797281</v>
      </c>
      <c r="C344" s="4" t="str">
        <f t="shared" ca="1" si="62"/>
        <v/>
      </c>
      <c r="D344" s="20">
        <v>3.055847806379461</v>
      </c>
      <c r="E344" s="4">
        <f t="shared" si="63"/>
        <v>2.122116532207959E-3</v>
      </c>
      <c r="F344" s="4" t="str">
        <f t="shared" ca="1" si="64"/>
        <v/>
      </c>
      <c r="G344" s="3" t="str">
        <f ca="1">IF(F344&lt;&gt;"",SUM(COUNTIF($K$22:$K344,"&gt;"&amp;F344),COUNTIF($M$22:$M344,"&gt;"&amp;F344),COUNTIF($O$22:$O344,"&gt;"&amp;F344),COUNTIF($Q$22:$Q344,"&gt;"&amp;F344),COUNTIF($S$22:$S344,"&gt;"&amp;F344)),"")</f>
        <v/>
      </c>
      <c r="H344" s="20">
        <v>13.316090454864025</v>
      </c>
      <c r="I344" s="4">
        <f t="shared" si="65"/>
        <v>9.2472850381000171E-3</v>
      </c>
      <c r="J344" s="4" t="str">
        <f t="shared" ca="1" si="66"/>
        <v/>
      </c>
      <c r="K344" s="4" t="str">
        <f ca="1">IF(AND(MAX(L$21:L343)&lt;=MAX(N$21:N343),F344&lt;&gt;"",MAX(L$21:L343)&lt;=MAX(P$21:P343),MAX(L$21:L343)&lt;=MAX(R$21:R343),MAX(L$21:L343)&lt;=MAX(T$21:T343),MAX(L$21:L343)&lt;=TIME(20,0,0)),MAX(L$21:L343,F344),"")</f>
        <v/>
      </c>
      <c r="L344" s="4" t="str">
        <f t="shared" ca="1" si="67"/>
        <v/>
      </c>
      <c r="M344" s="4" t="str">
        <f ca="1">IF(AND(MAX(L$21:L343)&gt;MAX(N$21:N343),F344&lt;&gt;"",MAX(N$21:N343)&lt;=MAX(P$21:P343),MAX(N$21:N343)&lt;=MAX(R$21:R343),MAX(N$21:N343)&lt;=MAX(T$21:T343),MAX(N$21:N343)&lt;TIME(20,0,0)),MAX(N$21:N343,F344),"")</f>
        <v/>
      </c>
      <c r="N344" s="4" t="str">
        <f t="shared" ca="1" si="68"/>
        <v/>
      </c>
      <c r="O344" s="21" t="str">
        <f ca="1">IF(AND(MAX(L$21:L343)&gt;MAX(P$21:P343),F344&lt;&gt;"",MAX(N$21:N343)&gt;MAX(P$21:P343),MAX(P$21:P343)&lt;=MAX(R$21:R343),MAX(P$21:P343)&lt;=MAX(T$21:T343),MAX(P$21:P343)&lt;TIME(20,0,0)),MAX(P$21:P343,F344),"")</f>
        <v/>
      </c>
      <c r="P344" s="21" t="str">
        <f t="shared" ca="1" si="69"/>
        <v/>
      </c>
      <c r="Q344" s="21" t="str">
        <f ca="1">IF(AND(MAX(L$21:L343)&gt;MAX(R$21:R343),F344&lt;&gt;"",MAX(N$21:N343)&gt;MAX(R$21:R343),MAX(P$21:P343)&gt;MAX(R$21:R343),MAX(R$21:R343)&lt;=MAX(T$21:T343),MAX(R$21:R343)&lt;TIME(20,0,0)),MAX(R$21:R343,F344),"")</f>
        <v/>
      </c>
      <c r="R344" s="21" t="str">
        <f t="shared" ca="1" si="70"/>
        <v/>
      </c>
      <c r="S344" s="21" t="str">
        <f ca="1">IF(AND(MAX(L$21:L343)&gt;MAX(T$21:T343),F344&lt;&gt;"",MAX(N$21:N343)&gt;MAX(T$21:T343),MAX(P$21:P343)&gt;MAX(T$21:T343),MAX(R$21:R343)&gt;MAX(T$21:T343),MAX(T$21:T343)&lt;TIME(20,0,0)),MAX(T$21:T343,F344),"")</f>
        <v/>
      </c>
      <c r="T344" s="21" t="str">
        <f t="shared" ca="1" si="71"/>
        <v/>
      </c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0"/>
      <c r="AF344" s="20"/>
      <c r="AG344" s="20"/>
      <c r="AH344" s="20"/>
      <c r="AI344" s="20"/>
      <c r="AJ344" s="20"/>
      <c r="AK344" s="20"/>
    </row>
    <row r="345" spans="1:37" ht="13.8" x14ac:dyDescent="0.3">
      <c r="A345" s="3">
        <f t="shared" ca="1" si="60"/>
        <v>0</v>
      </c>
      <c r="B345" s="6">
        <f t="shared" ca="1" si="61"/>
        <v>4.9637759064769602</v>
      </c>
      <c r="C345" s="4" t="str">
        <f t="shared" ca="1" si="62"/>
        <v/>
      </c>
      <c r="D345" s="20">
        <v>2.3700586742306768</v>
      </c>
      <c r="E345" s="4">
        <f t="shared" si="63"/>
        <v>1.645874079326859E-3</v>
      </c>
      <c r="F345" s="4" t="str">
        <f t="shared" ca="1" si="64"/>
        <v/>
      </c>
      <c r="G345" s="3" t="str">
        <f ca="1">IF(F345&lt;&gt;"",SUM(COUNTIF($K$22:$K345,"&gt;"&amp;F345),COUNTIF($M$22:$M345,"&gt;"&amp;F345),COUNTIF($O$22:$O345,"&gt;"&amp;F345),COUNTIF($Q$22:$Q345,"&gt;"&amp;F345),COUNTIF($S$22:$S345,"&gt;"&amp;F345)),"")</f>
        <v/>
      </c>
      <c r="H345" s="20">
        <v>16.389322790146252</v>
      </c>
      <c r="I345" s="4">
        <f t="shared" si="65"/>
        <v>1.1381474159823787E-2</v>
      </c>
      <c r="J345" s="4" t="str">
        <f t="shared" ca="1" si="66"/>
        <v/>
      </c>
      <c r="K345" s="4" t="str">
        <f ca="1">IF(AND(MAX(L$21:L344)&lt;=MAX(N$21:N344),F345&lt;&gt;"",MAX(L$21:L344)&lt;=MAX(P$21:P344),MAX(L$21:L344)&lt;=MAX(R$21:R344),MAX(L$21:L344)&lt;=MAX(T$21:T344),MAX(L$21:L344)&lt;=TIME(20,0,0)),MAX(L$21:L344,F345),"")</f>
        <v/>
      </c>
      <c r="L345" s="4" t="str">
        <f t="shared" ca="1" si="67"/>
        <v/>
      </c>
      <c r="M345" s="4" t="str">
        <f ca="1">IF(AND(MAX(L$21:L344)&gt;MAX(N$21:N344),F345&lt;&gt;"",MAX(N$21:N344)&lt;=MAX(P$21:P344),MAX(N$21:N344)&lt;=MAX(R$21:R344),MAX(N$21:N344)&lt;=MAX(T$21:T344),MAX(N$21:N344)&lt;TIME(20,0,0)),MAX(N$21:N344,F345),"")</f>
        <v/>
      </c>
      <c r="N345" s="4" t="str">
        <f t="shared" ca="1" si="68"/>
        <v/>
      </c>
      <c r="O345" s="21" t="str">
        <f ca="1">IF(AND(MAX(L$21:L344)&gt;MAX(P$21:P344),F345&lt;&gt;"",MAX(N$21:N344)&gt;MAX(P$21:P344),MAX(P$21:P344)&lt;=MAX(R$21:R344),MAX(P$21:P344)&lt;=MAX(T$21:T344),MAX(P$21:P344)&lt;TIME(20,0,0)),MAX(P$21:P344,F345),"")</f>
        <v/>
      </c>
      <c r="P345" s="21" t="str">
        <f t="shared" ca="1" si="69"/>
        <v/>
      </c>
      <c r="Q345" s="21" t="str">
        <f ca="1">IF(AND(MAX(L$21:L344)&gt;MAX(R$21:R344),F345&lt;&gt;"",MAX(N$21:N344)&gt;MAX(R$21:R344),MAX(P$21:P344)&gt;MAX(R$21:R344),MAX(R$21:R344)&lt;=MAX(T$21:T344),MAX(R$21:R344)&lt;TIME(20,0,0)),MAX(R$21:R344,F345),"")</f>
        <v/>
      </c>
      <c r="R345" s="21" t="str">
        <f t="shared" ca="1" si="70"/>
        <v/>
      </c>
      <c r="S345" s="21" t="str">
        <f ca="1">IF(AND(MAX(L$21:L344)&gt;MAX(T$21:T344),F345&lt;&gt;"",MAX(N$21:N344)&gt;MAX(T$21:T344),MAX(P$21:P344)&gt;MAX(T$21:T344),MAX(R$21:R344)&gt;MAX(T$21:T344),MAX(T$21:T344)&lt;TIME(20,0,0)),MAX(T$21:T344,F345),"")</f>
        <v/>
      </c>
      <c r="T345" s="21" t="str">
        <f t="shared" ca="1" si="71"/>
        <v/>
      </c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0"/>
      <c r="AF345" s="20"/>
      <c r="AG345" s="20"/>
      <c r="AH345" s="20"/>
      <c r="AI345" s="20"/>
      <c r="AJ345" s="20"/>
      <c r="AK345" s="20"/>
    </row>
    <row r="346" spans="1:37" ht="13.8" x14ac:dyDescent="0.3">
      <c r="A346" s="3">
        <f t="shared" ca="1" si="60"/>
        <v>0</v>
      </c>
      <c r="B346" s="6">
        <f t="shared" ca="1" si="61"/>
        <v>2.5988789834923778</v>
      </c>
      <c r="C346" s="4" t="str">
        <f t="shared" ca="1" si="62"/>
        <v/>
      </c>
      <c r="D346" s="20">
        <v>4.4313150131783914</v>
      </c>
      <c r="E346" s="4">
        <f t="shared" si="63"/>
        <v>3.0773020924849941E-3</v>
      </c>
      <c r="F346" s="4" t="str">
        <f t="shared" ca="1" si="64"/>
        <v/>
      </c>
      <c r="G346" s="3" t="str">
        <f ca="1">IF(F346&lt;&gt;"",SUM(COUNTIF($K$22:$K346,"&gt;"&amp;F346),COUNTIF($M$22:$M346,"&gt;"&amp;F346),COUNTIF($O$22:$O346,"&gt;"&amp;F346),COUNTIF($Q$22:$Q346,"&gt;"&amp;F346),COUNTIF($S$22:$S346,"&gt;"&amp;F346)),"")</f>
        <v/>
      </c>
      <c r="H346" s="20">
        <v>16.015904160794889</v>
      </c>
      <c r="I346" s="4">
        <f t="shared" si="65"/>
        <v>1.1122155667218673E-2</v>
      </c>
      <c r="J346" s="4" t="str">
        <f t="shared" ca="1" si="66"/>
        <v/>
      </c>
      <c r="K346" s="4" t="str">
        <f ca="1">IF(AND(MAX(L$21:L345)&lt;=MAX(N$21:N345),F346&lt;&gt;"",MAX(L$21:L345)&lt;=MAX(P$21:P345),MAX(L$21:L345)&lt;=MAX(R$21:R345),MAX(L$21:L345)&lt;=MAX(T$21:T345),MAX(L$21:L345)&lt;=TIME(20,0,0)),MAX(L$21:L345,F346),"")</f>
        <v/>
      </c>
      <c r="L346" s="4" t="str">
        <f t="shared" ca="1" si="67"/>
        <v/>
      </c>
      <c r="M346" s="4" t="str">
        <f ca="1">IF(AND(MAX(L$21:L345)&gt;MAX(N$21:N345),F346&lt;&gt;"",MAX(N$21:N345)&lt;=MAX(P$21:P345),MAX(N$21:N345)&lt;=MAX(R$21:R345),MAX(N$21:N345)&lt;=MAX(T$21:T345),MAX(N$21:N345)&lt;TIME(20,0,0)),MAX(N$21:N345,F346),"")</f>
        <v/>
      </c>
      <c r="N346" s="4" t="str">
        <f t="shared" ca="1" si="68"/>
        <v/>
      </c>
      <c r="O346" s="21" t="str">
        <f ca="1">IF(AND(MAX(L$21:L345)&gt;MAX(P$21:P345),F346&lt;&gt;"",MAX(N$21:N345)&gt;MAX(P$21:P345),MAX(P$21:P345)&lt;=MAX(R$21:R345),MAX(P$21:P345)&lt;=MAX(T$21:T345),MAX(P$21:P345)&lt;TIME(20,0,0)),MAX(P$21:P345,F346),"")</f>
        <v/>
      </c>
      <c r="P346" s="21" t="str">
        <f t="shared" ca="1" si="69"/>
        <v/>
      </c>
      <c r="Q346" s="21" t="str">
        <f ca="1">IF(AND(MAX(L$21:L345)&gt;MAX(R$21:R345),F346&lt;&gt;"",MAX(N$21:N345)&gt;MAX(R$21:R345),MAX(P$21:P345)&gt;MAX(R$21:R345),MAX(R$21:R345)&lt;=MAX(T$21:T345),MAX(R$21:R345)&lt;TIME(20,0,0)),MAX(R$21:R345,F346),"")</f>
        <v/>
      </c>
      <c r="R346" s="21" t="str">
        <f t="shared" ca="1" si="70"/>
        <v/>
      </c>
      <c r="S346" s="21" t="str">
        <f ca="1">IF(AND(MAX(L$21:L345)&gt;MAX(T$21:T345),F346&lt;&gt;"",MAX(N$21:N345)&gt;MAX(T$21:T345),MAX(P$21:P345)&gt;MAX(T$21:T345),MAX(R$21:R345)&gt;MAX(T$21:T345),MAX(T$21:T345)&lt;TIME(20,0,0)),MAX(T$21:T345,F346),"")</f>
        <v/>
      </c>
      <c r="T346" s="21" t="str">
        <f t="shared" ca="1" si="71"/>
        <v/>
      </c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0"/>
      <c r="AF346" s="20"/>
      <c r="AG346" s="20"/>
      <c r="AH346" s="20"/>
      <c r="AI346" s="20"/>
      <c r="AJ346" s="20"/>
      <c r="AK346" s="20"/>
    </row>
    <row r="347" spans="1:37" ht="13.8" x14ac:dyDescent="0.3">
      <c r="A347" s="3">
        <f t="shared" ca="1" si="60"/>
        <v>0</v>
      </c>
      <c r="B347" s="6">
        <f t="shared" ca="1" si="61"/>
        <v>9.0094980675861631</v>
      </c>
      <c r="C347" s="4" t="str">
        <f t="shared" ca="1" si="62"/>
        <v/>
      </c>
      <c r="D347" s="20">
        <v>2.6889783915321459</v>
      </c>
      <c r="E347" s="4">
        <f t="shared" si="63"/>
        <v>1.8673461052306569E-3</v>
      </c>
      <c r="F347" s="4" t="str">
        <f t="shared" ca="1" si="64"/>
        <v/>
      </c>
      <c r="G347" s="3" t="str">
        <f ca="1">IF(F347&lt;&gt;"",SUM(COUNTIF($K$22:$K347,"&gt;"&amp;F347),COUNTIF($M$22:$M347,"&gt;"&amp;F347),COUNTIF($O$22:$O347,"&gt;"&amp;F347),COUNTIF($Q$22:$Q347,"&gt;"&amp;F347),COUNTIF($S$22:$S347,"&gt;"&amp;F347)),"")</f>
        <v/>
      </c>
      <c r="H347" s="20">
        <v>16.11806883751342</v>
      </c>
      <c r="I347" s="4">
        <f t="shared" si="65"/>
        <v>1.1193103359384319E-2</v>
      </c>
      <c r="J347" s="4" t="str">
        <f t="shared" ca="1" si="66"/>
        <v/>
      </c>
      <c r="K347" s="4" t="str">
        <f ca="1">IF(AND(MAX(L$21:L346)&lt;=MAX(N$21:N346),F347&lt;&gt;"",MAX(L$21:L346)&lt;=MAX(P$21:P346),MAX(L$21:L346)&lt;=MAX(R$21:R346),MAX(L$21:L346)&lt;=MAX(T$21:T346),MAX(L$21:L346)&lt;=TIME(20,0,0)),MAX(L$21:L346,F347),"")</f>
        <v/>
      </c>
      <c r="L347" s="4" t="str">
        <f t="shared" ca="1" si="67"/>
        <v/>
      </c>
      <c r="M347" s="4" t="str">
        <f ca="1">IF(AND(MAX(L$21:L346)&gt;MAX(N$21:N346),F347&lt;&gt;"",MAX(N$21:N346)&lt;=MAX(P$21:P346),MAX(N$21:N346)&lt;=MAX(R$21:R346),MAX(N$21:N346)&lt;=MAX(T$21:T346),MAX(N$21:N346)&lt;TIME(20,0,0)),MAX(N$21:N346,F347),"")</f>
        <v/>
      </c>
      <c r="N347" s="4" t="str">
        <f t="shared" ca="1" si="68"/>
        <v/>
      </c>
      <c r="O347" s="21" t="str">
        <f ca="1">IF(AND(MAX(L$21:L346)&gt;MAX(P$21:P346),F347&lt;&gt;"",MAX(N$21:N346)&gt;MAX(P$21:P346),MAX(P$21:P346)&lt;=MAX(R$21:R346),MAX(P$21:P346)&lt;=MAX(T$21:T346),MAX(P$21:P346)&lt;TIME(20,0,0)),MAX(P$21:P346,F347),"")</f>
        <v/>
      </c>
      <c r="P347" s="21" t="str">
        <f t="shared" ca="1" si="69"/>
        <v/>
      </c>
      <c r="Q347" s="21" t="str">
        <f ca="1">IF(AND(MAX(L$21:L346)&gt;MAX(R$21:R346),F347&lt;&gt;"",MAX(N$21:N346)&gt;MAX(R$21:R346),MAX(P$21:P346)&gt;MAX(R$21:R346),MAX(R$21:R346)&lt;=MAX(T$21:T346),MAX(R$21:R346)&lt;TIME(20,0,0)),MAX(R$21:R346,F347),"")</f>
        <v/>
      </c>
      <c r="R347" s="21" t="str">
        <f t="shared" ca="1" si="70"/>
        <v/>
      </c>
      <c r="S347" s="21" t="str">
        <f ca="1">IF(AND(MAX(L$21:L346)&gt;MAX(T$21:T346),F347&lt;&gt;"",MAX(N$21:N346)&gt;MAX(T$21:T346),MAX(P$21:P346)&gt;MAX(T$21:T346),MAX(R$21:R346)&gt;MAX(T$21:T346),MAX(T$21:T346)&lt;TIME(20,0,0)),MAX(T$21:T346,F347),"")</f>
        <v/>
      </c>
      <c r="T347" s="21" t="str">
        <f t="shared" ca="1" si="71"/>
        <v/>
      </c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0"/>
      <c r="AF347" s="20"/>
      <c r="AG347" s="20"/>
      <c r="AH347" s="20"/>
      <c r="AI347" s="20"/>
      <c r="AJ347" s="20"/>
      <c r="AK347" s="20"/>
    </row>
    <row r="348" spans="1:37" ht="13.8" x14ac:dyDescent="0.3">
      <c r="A348" s="3">
        <f t="shared" ca="1" si="60"/>
        <v>0</v>
      </c>
      <c r="B348" s="6">
        <f t="shared" ca="1" si="61"/>
        <v>1.300151854040656</v>
      </c>
      <c r="C348" s="4" t="str">
        <f t="shared" ca="1" si="62"/>
        <v/>
      </c>
      <c r="D348" s="20">
        <v>3.1801797111511405</v>
      </c>
      <c r="E348" s="4">
        <f t="shared" si="63"/>
        <v>2.2084581327438475E-3</v>
      </c>
      <c r="F348" s="4" t="str">
        <f t="shared" ca="1" si="64"/>
        <v/>
      </c>
      <c r="G348" s="3" t="str">
        <f ca="1">IF(F348&lt;&gt;"",SUM(COUNTIF($K$22:$K348,"&gt;"&amp;F348),COUNTIF($M$22:$M348,"&gt;"&amp;F348),COUNTIF($O$22:$O348,"&gt;"&amp;F348),COUNTIF($Q$22:$Q348,"&gt;"&amp;F348),COUNTIF($S$22:$S348,"&gt;"&amp;F348)),"")</f>
        <v/>
      </c>
      <c r="H348" s="20">
        <v>14.6412981317917</v>
      </c>
      <c r="I348" s="4">
        <f t="shared" si="65"/>
        <v>1.0167568147077569E-2</v>
      </c>
      <c r="J348" s="4" t="str">
        <f t="shared" ca="1" si="66"/>
        <v/>
      </c>
      <c r="K348" s="4" t="str">
        <f ca="1">IF(AND(MAX(L$21:L347)&lt;=MAX(N$21:N347),F348&lt;&gt;"",MAX(L$21:L347)&lt;=MAX(P$21:P347),MAX(L$21:L347)&lt;=MAX(R$21:R347),MAX(L$21:L347)&lt;=MAX(T$21:T347),MAX(L$21:L347)&lt;=TIME(20,0,0)),MAX(L$21:L347,F348),"")</f>
        <v/>
      </c>
      <c r="L348" s="4" t="str">
        <f t="shared" ca="1" si="67"/>
        <v/>
      </c>
      <c r="M348" s="4" t="str">
        <f ca="1">IF(AND(MAX(L$21:L347)&gt;MAX(N$21:N347),F348&lt;&gt;"",MAX(N$21:N347)&lt;=MAX(P$21:P347),MAX(N$21:N347)&lt;=MAX(R$21:R347),MAX(N$21:N347)&lt;=MAX(T$21:T347),MAX(N$21:N347)&lt;TIME(20,0,0)),MAX(N$21:N347,F348),"")</f>
        <v/>
      </c>
      <c r="N348" s="4" t="str">
        <f t="shared" ca="1" si="68"/>
        <v/>
      </c>
      <c r="O348" s="21" t="str">
        <f ca="1">IF(AND(MAX(L$21:L347)&gt;MAX(P$21:P347),F348&lt;&gt;"",MAX(N$21:N347)&gt;MAX(P$21:P347),MAX(P$21:P347)&lt;=MAX(R$21:R347),MAX(P$21:P347)&lt;=MAX(T$21:T347),MAX(P$21:P347)&lt;TIME(20,0,0)),MAX(P$21:P347,F348),"")</f>
        <v/>
      </c>
      <c r="P348" s="21" t="str">
        <f t="shared" ca="1" si="69"/>
        <v/>
      </c>
      <c r="Q348" s="21" t="str">
        <f ca="1">IF(AND(MAX(L$21:L347)&gt;MAX(R$21:R347),F348&lt;&gt;"",MAX(N$21:N347)&gt;MAX(R$21:R347),MAX(P$21:P347)&gt;MAX(R$21:R347),MAX(R$21:R347)&lt;=MAX(T$21:T347),MAX(R$21:R347)&lt;TIME(20,0,0)),MAX(R$21:R347,F348),"")</f>
        <v/>
      </c>
      <c r="R348" s="21" t="str">
        <f t="shared" ca="1" si="70"/>
        <v/>
      </c>
      <c r="S348" s="21" t="str">
        <f ca="1">IF(AND(MAX(L$21:L347)&gt;MAX(T$21:T347),F348&lt;&gt;"",MAX(N$21:N347)&gt;MAX(T$21:T347),MAX(P$21:P347)&gt;MAX(T$21:T347),MAX(R$21:R347)&gt;MAX(T$21:T347),MAX(T$21:T347)&lt;TIME(20,0,0)),MAX(T$21:T347,F348),"")</f>
        <v/>
      </c>
      <c r="T348" s="21" t="str">
        <f t="shared" ca="1" si="71"/>
        <v/>
      </c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0"/>
      <c r="AF348" s="20"/>
      <c r="AG348" s="20"/>
      <c r="AH348" s="20"/>
      <c r="AI348" s="20"/>
      <c r="AJ348" s="20"/>
      <c r="AK348" s="20"/>
    </row>
    <row r="349" spans="1:37" ht="13.8" x14ac:dyDescent="0.3">
      <c r="A349" s="3">
        <f t="shared" ca="1" si="60"/>
        <v>1</v>
      </c>
      <c r="B349" s="6">
        <f t="shared" ca="1" si="61"/>
        <v>2.5544926921276225</v>
      </c>
      <c r="C349" s="4" t="str">
        <f t="shared" ca="1" si="62"/>
        <v/>
      </c>
      <c r="D349" s="20">
        <v>1.7561830039339839</v>
      </c>
      <c r="E349" s="4">
        <f t="shared" si="63"/>
        <v>1.2195715305097111E-3</v>
      </c>
      <c r="F349" s="4" t="str">
        <f t="shared" ca="1" si="64"/>
        <v/>
      </c>
      <c r="G349" s="3" t="str">
        <f ca="1">IF(F349&lt;&gt;"",SUM(COUNTIF($K$22:$K349,"&gt;"&amp;F349),COUNTIF($M$22:$M349,"&gt;"&amp;F349),COUNTIF($O$22:$O349,"&gt;"&amp;F349),COUNTIF($Q$22:$Q349,"&gt;"&amp;F349),COUNTIF($S$22:$S349,"&gt;"&amp;F349)),"")</f>
        <v/>
      </c>
      <c r="H349" s="20">
        <v>10.110360373473668</v>
      </c>
      <c r="I349" s="4">
        <f t="shared" si="65"/>
        <v>7.0210835926900472E-3</v>
      </c>
      <c r="J349" s="4" t="str">
        <f t="shared" ca="1" si="66"/>
        <v/>
      </c>
      <c r="K349" s="4" t="str">
        <f ca="1">IF(AND(MAX(L$21:L348)&lt;=MAX(N$21:N348),F349&lt;&gt;"",MAX(L$21:L348)&lt;=MAX(P$21:P348),MAX(L$21:L348)&lt;=MAX(R$21:R348),MAX(L$21:L348)&lt;=MAX(T$21:T348),MAX(L$21:L348)&lt;=TIME(20,0,0)),MAX(L$21:L348,F349),"")</f>
        <v/>
      </c>
      <c r="L349" s="4" t="str">
        <f t="shared" ca="1" si="67"/>
        <v/>
      </c>
      <c r="M349" s="4" t="str">
        <f ca="1">IF(AND(MAX(L$21:L348)&gt;MAX(N$21:N348),F349&lt;&gt;"",MAX(N$21:N348)&lt;=MAX(P$21:P348),MAX(N$21:N348)&lt;=MAX(R$21:R348),MAX(N$21:N348)&lt;=MAX(T$21:T348),MAX(N$21:N348)&lt;TIME(20,0,0)),MAX(N$21:N348,F349),"")</f>
        <v/>
      </c>
      <c r="N349" s="4" t="str">
        <f t="shared" ca="1" si="68"/>
        <v/>
      </c>
      <c r="O349" s="21" t="str">
        <f ca="1">IF(AND(MAX(L$21:L348)&gt;MAX(P$21:P348),F349&lt;&gt;"",MAX(N$21:N348)&gt;MAX(P$21:P348),MAX(P$21:P348)&lt;=MAX(R$21:R348),MAX(P$21:P348)&lt;=MAX(T$21:T348),MAX(P$21:P348)&lt;TIME(20,0,0)),MAX(P$21:P348,F349),"")</f>
        <v/>
      </c>
      <c r="P349" s="21" t="str">
        <f t="shared" ca="1" si="69"/>
        <v/>
      </c>
      <c r="Q349" s="21" t="str">
        <f ca="1">IF(AND(MAX(L$21:L348)&gt;MAX(R$21:R348),F349&lt;&gt;"",MAX(N$21:N348)&gt;MAX(R$21:R348),MAX(P$21:P348)&gt;MAX(R$21:R348),MAX(R$21:R348)&lt;=MAX(T$21:T348),MAX(R$21:R348)&lt;TIME(20,0,0)),MAX(R$21:R348,F349),"")</f>
        <v/>
      </c>
      <c r="R349" s="21" t="str">
        <f t="shared" ca="1" si="70"/>
        <v/>
      </c>
      <c r="S349" s="21" t="str">
        <f ca="1">IF(AND(MAX(L$21:L348)&gt;MAX(T$21:T348),F349&lt;&gt;"",MAX(N$21:N348)&gt;MAX(T$21:T348),MAX(P$21:P348)&gt;MAX(T$21:T348),MAX(R$21:R348)&gt;MAX(T$21:T348),MAX(T$21:T348)&lt;TIME(20,0,0)),MAX(T$21:T348,F349),"")</f>
        <v/>
      </c>
      <c r="T349" s="21" t="str">
        <f t="shared" ca="1" si="71"/>
        <v/>
      </c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0"/>
      <c r="AF349" s="20"/>
      <c r="AG349" s="20"/>
      <c r="AH349" s="20"/>
      <c r="AI349" s="20"/>
      <c r="AJ349" s="20"/>
      <c r="AK349" s="20"/>
    </row>
    <row r="350" spans="1:37" ht="13.8" x14ac:dyDescent="0.3">
      <c r="A350" s="3">
        <f t="shared" ca="1" si="60"/>
        <v>0</v>
      </c>
      <c r="B350" s="6">
        <f t="shared" ca="1" si="61"/>
        <v>1.9198956463297729</v>
      </c>
      <c r="C350" s="4" t="str">
        <f t="shared" ca="1" si="62"/>
        <v/>
      </c>
      <c r="D350" s="20">
        <v>3.2717902702897845</v>
      </c>
      <c r="E350" s="4">
        <f t="shared" si="63"/>
        <v>2.2720765765901281E-3</v>
      </c>
      <c r="F350" s="4" t="str">
        <f t="shared" ca="1" si="64"/>
        <v/>
      </c>
      <c r="G350" s="3" t="str">
        <f ca="1">IF(F350&lt;&gt;"",SUM(COUNTIF($K$22:$K350,"&gt;"&amp;F350),COUNTIF($M$22:$M350,"&gt;"&amp;F350),COUNTIF($O$22:$O350,"&gt;"&amp;F350),COUNTIF($Q$22:$Q350,"&gt;"&amp;F350),COUNTIF($S$22:$S350,"&gt;"&amp;F350)),"")</f>
        <v/>
      </c>
      <c r="H350" s="20">
        <v>18.143998128507519</v>
      </c>
      <c r="I350" s="4">
        <f t="shared" si="65"/>
        <v>1.2599998700352444E-2</v>
      </c>
      <c r="J350" s="4" t="str">
        <f t="shared" ca="1" si="66"/>
        <v/>
      </c>
      <c r="K350" s="4" t="str">
        <f ca="1">IF(AND(MAX(L$21:L349)&lt;=MAX(N$21:N349),F350&lt;&gt;"",MAX(L$21:L349)&lt;=MAX(P$21:P349),MAX(L$21:L349)&lt;=MAX(R$21:R349),MAX(L$21:L349)&lt;=MAX(T$21:T349),MAX(L$21:L349)&lt;=TIME(20,0,0)),MAX(L$21:L349,F350),"")</f>
        <v/>
      </c>
      <c r="L350" s="4" t="str">
        <f t="shared" ca="1" si="67"/>
        <v/>
      </c>
      <c r="M350" s="4" t="str">
        <f ca="1">IF(AND(MAX(L$21:L349)&gt;MAX(N$21:N349),F350&lt;&gt;"",MAX(N$21:N349)&lt;=MAX(P$21:P349),MAX(N$21:N349)&lt;=MAX(R$21:R349),MAX(N$21:N349)&lt;=MAX(T$21:T349),MAX(N$21:N349)&lt;TIME(20,0,0)),MAX(N$21:N349,F350),"")</f>
        <v/>
      </c>
      <c r="N350" s="4" t="str">
        <f t="shared" ca="1" si="68"/>
        <v/>
      </c>
      <c r="O350" s="21" t="str">
        <f ca="1">IF(AND(MAX(L$21:L349)&gt;MAX(P$21:P349),F350&lt;&gt;"",MAX(N$21:N349)&gt;MAX(P$21:P349),MAX(P$21:P349)&lt;=MAX(R$21:R349),MAX(P$21:P349)&lt;=MAX(T$21:T349),MAX(P$21:P349)&lt;TIME(20,0,0)),MAX(P$21:P349,F350),"")</f>
        <v/>
      </c>
      <c r="P350" s="21" t="str">
        <f t="shared" ca="1" si="69"/>
        <v/>
      </c>
      <c r="Q350" s="21" t="str">
        <f ca="1">IF(AND(MAX(L$21:L349)&gt;MAX(R$21:R349),F350&lt;&gt;"",MAX(N$21:N349)&gt;MAX(R$21:R349),MAX(P$21:P349)&gt;MAX(R$21:R349),MAX(R$21:R349)&lt;=MAX(T$21:T349),MAX(R$21:R349)&lt;TIME(20,0,0)),MAX(R$21:R349,F350),"")</f>
        <v/>
      </c>
      <c r="R350" s="21" t="str">
        <f t="shared" ca="1" si="70"/>
        <v/>
      </c>
      <c r="S350" s="21" t="str">
        <f ca="1">IF(AND(MAX(L$21:L349)&gt;MAX(T$21:T349),F350&lt;&gt;"",MAX(N$21:N349)&gt;MAX(T$21:T349),MAX(P$21:P349)&gt;MAX(T$21:T349),MAX(R$21:R349)&gt;MAX(T$21:T349),MAX(T$21:T349)&lt;TIME(20,0,0)),MAX(T$21:T349,F350),"")</f>
        <v/>
      </c>
      <c r="T350" s="21" t="str">
        <f t="shared" ca="1" si="71"/>
        <v/>
      </c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0"/>
      <c r="AF350" s="20"/>
      <c r="AG350" s="20"/>
      <c r="AH350" s="20"/>
      <c r="AI350" s="20"/>
      <c r="AJ350" s="20"/>
      <c r="AK350" s="20"/>
    </row>
    <row r="351" spans="1:37" ht="13.8" x14ac:dyDescent="0.3">
      <c r="A351" s="3">
        <f t="shared" ca="1" si="60"/>
        <v>0</v>
      </c>
      <c r="B351" s="6">
        <f t="shared" ca="1" si="61"/>
        <v>6.7204653470239872</v>
      </c>
      <c r="C351" s="4" t="str">
        <f t="shared" ca="1" si="62"/>
        <v/>
      </c>
      <c r="D351" s="20">
        <v>3.29099624043738</v>
      </c>
      <c r="E351" s="4">
        <f t="shared" si="63"/>
        <v>2.2854140558592915E-3</v>
      </c>
      <c r="F351" s="4" t="str">
        <f t="shared" ca="1" si="64"/>
        <v/>
      </c>
      <c r="G351" s="3" t="str">
        <f ca="1">IF(F351&lt;&gt;"",SUM(COUNTIF($K$22:$K351,"&gt;"&amp;F351),COUNTIF($M$22:$M351,"&gt;"&amp;F351),COUNTIF($O$22:$O351,"&gt;"&amp;F351),COUNTIF($Q$22:$Q351,"&gt;"&amp;F351),COUNTIF($S$22:$S351,"&gt;"&amp;F351)),"")</f>
        <v/>
      </c>
      <c r="H351" s="20">
        <v>8.4682989533030195</v>
      </c>
      <c r="I351" s="4">
        <f t="shared" si="65"/>
        <v>5.8807631620159855E-3</v>
      </c>
      <c r="J351" s="4" t="str">
        <f t="shared" ca="1" si="66"/>
        <v/>
      </c>
      <c r="K351" s="4" t="str">
        <f ca="1">IF(AND(MAX(L$21:L350)&lt;=MAX(N$21:N350),F351&lt;&gt;"",MAX(L$21:L350)&lt;=MAX(P$21:P350),MAX(L$21:L350)&lt;=MAX(R$21:R350),MAX(L$21:L350)&lt;=MAX(T$21:T350),MAX(L$21:L350)&lt;=TIME(20,0,0)),MAX(L$21:L350,F351),"")</f>
        <v/>
      </c>
      <c r="L351" s="4" t="str">
        <f t="shared" ca="1" si="67"/>
        <v/>
      </c>
      <c r="M351" s="4" t="str">
        <f ca="1">IF(AND(MAX(L$21:L350)&gt;MAX(N$21:N350),F351&lt;&gt;"",MAX(N$21:N350)&lt;=MAX(P$21:P350),MAX(N$21:N350)&lt;=MAX(R$21:R350),MAX(N$21:N350)&lt;=MAX(T$21:T350),MAX(N$21:N350)&lt;TIME(20,0,0)),MAX(N$21:N350,F351),"")</f>
        <v/>
      </c>
      <c r="N351" s="4" t="str">
        <f t="shared" ca="1" si="68"/>
        <v/>
      </c>
      <c r="O351" s="21" t="str">
        <f ca="1">IF(AND(MAX(L$21:L350)&gt;MAX(P$21:P350),F351&lt;&gt;"",MAX(N$21:N350)&gt;MAX(P$21:P350),MAX(P$21:P350)&lt;=MAX(R$21:R350),MAX(P$21:P350)&lt;=MAX(T$21:T350),MAX(P$21:P350)&lt;TIME(20,0,0)),MAX(P$21:P350,F351),"")</f>
        <v/>
      </c>
      <c r="P351" s="21" t="str">
        <f t="shared" ca="1" si="69"/>
        <v/>
      </c>
      <c r="Q351" s="21" t="str">
        <f ca="1">IF(AND(MAX(L$21:L350)&gt;MAX(R$21:R350),F351&lt;&gt;"",MAX(N$21:N350)&gt;MAX(R$21:R350),MAX(P$21:P350)&gt;MAX(R$21:R350),MAX(R$21:R350)&lt;=MAX(T$21:T350),MAX(R$21:R350)&lt;TIME(20,0,0)),MAX(R$21:R350,F351),"")</f>
        <v/>
      </c>
      <c r="R351" s="21" t="str">
        <f t="shared" ca="1" si="70"/>
        <v/>
      </c>
      <c r="S351" s="21" t="str">
        <f ca="1">IF(AND(MAX(L$21:L350)&gt;MAX(T$21:T350),F351&lt;&gt;"",MAX(N$21:N350)&gt;MAX(T$21:T350),MAX(P$21:P350)&gt;MAX(T$21:T350),MAX(R$21:R350)&gt;MAX(T$21:T350),MAX(T$21:T350)&lt;TIME(20,0,0)),MAX(T$21:T350,F351),"")</f>
        <v/>
      </c>
      <c r="T351" s="21" t="str">
        <f t="shared" ca="1" si="71"/>
        <v/>
      </c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0"/>
      <c r="AF351" s="20"/>
      <c r="AG351" s="20"/>
      <c r="AH351" s="20"/>
      <c r="AI351" s="20"/>
      <c r="AJ351" s="20"/>
      <c r="AK351" s="20"/>
    </row>
    <row r="352" spans="1:37" ht="13.8" x14ac:dyDescent="0.3">
      <c r="A352" s="3">
        <f t="shared" ca="1" si="60"/>
        <v>0</v>
      </c>
      <c r="B352" s="6">
        <f t="shared" ca="1" si="61"/>
        <v>6.0395520329406569</v>
      </c>
      <c r="C352" s="4" t="str">
        <f t="shared" ca="1" si="62"/>
        <v/>
      </c>
      <c r="D352" s="20">
        <v>3.6546963504661107</v>
      </c>
      <c r="E352" s="4">
        <f t="shared" si="63"/>
        <v>2.5379835767125767E-3</v>
      </c>
      <c r="F352" s="4" t="str">
        <f t="shared" ca="1" si="64"/>
        <v/>
      </c>
      <c r="G352" s="3" t="str">
        <f ca="1">IF(F352&lt;&gt;"",SUM(COUNTIF($K$22:$K352,"&gt;"&amp;F352),COUNTIF($M$22:$M352,"&gt;"&amp;F352),COUNTIF($O$22:$O352,"&gt;"&amp;F352),COUNTIF($Q$22:$Q352,"&gt;"&amp;F352),COUNTIF($S$22:$S352,"&gt;"&amp;F352)),"")</f>
        <v/>
      </c>
      <c r="H352" s="20">
        <v>12.60844104912394</v>
      </c>
      <c r="I352" s="4">
        <f t="shared" si="65"/>
        <v>8.7558618396694019E-3</v>
      </c>
      <c r="J352" s="4" t="str">
        <f t="shared" ca="1" si="66"/>
        <v/>
      </c>
      <c r="K352" s="4" t="str">
        <f ca="1">IF(AND(MAX(L$21:L351)&lt;=MAX(N$21:N351),F352&lt;&gt;"",MAX(L$21:L351)&lt;=MAX(P$21:P351),MAX(L$21:L351)&lt;=MAX(R$21:R351),MAX(L$21:L351)&lt;=MAX(T$21:T351),MAX(L$21:L351)&lt;=TIME(20,0,0)),MAX(L$21:L351,F352),"")</f>
        <v/>
      </c>
      <c r="L352" s="4" t="str">
        <f t="shared" ca="1" si="67"/>
        <v/>
      </c>
      <c r="M352" s="4" t="str">
        <f ca="1">IF(AND(MAX(L$21:L351)&gt;MAX(N$21:N351),F352&lt;&gt;"",MAX(N$21:N351)&lt;=MAX(P$21:P351),MAX(N$21:N351)&lt;=MAX(R$21:R351),MAX(N$21:N351)&lt;=MAX(T$21:T351),MAX(N$21:N351)&lt;TIME(20,0,0)),MAX(N$21:N351,F352),"")</f>
        <v/>
      </c>
      <c r="N352" s="4" t="str">
        <f t="shared" ca="1" si="68"/>
        <v/>
      </c>
      <c r="O352" s="21" t="str">
        <f ca="1">IF(AND(MAX(L$21:L351)&gt;MAX(P$21:P351),F352&lt;&gt;"",MAX(N$21:N351)&gt;MAX(P$21:P351),MAX(P$21:P351)&lt;=MAX(R$21:R351),MAX(P$21:P351)&lt;=MAX(T$21:T351),MAX(P$21:P351)&lt;TIME(20,0,0)),MAX(P$21:P351,F352),"")</f>
        <v/>
      </c>
      <c r="P352" s="21" t="str">
        <f t="shared" ca="1" si="69"/>
        <v/>
      </c>
      <c r="Q352" s="21" t="str">
        <f ca="1">IF(AND(MAX(L$21:L351)&gt;MAX(R$21:R351),F352&lt;&gt;"",MAX(N$21:N351)&gt;MAX(R$21:R351),MAX(P$21:P351)&gt;MAX(R$21:R351),MAX(R$21:R351)&lt;=MAX(T$21:T351),MAX(R$21:R351)&lt;TIME(20,0,0)),MAX(R$21:R351,F352),"")</f>
        <v/>
      </c>
      <c r="R352" s="21" t="str">
        <f t="shared" ca="1" si="70"/>
        <v/>
      </c>
      <c r="S352" s="21" t="str">
        <f ca="1">IF(AND(MAX(L$21:L351)&gt;MAX(T$21:T351),F352&lt;&gt;"",MAX(N$21:N351)&gt;MAX(T$21:T351),MAX(P$21:P351)&gt;MAX(T$21:T351),MAX(R$21:R351)&gt;MAX(T$21:T351),MAX(T$21:T351)&lt;TIME(20,0,0)),MAX(T$21:T351,F352),"")</f>
        <v/>
      </c>
      <c r="T352" s="21" t="str">
        <f t="shared" ca="1" si="71"/>
        <v/>
      </c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0"/>
      <c r="AF352" s="20"/>
      <c r="AG352" s="20"/>
      <c r="AH352" s="20"/>
      <c r="AI352" s="20"/>
      <c r="AJ352" s="20"/>
      <c r="AK352" s="20"/>
    </row>
    <row r="353" spans="1:37" ht="13.8" x14ac:dyDescent="0.3">
      <c r="A353" s="3">
        <f t="shared" ca="1" si="60"/>
        <v>0</v>
      </c>
      <c r="B353" s="6">
        <f t="shared" ca="1" si="61"/>
        <v>1.6238135434704413</v>
      </c>
      <c r="C353" s="4" t="str">
        <f t="shared" ca="1" si="62"/>
        <v/>
      </c>
      <c r="D353" s="20">
        <v>3.2416746269773284</v>
      </c>
      <c r="E353" s="4">
        <f t="shared" si="63"/>
        <v>2.2511629354009226E-3</v>
      </c>
      <c r="F353" s="4" t="str">
        <f t="shared" ca="1" si="64"/>
        <v/>
      </c>
      <c r="G353" s="3" t="str">
        <f ca="1">IF(F353&lt;&gt;"",SUM(COUNTIF($K$22:$K353,"&gt;"&amp;F353),COUNTIF($M$22:$M353,"&gt;"&amp;F353),COUNTIF($O$22:$O353,"&gt;"&amp;F353),COUNTIF($Q$22:$Q353,"&gt;"&amp;F353),COUNTIF($S$22:$S353,"&gt;"&amp;F353)),"")</f>
        <v/>
      </c>
      <c r="H353" s="20">
        <v>12.6745129970368</v>
      </c>
      <c r="I353" s="4">
        <f t="shared" si="65"/>
        <v>8.8017451368311104E-3</v>
      </c>
      <c r="J353" s="4" t="str">
        <f t="shared" ca="1" si="66"/>
        <v/>
      </c>
      <c r="K353" s="4" t="str">
        <f ca="1">IF(AND(MAX(L$21:L352)&lt;=MAX(N$21:N352),F353&lt;&gt;"",MAX(L$21:L352)&lt;=MAX(P$21:P352),MAX(L$21:L352)&lt;=MAX(R$21:R352),MAX(L$21:L352)&lt;=MAX(T$21:T352),MAX(L$21:L352)&lt;=TIME(20,0,0)),MAX(L$21:L352,F353),"")</f>
        <v/>
      </c>
      <c r="L353" s="4" t="str">
        <f t="shared" ca="1" si="67"/>
        <v/>
      </c>
      <c r="M353" s="4" t="str">
        <f ca="1">IF(AND(MAX(L$21:L352)&gt;MAX(N$21:N352),F353&lt;&gt;"",MAX(N$21:N352)&lt;=MAX(P$21:P352),MAX(N$21:N352)&lt;=MAX(R$21:R352),MAX(N$21:N352)&lt;=MAX(T$21:T352),MAX(N$21:N352)&lt;TIME(20,0,0)),MAX(N$21:N352,F353),"")</f>
        <v/>
      </c>
      <c r="N353" s="4" t="str">
        <f t="shared" ca="1" si="68"/>
        <v/>
      </c>
      <c r="O353" s="21" t="str">
        <f ca="1">IF(AND(MAX(L$21:L352)&gt;MAX(P$21:P352),F353&lt;&gt;"",MAX(N$21:N352)&gt;MAX(P$21:P352),MAX(P$21:P352)&lt;=MAX(R$21:R352),MAX(P$21:P352)&lt;=MAX(T$21:T352),MAX(P$21:P352)&lt;TIME(20,0,0)),MAX(P$21:P352,F353),"")</f>
        <v/>
      </c>
      <c r="P353" s="21" t="str">
        <f t="shared" ca="1" si="69"/>
        <v/>
      </c>
      <c r="Q353" s="21" t="str">
        <f ca="1">IF(AND(MAX(L$21:L352)&gt;MAX(R$21:R352),F353&lt;&gt;"",MAX(N$21:N352)&gt;MAX(R$21:R352),MAX(P$21:P352)&gt;MAX(R$21:R352),MAX(R$21:R352)&lt;=MAX(T$21:T352),MAX(R$21:R352)&lt;TIME(20,0,0)),MAX(R$21:R352,F353),"")</f>
        <v/>
      </c>
      <c r="R353" s="21" t="str">
        <f t="shared" ca="1" si="70"/>
        <v/>
      </c>
      <c r="S353" s="21" t="str">
        <f ca="1">IF(AND(MAX(L$21:L352)&gt;MAX(T$21:T352),F353&lt;&gt;"",MAX(N$21:N352)&gt;MAX(T$21:T352),MAX(P$21:P352)&gt;MAX(T$21:T352),MAX(R$21:R352)&gt;MAX(T$21:T352),MAX(T$21:T352)&lt;TIME(20,0,0)),MAX(T$21:T352,F353),"")</f>
        <v/>
      </c>
      <c r="T353" s="21" t="str">
        <f t="shared" ca="1" si="71"/>
        <v/>
      </c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0"/>
      <c r="AF353" s="20"/>
      <c r="AG353" s="20"/>
      <c r="AH353" s="20"/>
      <c r="AI353" s="20"/>
      <c r="AJ353" s="20"/>
      <c r="AK353" s="20"/>
    </row>
    <row r="354" spans="1:37" ht="13.8" x14ac:dyDescent="0.3">
      <c r="A354" s="3">
        <f t="shared" ca="1" si="60"/>
        <v>1</v>
      </c>
      <c r="B354" s="6">
        <f t="shared" ca="1" si="61"/>
        <v>1.1564970441774487</v>
      </c>
      <c r="C354" s="4" t="str">
        <f t="shared" ca="1" si="62"/>
        <v/>
      </c>
      <c r="D354" s="20">
        <v>2.5027610566467047</v>
      </c>
      <c r="E354" s="4">
        <f t="shared" si="63"/>
        <v>1.7380285115602115E-3</v>
      </c>
      <c r="F354" s="4" t="str">
        <f t="shared" ca="1" si="64"/>
        <v/>
      </c>
      <c r="G354" s="3" t="str">
        <f ca="1">IF(F354&lt;&gt;"",SUM(COUNTIF($K$22:$K354,"&gt;"&amp;F354),COUNTIF($M$22:$M354,"&gt;"&amp;F354),COUNTIF($O$22:$O354,"&gt;"&amp;F354),COUNTIF($Q$22:$Q354,"&gt;"&amp;F354),COUNTIF($S$22:$S354,"&gt;"&amp;F354)),"")</f>
        <v/>
      </c>
      <c r="H354" s="20">
        <v>12.125584627610806</v>
      </c>
      <c r="I354" s="4">
        <f t="shared" si="65"/>
        <v>8.4205448802852825E-3</v>
      </c>
      <c r="J354" s="4" t="str">
        <f t="shared" ca="1" si="66"/>
        <v/>
      </c>
      <c r="K354" s="4" t="str">
        <f ca="1">IF(AND(MAX(L$21:L353)&lt;=MAX(N$21:N353),F354&lt;&gt;"",MAX(L$21:L353)&lt;=MAX(P$21:P353),MAX(L$21:L353)&lt;=MAX(R$21:R353),MAX(L$21:L353)&lt;=MAX(T$21:T353),MAX(L$21:L353)&lt;=TIME(20,0,0)),MAX(L$21:L353,F354),"")</f>
        <v/>
      </c>
      <c r="L354" s="4" t="str">
        <f t="shared" ca="1" si="67"/>
        <v/>
      </c>
      <c r="M354" s="4" t="str">
        <f ca="1">IF(AND(MAX(L$21:L353)&gt;MAX(N$21:N353),F354&lt;&gt;"",MAX(N$21:N353)&lt;=MAX(P$21:P353),MAX(N$21:N353)&lt;=MAX(R$21:R353),MAX(N$21:N353)&lt;=MAX(T$21:T353),MAX(N$21:N353)&lt;TIME(20,0,0)),MAX(N$21:N353,F354),"")</f>
        <v/>
      </c>
      <c r="N354" s="4" t="str">
        <f t="shared" ca="1" si="68"/>
        <v/>
      </c>
      <c r="O354" s="21" t="str">
        <f ca="1">IF(AND(MAX(L$21:L353)&gt;MAX(P$21:P353),F354&lt;&gt;"",MAX(N$21:N353)&gt;MAX(P$21:P353),MAX(P$21:P353)&lt;=MAX(R$21:R353),MAX(P$21:P353)&lt;=MAX(T$21:T353),MAX(P$21:P353)&lt;TIME(20,0,0)),MAX(P$21:P353,F354),"")</f>
        <v/>
      </c>
      <c r="P354" s="21" t="str">
        <f t="shared" ca="1" si="69"/>
        <v/>
      </c>
      <c r="Q354" s="21" t="str">
        <f ca="1">IF(AND(MAX(L$21:L353)&gt;MAX(R$21:R353),F354&lt;&gt;"",MAX(N$21:N353)&gt;MAX(R$21:R353),MAX(P$21:P353)&gt;MAX(R$21:R353),MAX(R$21:R353)&lt;=MAX(T$21:T353),MAX(R$21:R353)&lt;TIME(20,0,0)),MAX(R$21:R353,F354),"")</f>
        <v/>
      </c>
      <c r="R354" s="21" t="str">
        <f t="shared" ca="1" si="70"/>
        <v/>
      </c>
      <c r="S354" s="21" t="str">
        <f ca="1">IF(AND(MAX(L$21:L353)&gt;MAX(T$21:T353),F354&lt;&gt;"",MAX(N$21:N353)&gt;MAX(T$21:T353),MAX(P$21:P353)&gt;MAX(T$21:T353),MAX(R$21:R353)&gt;MAX(T$21:T353),MAX(T$21:T353)&lt;TIME(20,0,0)),MAX(T$21:T353,F354),"")</f>
        <v/>
      </c>
      <c r="T354" s="21" t="str">
        <f t="shared" ca="1" si="71"/>
        <v/>
      </c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0"/>
      <c r="AF354" s="20"/>
      <c r="AG354" s="20"/>
      <c r="AH354" s="20"/>
      <c r="AI354" s="20"/>
      <c r="AJ354" s="20"/>
      <c r="AK354" s="20"/>
    </row>
    <row r="355" spans="1:37" ht="13.8" x14ac:dyDescent="0.3">
      <c r="A355" s="3">
        <f t="shared" ca="1" si="60"/>
        <v>1</v>
      </c>
      <c r="B355" s="6">
        <f t="shared" ca="1" si="61"/>
        <v>6.6333022762135512</v>
      </c>
      <c r="C355" s="4" t="str">
        <f t="shared" ca="1" si="62"/>
        <v/>
      </c>
      <c r="D355" s="20">
        <v>3.5597595986728265</v>
      </c>
      <c r="E355" s="4">
        <f t="shared" si="63"/>
        <v>2.4720552768561295E-3</v>
      </c>
      <c r="F355" s="4" t="str">
        <f t="shared" ca="1" si="64"/>
        <v/>
      </c>
      <c r="G355" s="3" t="str">
        <f ca="1">IF(F355&lt;&gt;"",SUM(COUNTIF($K$22:$K355,"&gt;"&amp;F355),COUNTIF($M$22:$M355,"&gt;"&amp;F355),COUNTIF($O$22:$O355,"&gt;"&amp;F355),COUNTIF($Q$22:$Q355,"&gt;"&amp;F355),COUNTIF($S$22:$S355,"&gt;"&amp;F355)),"")</f>
        <v/>
      </c>
      <c r="H355" s="20">
        <v>6.4172803983092308</v>
      </c>
      <c r="I355" s="4">
        <f t="shared" si="65"/>
        <v>4.4564447210480767E-3</v>
      </c>
      <c r="J355" s="4" t="str">
        <f t="shared" ca="1" si="66"/>
        <v/>
      </c>
      <c r="K355" s="4" t="str">
        <f ca="1">IF(AND(MAX(L$21:L354)&lt;=MAX(N$21:N354),F355&lt;&gt;"",MAX(L$21:L354)&lt;=MAX(P$21:P354),MAX(L$21:L354)&lt;=MAX(R$21:R354),MAX(L$21:L354)&lt;=MAX(T$21:T354),MAX(L$21:L354)&lt;=TIME(20,0,0)),MAX(L$21:L354,F355),"")</f>
        <v/>
      </c>
      <c r="L355" s="4" t="str">
        <f t="shared" ca="1" si="67"/>
        <v/>
      </c>
      <c r="M355" s="4" t="str">
        <f ca="1">IF(AND(MAX(L$21:L354)&gt;MAX(N$21:N354),F355&lt;&gt;"",MAX(N$21:N354)&lt;=MAX(P$21:P354),MAX(N$21:N354)&lt;=MAX(R$21:R354),MAX(N$21:N354)&lt;=MAX(T$21:T354),MAX(N$21:N354)&lt;TIME(20,0,0)),MAX(N$21:N354,F355),"")</f>
        <v/>
      </c>
      <c r="N355" s="4" t="str">
        <f t="shared" ca="1" si="68"/>
        <v/>
      </c>
      <c r="O355" s="21" t="str">
        <f ca="1">IF(AND(MAX(L$21:L354)&gt;MAX(P$21:P354),F355&lt;&gt;"",MAX(N$21:N354)&gt;MAX(P$21:P354),MAX(P$21:P354)&lt;=MAX(R$21:R354),MAX(P$21:P354)&lt;=MAX(T$21:T354),MAX(P$21:P354)&lt;TIME(20,0,0)),MAX(P$21:P354,F355),"")</f>
        <v/>
      </c>
      <c r="P355" s="21" t="str">
        <f t="shared" ca="1" si="69"/>
        <v/>
      </c>
      <c r="Q355" s="21" t="str">
        <f ca="1">IF(AND(MAX(L$21:L354)&gt;MAX(R$21:R354),F355&lt;&gt;"",MAX(N$21:N354)&gt;MAX(R$21:R354),MAX(P$21:P354)&gt;MAX(R$21:R354),MAX(R$21:R354)&lt;=MAX(T$21:T354),MAX(R$21:R354)&lt;TIME(20,0,0)),MAX(R$21:R354,F355),"")</f>
        <v/>
      </c>
      <c r="R355" s="21" t="str">
        <f t="shared" ca="1" si="70"/>
        <v/>
      </c>
      <c r="S355" s="21" t="str">
        <f ca="1">IF(AND(MAX(L$21:L354)&gt;MAX(T$21:T354),F355&lt;&gt;"",MAX(N$21:N354)&gt;MAX(T$21:T354),MAX(P$21:P354)&gt;MAX(T$21:T354),MAX(R$21:R354)&gt;MAX(T$21:T354),MAX(T$21:T354)&lt;TIME(20,0,0)),MAX(T$21:T354,F355),"")</f>
        <v/>
      </c>
      <c r="T355" s="21" t="str">
        <f t="shared" ca="1" si="71"/>
        <v/>
      </c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0"/>
      <c r="AF355" s="20"/>
      <c r="AG355" s="20"/>
      <c r="AH355" s="20"/>
      <c r="AI355" s="20"/>
      <c r="AJ355" s="20"/>
      <c r="AK355" s="20"/>
    </row>
    <row r="356" spans="1:37" ht="13.8" x14ac:dyDescent="0.3">
      <c r="A356" s="3">
        <f t="shared" ca="1" si="60"/>
        <v>1</v>
      </c>
      <c r="B356" s="6">
        <f t="shared" ca="1" si="61"/>
        <v>9.3950234555195742</v>
      </c>
      <c r="C356" s="4" t="str">
        <f t="shared" ca="1" si="62"/>
        <v/>
      </c>
      <c r="D356" s="20">
        <v>3.1681556227595138</v>
      </c>
      <c r="E356" s="4">
        <f t="shared" si="63"/>
        <v>2.2001080713607733E-3</v>
      </c>
      <c r="F356" s="4" t="str">
        <f t="shared" ca="1" si="64"/>
        <v/>
      </c>
      <c r="G356" s="3" t="str">
        <f ca="1">IF(F356&lt;&gt;"",SUM(COUNTIF($K$22:$K356,"&gt;"&amp;F356),COUNTIF($M$22:$M356,"&gt;"&amp;F356),COUNTIF($O$22:$O356,"&gt;"&amp;F356),COUNTIF($Q$22:$Q356,"&gt;"&amp;F356),COUNTIF($S$22:$S356,"&gt;"&amp;F356)),"")</f>
        <v/>
      </c>
      <c r="H356" s="20">
        <v>14.908050085650757</v>
      </c>
      <c r="I356" s="4">
        <f t="shared" si="65"/>
        <v>1.0352812559479693E-2</v>
      </c>
      <c r="J356" s="4" t="str">
        <f t="shared" ca="1" si="66"/>
        <v/>
      </c>
      <c r="K356" s="4" t="str">
        <f ca="1">IF(AND(MAX(L$21:L355)&lt;=MAX(N$21:N355),F356&lt;&gt;"",MAX(L$21:L355)&lt;=MAX(P$21:P355),MAX(L$21:L355)&lt;=MAX(R$21:R355),MAX(L$21:L355)&lt;=MAX(T$21:T355),MAX(L$21:L355)&lt;=TIME(20,0,0)),MAX(L$21:L355,F356),"")</f>
        <v/>
      </c>
      <c r="L356" s="4" t="str">
        <f t="shared" ca="1" si="67"/>
        <v/>
      </c>
      <c r="M356" s="4" t="str">
        <f ca="1">IF(AND(MAX(L$21:L355)&gt;MAX(N$21:N355),F356&lt;&gt;"",MAX(N$21:N355)&lt;=MAX(P$21:P355),MAX(N$21:N355)&lt;=MAX(R$21:R355),MAX(N$21:N355)&lt;=MAX(T$21:T355),MAX(N$21:N355)&lt;TIME(20,0,0)),MAX(N$21:N355,F356),"")</f>
        <v/>
      </c>
      <c r="N356" s="4" t="str">
        <f t="shared" ca="1" si="68"/>
        <v/>
      </c>
      <c r="O356" s="21" t="str">
        <f ca="1">IF(AND(MAX(L$21:L355)&gt;MAX(P$21:P355),F356&lt;&gt;"",MAX(N$21:N355)&gt;MAX(P$21:P355),MAX(P$21:P355)&lt;=MAX(R$21:R355),MAX(P$21:P355)&lt;=MAX(T$21:T355),MAX(P$21:P355)&lt;TIME(20,0,0)),MAX(P$21:P355,F356),"")</f>
        <v/>
      </c>
      <c r="P356" s="21" t="str">
        <f t="shared" ca="1" si="69"/>
        <v/>
      </c>
      <c r="Q356" s="21" t="str">
        <f ca="1">IF(AND(MAX(L$21:L355)&gt;MAX(R$21:R355),F356&lt;&gt;"",MAX(N$21:N355)&gt;MAX(R$21:R355),MAX(P$21:P355)&gt;MAX(R$21:R355),MAX(R$21:R355)&lt;=MAX(T$21:T355),MAX(R$21:R355)&lt;TIME(20,0,0)),MAX(R$21:R355,F356),"")</f>
        <v/>
      </c>
      <c r="R356" s="21" t="str">
        <f t="shared" ca="1" si="70"/>
        <v/>
      </c>
      <c r="S356" s="21" t="str">
        <f ca="1">IF(AND(MAX(L$21:L355)&gt;MAX(T$21:T355),F356&lt;&gt;"",MAX(N$21:N355)&gt;MAX(T$21:T355),MAX(P$21:P355)&gt;MAX(T$21:T355),MAX(R$21:R355)&gt;MAX(T$21:T355),MAX(T$21:T355)&lt;TIME(20,0,0)),MAX(T$21:T355,F356),"")</f>
        <v/>
      </c>
      <c r="T356" s="21" t="str">
        <f t="shared" ca="1" si="71"/>
        <v/>
      </c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0"/>
      <c r="AF356" s="20"/>
      <c r="AG356" s="20"/>
      <c r="AH356" s="20"/>
      <c r="AI356" s="20"/>
      <c r="AJ356" s="20"/>
      <c r="AK356" s="20"/>
    </row>
    <row r="357" spans="1:37" ht="13.8" x14ac:dyDescent="0.3">
      <c r="A357" s="3">
        <f t="shared" ca="1" si="60"/>
        <v>0</v>
      </c>
      <c r="B357" s="6">
        <f t="shared" ca="1" si="61"/>
        <v>3.6035142862428873</v>
      </c>
      <c r="C357" s="4" t="str">
        <f t="shared" ca="1" si="62"/>
        <v/>
      </c>
      <c r="D357" s="20">
        <v>3.6353462822517031</v>
      </c>
      <c r="E357" s="4">
        <f t="shared" si="63"/>
        <v>2.5245460293414606E-3</v>
      </c>
      <c r="F357" s="4" t="str">
        <f t="shared" ca="1" si="64"/>
        <v/>
      </c>
      <c r="G357" s="3" t="str">
        <f ca="1">IF(F357&lt;&gt;"",SUM(COUNTIF($K$22:$K357,"&gt;"&amp;F357),COUNTIF($M$22:$M357,"&gt;"&amp;F357),COUNTIF($O$22:$O357,"&gt;"&amp;F357),COUNTIF($Q$22:$Q357,"&gt;"&amp;F357),COUNTIF($S$22:$S357,"&gt;"&amp;F357)),"")</f>
        <v/>
      </c>
      <c r="H357" s="20">
        <v>15.991522597360017</v>
      </c>
      <c r="I357" s="4">
        <f t="shared" si="65"/>
        <v>1.1105224025944457E-2</v>
      </c>
      <c r="J357" s="4" t="str">
        <f t="shared" ca="1" si="66"/>
        <v/>
      </c>
      <c r="K357" s="4" t="str">
        <f ca="1">IF(AND(MAX(L$21:L356)&lt;=MAX(N$21:N356),F357&lt;&gt;"",MAX(L$21:L356)&lt;=MAX(P$21:P356),MAX(L$21:L356)&lt;=MAX(R$21:R356),MAX(L$21:L356)&lt;=MAX(T$21:T356),MAX(L$21:L356)&lt;=TIME(20,0,0)),MAX(L$21:L356,F357),"")</f>
        <v/>
      </c>
      <c r="L357" s="4" t="str">
        <f t="shared" ca="1" si="67"/>
        <v/>
      </c>
      <c r="M357" s="4" t="str">
        <f ca="1">IF(AND(MAX(L$21:L356)&gt;MAX(N$21:N356),F357&lt;&gt;"",MAX(N$21:N356)&lt;=MAX(P$21:P356),MAX(N$21:N356)&lt;=MAX(R$21:R356),MAX(N$21:N356)&lt;=MAX(T$21:T356),MAX(N$21:N356)&lt;TIME(20,0,0)),MAX(N$21:N356,F357),"")</f>
        <v/>
      </c>
      <c r="N357" s="4" t="str">
        <f t="shared" ca="1" si="68"/>
        <v/>
      </c>
      <c r="O357" s="21" t="str">
        <f ca="1">IF(AND(MAX(L$21:L356)&gt;MAX(P$21:P356),F357&lt;&gt;"",MAX(N$21:N356)&gt;MAX(P$21:P356),MAX(P$21:P356)&lt;=MAX(R$21:R356),MAX(P$21:P356)&lt;=MAX(T$21:T356),MAX(P$21:P356)&lt;TIME(20,0,0)),MAX(P$21:P356,F357),"")</f>
        <v/>
      </c>
      <c r="P357" s="21" t="str">
        <f t="shared" ca="1" si="69"/>
        <v/>
      </c>
      <c r="Q357" s="21" t="str">
        <f ca="1">IF(AND(MAX(L$21:L356)&gt;MAX(R$21:R356),F357&lt;&gt;"",MAX(N$21:N356)&gt;MAX(R$21:R356),MAX(P$21:P356)&gt;MAX(R$21:R356),MAX(R$21:R356)&lt;=MAX(T$21:T356),MAX(R$21:R356)&lt;TIME(20,0,0)),MAX(R$21:R356,F357),"")</f>
        <v/>
      </c>
      <c r="R357" s="21" t="str">
        <f t="shared" ca="1" si="70"/>
        <v/>
      </c>
      <c r="S357" s="21" t="str">
        <f ca="1">IF(AND(MAX(L$21:L356)&gt;MAX(T$21:T356),F357&lt;&gt;"",MAX(N$21:N356)&gt;MAX(T$21:T356),MAX(P$21:P356)&gt;MAX(T$21:T356),MAX(R$21:R356)&gt;MAX(T$21:T356),MAX(T$21:T356)&lt;TIME(20,0,0)),MAX(T$21:T356,F357),"")</f>
        <v/>
      </c>
      <c r="T357" s="21" t="str">
        <f t="shared" ca="1" si="71"/>
        <v/>
      </c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0"/>
      <c r="AF357" s="20"/>
      <c r="AG357" s="20"/>
      <c r="AH357" s="20"/>
      <c r="AI357" s="20"/>
      <c r="AJ357" s="20"/>
      <c r="AK357" s="20"/>
    </row>
    <row r="358" spans="1:37" ht="13.8" x14ac:dyDescent="0.3">
      <c r="A358" s="3">
        <f t="shared" ca="1" si="60"/>
        <v>0</v>
      </c>
      <c r="B358" s="6">
        <f t="shared" ca="1" si="61"/>
        <v>2.7151321097515289</v>
      </c>
      <c r="C358" s="4" t="str">
        <f t="shared" ca="1" si="62"/>
        <v/>
      </c>
      <c r="D358" s="20">
        <v>2.6911662947240984</v>
      </c>
      <c r="E358" s="4">
        <f t="shared" si="63"/>
        <v>1.8688654824472906E-3</v>
      </c>
      <c r="F358" s="4" t="str">
        <f t="shared" ca="1" si="64"/>
        <v/>
      </c>
      <c r="G358" s="3" t="str">
        <f ca="1">IF(F358&lt;&gt;"",SUM(COUNTIF($K$22:$K358,"&gt;"&amp;F358),COUNTIF($M$22:$M358,"&gt;"&amp;F358),COUNTIF($O$22:$O358,"&gt;"&amp;F358),COUNTIF($Q$22:$Q358,"&gt;"&amp;F358),COUNTIF($S$22:$S358,"&gt;"&amp;F358)),"")</f>
        <v/>
      </c>
      <c r="H358" s="20">
        <v>18.544070636962715</v>
      </c>
      <c r="I358" s="4">
        <f t="shared" si="65"/>
        <v>1.2877826831224107E-2</v>
      </c>
      <c r="J358" s="4" t="str">
        <f t="shared" ca="1" si="66"/>
        <v/>
      </c>
      <c r="K358" s="4" t="str">
        <f ca="1">IF(AND(MAX(L$21:L357)&lt;=MAX(N$21:N357),F358&lt;&gt;"",MAX(L$21:L357)&lt;=MAX(P$21:P357),MAX(L$21:L357)&lt;=MAX(R$21:R357),MAX(L$21:L357)&lt;=MAX(T$21:T357),MAX(L$21:L357)&lt;=TIME(20,0,0)),MAX(L$21:L357,F358),"")</f>
        <v/>
      </c>
      <c r="L358" s="4" t="str">
        <f t="shared" ca="1" si="67"/>
        <v/>
      </c>
      <c r="M358" s="4" t="str">
        <f ca="1">IF(AND(MAX(L$21:L357)&gt;MAX(N$21:N357),F358&lt;&gt;"",MAX(N$21:N357)&lt;=MAX(P$21:P357),MAX(N$21:N357)&lt;=MAX(R$21:R357),MAX(N$21:N357)&lt;=MAX(T$21:T357),MAX(N$21:N357)&lt;TIME(20,0,0)),MAX(N$21:N357,F358),"")</f>
        <v/>
      </c>
      <c r="N358" s="4" t="str">
        <f t="shared" ca="1" si="68"/>
        <v/>
      </c>
      <c r="O358" s="21" t="str">
        <f ca="1">IF(AND(MAX(L$21:L357)&gt;MAX(P$21:P357),F358&lt;&gt;"",MAX(N$21:N357)&gt;MAX(P$21:P357),MAX(P$21:P357)&lt;=MAX(R$21:R357),MAX(P$21:P357)&lt;=MAX(T$21:T357),MAX(P$21:P357)&lt;TIME(20,0,0)),MAX(P$21:P357,F358),"")</f>
        <v/>
      </c>
      <c r="P358" s="21" t="str">
        <f t="shared" ca="1" si="69"/>
        <v/>
      </c>
      <c r="Q358" s="21" t="str">
        <f ca="1">IF(AND(MAX(L$21:L357)&gt;MAX(R$21:R357),F358&lt;&gt;"",MAX(N$21:N357)&gt;MAX(R$21:R357),MAX(P$21:P357)&gt;MAX(R$21:R357),MAX(R$21:R357)&lt;=MAX(T$21:T357),MAX(R$21:R357)&lt;TIME(20,0,0)),MAX(R$21:R357,F358),"")</f>
        <v/>
      </c>
      <c r="R358" s="21" t="str">
        <f t="shared" ca="1" si="70"/>
        <v/>
      </c>
      <c r="S358" s="21" t="str">
        <f ca="1">IF(AND(MAX(L$21:L357)&gt;MAX(T$21:T357),F358&lt;&gt;"",MAX(N$21:N357)&gt;MAX(T$21:T357),MAX(P$21:P357)&gt;MAX(T$21:T357),MAX(R$21:R357)&gt;MAX(T$21:T357),MAX(T$21:T357)&lt;TIME(20,0,0)),MAX(T$21:T357,F358),"")</f>
        <v/>
      </c>
      <c r="T358" s="21" t="str">
        <f t="shared" ca="1" si="71"/>
        <v/>
      </c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0"/>
      <c r="AF358" s="20"/>
      <c r="AG358" s="20"/>
      <c r="AH358" s="20"/>
      <c r="AI358" s="20"/>
      <c r="AJ358" s="20"/>
      <c r="AK358" s="20"/>
    </row>
    <row r="359" spans="1:37" ht="13.8" x14ac:dyDescent="0.3">
      <c r="A359" s="3">
        <f t="shared" ca="1" si="60"/>
        <v>0</v>
      </c>
      <c r="B359" s="6">
        <f t="shared" ca="1" si="61"/>
        <v>1.5883456340832576</v>
      </c>
      <c r="C359" s="4" t="str">
        <f t="shared" ca="1" si="62"/>
        <v/>
      </c>
      <c r="D359" s="20">
        <v>2.3734803638290032</v>
      </c>
      <c r="E359" s="4">
        <f t="shared" si="63"/>
        <v>1.64825025265903E-3</v>
      </c>
      <c r="F359" s="4" t="str">
        <f t="shared" ca="1" si="64"/>
        <v/>
      </c>
      <c r="G359" s="3" t="str">
        <f ca="1">IF(F359&lt;&gt;"",SUM(COUNTIF($K$22:$K359,"&gt;"&amp;F359),COUNTIF($M$22:$M359,"&gt;"&amp;F359),COUNTIF($O$22:$O359,"&gt;"&amp;F359),COUNTIF($Q$22:$Q359,"&gt;"&amp;F359),COUNTIF($S$22:$S359,"&gt;"&amp;F359)),"")</f>
        <v/>
      </c>
      <c r="H359" s="20">
        <v>13.035107751093165</v>
      </c>
      <c r="I359" s="4">
        <f t="shared" si="65"/>
        <v>9.0521581604813637E-3</v>
      </c>
      <c r="J359" s="4" t="str">
        <f t="shared" ca="1" si="66"/>
        <v/>
      </c>
      <c r="K359" s="4" t="str">
        <f ca="1">IF(AND(MAX(L$21:L358)&lt;=MAX(N$21:N358),F359&lt;&gt;"",MAX(L$21:L358)&lt;=MAX(P$21:P358),MAX(L$21:L358)&lt;=MAX(R$21:R358),MAX(L$21:L358)&lt;=MAX(T$21:T358),MAX(L$21:L358)&lt;=TIME(20,0,0)),MAX(L$21:L358,F359),"")</f>
        <v/>
      </c>
      <c r="L359" s="4" t="str">
        <f t="shared" ca="1" si="67"/>
        <v/>
      </c>
      <c r="M359" s="4" t="str">
        <f ca="1">IF(AND(MAX(L$21:L358)&gt;MAX(N$21:N358),F359&lt;&gt;"",MAX(N$21:N358)&lt;=MAX(P$21:P358),MAX(N$21:N358)&lt;=MAX(R$21:R358),MAX(N$21:N358)&lt;=MAX(T$21:T358),MAX(N$21:N358)&lt;TIME(20,0,0)),MAX(N$21:N358,F359),"")</f>
        <v/>
      </c>
      <c r="N359" s="4" t="str">
        <f t="shared" ca="1" si="68"/>
        <v/>
      </c>
      <c r="O359" s="21" t="str">
        <f ca="1">IF(AND(MAX(L$21:L358)&gt;MAX(P$21:P358),F359&lt;&gt;"",MAX(N$21:N358)&gt;MAX(P$21:P358),MAX(P$21:P358)&lt;=MAX(R$21:R358),MAX(P$21:P358)&lt;=MAX(T$21:T358),MAX(P$21:P358)&lt;TIME(20,0,0)),MAX(P$21:P358,F359),"")</f>
        <v/>
      </c>
      <c r="P359" s="21" t="str">
        <f t="shared" ca="1" si="69"/>
        <v/>
      </c>
      <c r="Q359" s="21" t="str">
        <f ca="1">IF(AND(MAX(L$21:L358)&gt;MAX(R$21:R358),F359&lt;&gt;"",MAX(N$21:N358)&gt;MAX(R$21:R358),MAX(P$21:P358)&gt;MAX(R$21:R358),MAX(R$21:R358)&lt;=MAX(T$21:T358),MAX(R$21:R358)&lt;TIME(20,0,0)),MAX(R$21:R358,F359),"")</f>
        <v/>
      </c>
      <c r="R359" s="21" t="str">
        <f t="shared" ca="1" si="70"/>
        <v/>
      </c>
      <c r="S359" s="21" t="str">
        <f ca="1">IF(AND(MAX(L$21:L358)&gt;MAX(T$21:T358),F359&lt;&gt;"",MAX(N$21:N358)&gt;MAX(T$21:T358),MAX(P$21:P358)&gt;MAX(T$21:T358),MAX(R$21:R358)&gt;MAX(T$21:T358),MAX(T$21:T358)&lt;TIME(20,0,0)),MAX(T$21:T358,F359),"")</f>
        <v/>
      </c>
      <c r="T359" s="21" t="str">
        <f t="shared" ca="1" si="71"/>
        <v/>
      </c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0"/>
      <c r="AF359" s="20"/>
      <c r="AG359" s="20"/>
      <c r="AH359" s="20"/>
      <c r="AI359" s="20"/>
      <c r="AJ359" s="20"/>
      <c r="AK359" s="20"/>
    </row>
    <row r="360" spans="1:37" ht="13.8" x14ac:dyDescent="0.3">
      <c r="A360" s="3">
        <f t="shared" ca="1" si="60"/>
        <v>1</v>
      </c>
      <c r="B360" s="6">
        <f t="shared" ca="1" si="61"/>
        <v>3.8066038516662859</v>
      </c>
      <c r="C360" s="4" t="str">
        <f t="shared" ca="1" si="62"/>
        <v/>
      </c>
      <c r="D360" s="20">
        <v>3.3019775363100052</v>
      </c>
      <c r="E360" s="4">
        <f t="shared" si="63"/>
        <v>2.2930399557708368E-3</v>
      </c>
      <c r="F360" s="4" t="str">
        <f t="shared" ca="1" si="64"/>
        <v/>
      </c>
      <c r="G360" s="3" t="str">
        <f ca="1">IF(F360&lt;&gt;"",SUM(COUNTIF($K$22:$K360,"&gt;"&amp;F360),COUNTIF($M$22:$M360,"&gt;"&amp;F360),COUNTIF($O$22:$O360,"&gt;"&amp;F360),COUNTIF($Q$22:$Q360,"&gt;"&amp;F360),COUNTIF($S$22:$S360,"&gt;"&amp;F360)),"")</f>
        <v/>
      </c>
      <c r="H360" s="20">
        <v>14.401208583549305</v>
      </c>
      <c r="I360" s="4">
        <f t="shared" si="65"/>
        <v>1.0000839294131461E-2</v>
      </c>
      <c r="J360" s="4" t="str">
        <f t="shared" ca="1" si="66"/>
        <v/>
      </c>
      <c r="K360" s="4" t="str">
        <f ca="1">IF(AND(MAX(L$21:L359)&lt;=MAX(N$21:N359),F360&lt;&gt;"",MAX(L$21:L359)&lt;=MAX(P$21:P359),MAX(L$21:L359)&lt;=MAX(R$21:R359),MAX(L$21:L359)&lt;=MAX(T$21:T359),MAX(L$21:L359)&lt;=TIME(20,0,0)),MAX(L$21:L359,F360),"")</f>
        <v/>
      </c>
      <c r="L360" s="4" t="str">
        <f t="shared" ca="1" si="67"/>
        <v/>
      </c>
      <c r="M360" s="4" t="str">
        <f ca="1">IF(AND(MAX(L$21:L359)&gt;MAX(N$21:N359),F360&lt;&gt;"",MAX(N$21:N359)&lt;=MAX(P$21:P359),MAX(N$21:N359)&lt;=MAX(R$21:R359),MAX(N$21:N359)&lt;=MAX(T$21:T359),MAX(N$21:N359)&lt;TIME(20,0,0)),MAX(N$21:N359,F360),"")</f>
        <v/>
      </c>
      <c r="N360" s="4" t="str">
        <f t="shared" ca="1" si="68"/>
        <v/>
      </c>
      <c r="O360" s="21" t="str">
        <f ca="1">IF(AND(MAX(L$21:L359)&gt;MAX(P$21:P359),F360&lt;&gt;"",MAX(N$21:N359)&gt;MAX(P$21:P359),MAX(P$21:P359)&lt;=MAX(R$21:R359),MAX(P$21:P359)&lt;=MAX(T$21:T359),MAX(P$21:P359)&lt;TIME(20,0,0)),MAX(P$21:P359,F360),"")</f>
        <v/>
      </c>
      <c r="P360" s="21" t="str">
        <f t="shared" ca="1" si="69"/>
        <v/>
      </c>
      <c r="Q360" s="21" t="str">
        <f ca="1">IF(AND(MAX(L$21:L359)&gt;MAX(R$21:R359),F360&lt;&gt;"",MAX(N$21:N359)&gt;MAX(R$21:R359),MAX(P$21:P359)&gt;MAX(R$21:R359),MAX(R$21:R359)&lt;=MAX(T$21:T359),MAX(R$21:R359)&lt;TIME(20,0,0)),MAX(R$21:R359,F360),"")</f>
        <v/>
      </c>
      <c r="R360" s="21" t="str">
        <f t="shared" ca="1" si="70"/>
        <v/>
      </c>
      <c r="S360" s="21" t="str">
        <f ca="1">IF(AND(MAX(L$21:L359)&gt;MAX(T$21:T359),F360&lt;&gt;"",MAX(N$21:N359)&gt;MAX(T$21:T359),MAX(P$21:P359)&gt;MAX(T$21:T359),MAX(R$21:R359)&gt;MAX(T$21:T359),MAX(T$21:T359)&lt;TIME(20,0,0)),MAX(T$21:T359,F360),"")</f>
        <v/>
      </c>
      <c r="T360" s="21" t="str">
        <f t="shared" ca="1" si="71"/>
        <v/>
      </c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0"/>
      <c r="AF360" s="20"/>
      <c r="AG360" s="20"/>
      <c r="AH360" s="20"/>
      <c r="AI360" s="20"/>
      <c r="AJ360" s="20"/>
      <c r="AK360" s="20"/>
    </row>
    <row r="361" spans="1:37" ht="13.8" x14ac:dyDescent="0.3">
      <c r="A361" s="3">
        <f t="shared" ca="1" si="60"/>
        <v>1</v>
      </c>
      <c r="B361" s="6">
        <f t="shared" ca="1" si="61"/>
        <v>7.7009112381939815</v>
      </c>
      <c r="C361" s="4" t="str">
        <f t="shared" ca="1" si="62"/>
        <v/>
      </c>
      <c r="D361" s="20">
        <v>2.5139990005554864</v>
      </c>
      <c r="E361" s="4">
        <f t="shared" si="63"/>
        <v>1.7458326392746433E-3</v>
      </c>
      <c r="F361" s="4" t="str">
        <f t="shared" ca="1" si="64"/>
        <v/>
      </c>
      <c r="G361" s="3" t="str">
        <f ca="1">IF(F361&lt;&gt;"",SUM(COUNTIF($K$22:$K361,"&gt;"&amp;F361),COUNTIF($M$22:$M361,"&gt;"&amp;F361),COUNTIF($O$22:$O361,"&gt;"&amp;F361),COUNTIF($Q$22:$Q361,"&gt;"&amp;F361),COUNTIF($S$22:$S361,"&gt;"&amp;F361)),"")</f>
        <v/>
      </c>
      <c r="H361" s="20">
        <v>20.26621306562447</v>
      </c>
      <c r="I361" s="4">
        <f t="shared" si="65"/>
        <v>1.4073759073350326E-2</v>
      </c>
      <c r="J361" s="4" t="str">
        <f t="shared" ca="1" si="66"/>
        <v/>
      </c>
      <c r="K361" s="4" t="str">
        <f ca="1">IF(AND(MAX(L$21:L360)&lt;=MAX(N$21:N360),F361&lt;&gt;"",MAX(L$21:L360)&lt;=MAX(P$21:P360),MAX(L$21:L360)&lt;=MAX(R$21:R360),MAX(L$21:L360)&lt;=MAX(T$21:T360),MAX(L$21:L360)&lt;=TIME(20,0,0)),MAX(L$21:L360,F361),"")</f>
        <v/>
      </c>
      <c r="L361" s="4" t="str">
        <f t="shared" ca="1" si="67"/>
        <v/>
      </c>
      <c r="M361" s="4" t="str">
        <f ca="1">IF(AND(MAX(L$21:L360)&gt;MAX(N$21:N360),F361&lt;&gt;"",MAX(N$21:N360)&lt;=MAX(P$21:P360),MAX(N$21:N360)&lt;=MAX(R$21:R360),MAX(N$21:N360)&lt;=MAX(T$21:T360),MAX(N$21:N360)&lt;TIME(20,0,0)),MAX(N$21:N360,F361),"")</f>
        <v/>
      </c>
      <c r="N361" s="4" t="str">
        <f t="shared" ca="1" si="68"/>
        <v/>
      </c>
      <c r="O361" s="21" t="str">
        <f ca="1">IF(AND(MAX(L$21:L360)&gt;MAX(P$21:P360),F361&lt;&gt;"",MAX(N$21:N360)&gt;MAX(P$21:P360),MAX(P$21:P360)&lt;=MAX(R$21:R360),MAX(P$21:P360)&lt;=MAX(T$21:T360),MAX(P$21:P360)&lt;TIME(20,0,0)),MAX(P$21:P360,F361),"")</f>
        <v/>
      </c>
      <c r="P361" s="21" t="str">
        <f t="shared" ca="1" si="69"/>
        <v/>
      </c>
      <c r="Q361" s="21" t="str">
        <f ca="1">IF(AND(MAX(L$21:L360)&gt;MAX(R$21:R360),F361&lt;&gt;"",MAX(N$21:N360)&gt;MAX(R$21:R360),MAX(P$21:P360)&gt;MAX(R$21:R360),MAX(R$21:R360)&lt;=MAX(T$21:T360),MAX(R$21:R360)&lt;TIME(20,0,0)),MAX(R$21:R360,F361),"")</f>
        <v/>
      </c>
      <c r="R361" s="21" t="str">
        <f t="shared" ca="1" si="70"/>
        <v/>
      </c>
      <c r="S361" s="21" t="str">
        <f ca="1">IF(AND(MAX(L$21:L360)&gt;MAX(T$21:T360),F361&lt;&gt;"",MAX(N$21:N360)&gt;MAX(T$21:T360),MAX(P$21:P360)&gt;MAX(T$21:T360),MAX(R$21:R360)&gt;MAX(T$21:T360),MAX(T$21:T360)&lt;TIME(20,0,0)),MAX(T$21:T360,F361),"")</f>
        <v/>
      </c>
      <c r="T361" s="21" t="str">
        <f t="shared" ca="1" si="71"/>
        <v/>
      </c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0"/>
      <c r="AF361" s="20"/>
      <c r="AG361" s="20"/>
      <c r="AH361" s="20"/>
      <c r="AI361" s="20"/>
      <c r="AJ361" s="20"/>
      <c r="AK361" s="20"/>
    </row>
    <row r="362" spans="1:37" ht="13.8" x14ac:dyDescent="0.3">
      <c r="A362" s="3">
        <f t="shared" ca="1" si="60"/>
        <v>0</v>
      </c>
      <c r="B362" s="6">
        <f t="shared" ca="1" si="61"/>
        <v>1.0890621195338404</v>
      </c>
      <c r="C362" s="4" t="str">
        <f t="shared" ca="1" si="62"/>
        <v/>
      </c>
      <c r="D362" s="20">
        <v>3.6409490538317186</v>
      </c>
      <c r="E362" s="4">
        <f t="shared" si="63"/>
        <v>2.5284368429386935E-3</v>
      </c>
      <c r="F362" s="4" t="str">
        <f t="shared" ca="1" si="64"/>
        <v/>
      </c>
      <c r="G362" s="3" t="str">
        <f ca="1">IF(F362&lt;&gt;"",SUM(COUNTIF($K$22:$K362,"&gt;"&amp;F362),COUNTIF($M$22:$M362,"&gt;"&amp;F362),COUNTIF($O$22:$O362,"&gt;"&amp;F362),COUNTIF($Q$22:$Q362,"&gt;"&amp;F362),COUNTIF($S$22:$S362,"&gt;"&amp;F362)),"")</f>
        <v/>
      </c>
      <c r="H362" s="20">
        <v>16.239840230482514</v>
      </c>
      <c r="I362" s="4">
        <f t="shared" si="65"/>
        <v>1.1277666826723967E-2</v>
      </c>
      <c r="J362" s="4" t="str">
        <f t="shared" ca="1" si="66"/>
        <v/>
      </c>
      <c r="K362" s="4" t="str">
        <f ca="1">IF(AND(MAX(L$21:L361)&lt;=MAX(N$21:N361),F362&lt;&gt;"",MAX(L$21:L361)&lt;=MAX(P$21:P361),MAX(L$21:L361)&lt;=MAX(R$21:R361),MAX(L$21:L361)&lt;=MAX(T$21:T361),MAX(L$21:L361)&lt;=TIME(20,0,0)),MAX(L$21:L361,F362),"")</f>
        <v/>
      </c>
      <c r="L362" s="4" t="str">
        <f t="shared" ca="1" si="67"/>
        <v/>
      </c>
      <c r="M362" s="4" t="str">
        <f ca="1">IF(AND(MAX(L$21:L361)&gt;MAX(N$21:N361),F362&lt;&gt;"",MAX(N$21:N361)&lt;=MAX(P$21:P361),MAX(N$21:N361)&lt;=MAX(R$21:R361),MAX(N$21:N361)&lt;=MAX(T$21:T361),MAX(N$21:N361)&lt;TIME(20,0,0)),MAX(N$21:N361,F362),"")</f>
        <v/>
      </c>
      <c r="N362" s="4" t="str">
        <f t="shared" ca="1" si="68"/>
        <v/>
      </c>
      <c r="O362" s="21" t="str">
        <f ca="1">IF(AND(MAX(L$21:L361)&gt;MAX(P$21:P361),F362&lt;&gt;"",MAX(N$21:N361)&gt;MAX(P$21:P361),MAX(P$21:P361)&lt;=MAX(R$21:R361),MAX(P$21:P361)&lt;=MAX(T$21:T361),MAX(P$21:P361)&lt;TIME(20,0,0)),MAX(P$21:P361,F362),"")</f>
        <v/>
      </c>
      <c r="P362" s="21" t="str">
        <f t="shared" ca="1" si="69"/>
        <v/>
      </c>
      <c r="Q362" s="21" t="str">
        <f ca="1">IF(AND(MAX(L$21:L361)&gt;MAX(R$21:R361),F362&lt;&gt;"",MAX(N$21:N361)&gt;MAX(R$21:R361),MAX(P$21:P361)&gt;MAX(R$21:R361),MAX(R$21:R361)&lt;=MAX(T$21:T361),MAX(R$21:R361)&lt;TIME(20,0,0)),MAX(R$21:R361,F362),"")</f>
        <v/>
      </c>
      <c r="R362" s="21" t="str">
        <f t="shared" ca="1" si="70"/>
        <v/>
      </c>
      <c r="S362" s="21" t="str">
        <f ca="1">IF(AND(MAX(L$21:L361)&gt;MAX(T$21:T361),F362&lt;&gt;"",MAX(N$21:N361)&gt;MAX(T$21:T361),MAX(P$21:P361)&gt;MAX(T$21:T361),MAX(R$21:R361)&gt;MAX(T$21:T361),MAX(T$21:T361)&lt;TIME(20,0,0)),MAX(T$21:T361,F362),"")</f>
        <v/>
      </c>
      <c r="T362" s="21" t="str">
        <f t="shared" ca="1" si="71"/>
        <v/>
      </c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0"/>
      <c r="AF362" s="20"/>
      <c r="AG362" s="20"/>
      <c r="AH362" s="20"/>
      <c r="AI362" s="20"/>
      <c r="AJ362" s="20"/>
      <c r="AK362" s="20"/>
    </row>
    <row r="363" spans="1:37" ht="13.8" x14ac:dyDescent="0.3">
      <c r="A363" s="3">
        <f t="shared" ca="1" si="60"/>
        <v>0</v>
      </c>
      <c r="B363" s="6">
        <f t="shared" ca="1" si="61"/>
        <v>2.3396485957115791</v>
      </c>
      <c r="C363" s="4" t="str">
        <f t="shared" ca="1" si="62"/>
        <v/>
      </c>
      <c r="D363" s="20">
        <v>3.8294659892271738</v>
      </c>
      <c r="E363" s="4">
        <f t="shared" si="63"/>
        <v>2.6593513814077594E-3</v>
      </c>
      <c r="F363" s="4" t="str">
        <f t="shared" ca="1" si="64"/>
        <v/>
      </c>
      <c r="G363" s="3" t="str">
        <f ca="1">IF(F363&lt;&gt;"",SUM(COUNTIF($K$22:$K363,"&gt;"&amp;F363),COUNTIF($M$22:$M363,"&gt;"&amp;F363),COUNTIF($O$22:$O363,"&gt;"&amp;F363),COUNTIF($Q$22:$Q363,"&gt;"&amp;F363),COUNTIF($S$22:$S363,"&gt;"&amp;F363)),"")</f>
        <v/>
      </c>
      <c r="H363" s="20">
        <v>6.2296971160685644</v>
      </c>
      <c r="I363" s="4">
        <f t="shared" si="65"/>
        <v>4.3261785528253922E-3</v>
      </c>
      <c r="J363" s="4" t="str">
        <f t="shared" ca="1" si="66"/>
        <v/>
      </c>
      <c r="K363" s="4" t="str">
        <f ca="1">IF(AND(MAX(L$21:L362)&lt;=MAX(N$21:N362),F363&lt;&gt;"",MAX(L$21:L362)&lt;=MAX(P$21:P362),MAX(L$21:L362)&lt;=MAX(R$21:R362),MAX(L$21:L362)&lt;=MAX(T$21:T362),MAX(L$21:L362)&lt;=TIME(20,0,0)),MAX(L$21:L362,F363),"")</f>
        <v/>
      </c>
      <c r="L363" s="4" t="str">
        <f t="shared" ca="1" si="67"/>
        <v/>
      </c>
      <c r="M363" s="4" t="str">
        <f ca="1">IF(AND(MAX(L$21:L362)&gt;MAX(N$21:N362),F363&lt;&gt;"",MAX(N$21:N362)&lt;=MAX(P$21:P362),MAX(N$21:N362)&lt;=MAX(R$21:R362),MAX(N$21:N362)&lt;=MAX(T$21:T362),MAX(N$21:N362)&lt;TIME(20,0,0)),MAX(N$21:N362,F363),"")</f>
        <v/>
      </c>
      <c r="N363" s="4" t="str">
        <f t="shared" ca="1" si="68"/>
        <v/>
      </c>
      <c r="O363" s="21" t="str">
        <f ca="1">IF(AND(MAX(L$21:L362)&gt;MAX(P$21:P362),F363&lt;&gt;"",MAX(N$21:N362)&gt;MAX(P$21:P362),MAX(P$21:P362)&lt;=MAX(R$21:R362),MAX(P$21:P362)&lt;=MAX(T$21:T362),MAX(P$21:P362)&lt;TIME(20,0,0)),MAX(P$21:P362,F363),"")</f>
        <v/>
      </c>
      <c r="P363" s="21" t="str">
        <f t="shared" ca="1" si="69"/>
        <v/>
      </c>
      <c r="Q363" s="21" t="str">
        <f ca="1">IF(AND(MAX(L$21:L362)&gt;MAX(R$21:R362),F363&lt;&gt;"",MAX(N$21:N362)&gt;MAX(R$21:R362),MAX(P$21:P362)&gt;MAX(R$21:R362),MAX(R$21:R362)&lt;=MAX(T$21:T362),MAX(R$21:R362)&lt;TIME(20,0,0)),MAX(R$21:R362,F363),"")</f>
        <v/>
      </c>
      <c r="R363" s="21" t="str">
        <f t="shared" ca="1" si="70"/>
        <v/>
      </c>
      <c r="S363" s="21" t="str">
        <f ca="1">IF(AND(MAX(L$21:L362)&gt;MAX(T$21:T362),F363&lt;&gt;"",MAX(N$21:N362)&gt;MAX(T$21:T362),MAX(P$21:P362)&gt;MAX(T$21:T362),MAX(R$21:R362)&gt;MAX(T$21:T362),MAX(T$21:T362)&lt;TIME(20,0,0)),MAX(T$21:T362,F363),"")</f>
        <v/>
      </c>
      <c r="T363" s="21" t="str">
        <f t="shared" ca="1" si="71"/>
        <v/>
      </c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0"/>
      <c r="AF363" s="20"/>
      <c r="AG363" s="20"/>
      <c r="AH363" s="20"/>
      <c r="AI363" s="20"/>
      <c r="AJ363" s="20"/>
      <c r="AK363" s="20"/>
    </row>
    <row r="364" spans="1:37" ht="13.8" x14ac:dyDescent="0.3">
      <c r="A364" s="3">
        <f t="shared" ca="1" si="60"/>
        <v>0</v>
      </c>
      <c r="B364" s="6">
        <f t="shared" ca="1" si="61"/>
        <v>2.0531653527037452</v>
      </c>
      <c r="C364" s="4" t="str">
        <f t="shared" ca="1" si="62"/>
        <v/>
      </c>
      <c r="D364" s="20">
        <v>3.7254902811837383</v>
      </c>
      <c r="E364" s="4">
        <f t="shared" si="63"/>
        <v>2.5871460285998181E-3</v>
      </c>
      <c r="F364" s="4" t="str">
        <f t="shared" ca="1" si="64"/>
        <v/>
      </c>
      <c r="G364" s="3" t="str">
        <f ca="1">IF(F364&lt;&gt;"",SUM(COUNTIF($K$22:$K364,"&gt;"&amp;F364),COUNTIF($M$22:$M364,"&gt;"&amp;F364),COUNTIF($O$22:$O364,"&gt;"&amp;F364),COUNTIF($Q$22:$Q364,"&gt;"&amp;F364),COUNTIF($S$22:$S364,"&gt;"&amp;F364)),"")</f>
        <v/>
      </c>
      <c r="H364" s="20">
        <v>19.380581231089309</v>
      </c>
      <c r="I364" s="4">
        <f t="shared" si="65"/>
        <v>1.3458736966034243E-2</v>
      </c>
      <c r="J364" s="4" t="str">
        <f t="shared" ca="1" si="66"/>
        <v/>
      </c>
      <c r="K364" s="4" t="str">
        <f ca="1">IF(AND(MAX(L$21:L363)&lt;=MAX(N$21:N363),F364&lt;&gt;"",MAX(L$21:L363)&lt;=MAX(P$21:P363),MAX(L$21:L363)&lt;=MAX(R$21:R363),MAX(L$21:L363)&lt;=MAX(T$21:T363),MAX(L$21:L363)&lt;=TIME(20,0,0)),MAX(L$21:L363,F364),"")</f>
        <v/>
      </c>
      <c r="L364" s="4" t="str">
        <f t="shared" ca="1" si="67"/>
        <v/>
      </c>
      <c r="M364" s="4" t="str">
        <f ca="1">IF(AND(MAX(L$21:L363)&gt;MAX(N$21:N363),F364&lt;&gt;"",MAX(N$21:N363)&lt;=MAX(P$21:P363),MAX(N$21:N363)&lt;=MAX(R$21:R363),MAX(N$21:N363)&lt;=MAX(T$21:T363),MAX(N$21:N363)&lt;TIME(20,0,0)),MAX(N$21:N363,F364),"")</f>
        <v/>
      </c>
      <c r="N364" s="4" t="str">
        <f t="shared" ca="1" si="68"/>
        <v/>
      </c>
      <c r="O364" s="21" t="str">
        <f ca="1">IF(AND(MAX(L$21:L363)&gt;MAX(P$21:P363),F364&lt;&gt;"",MAX(N$21:N363)&gt;MAX(P$21:P363),MAX(P$21:P363)&lt;=MAX(R$21:R363),MAX(P$21:P363)&lt;=MAX(T$21:T363),MAX(P$21:P363)&lt;TIME(20,0,0)),MAX(P$21:P363,F364),"")</f>
        <v/>
      </c>
      <c r="P364" s="21" t="str">
        <f t="shared" ca="1" si="69"/>
        <v/>
      </c>
      <c r="Q364" s="21" t="str">
        <f ca="1">IF(AND(MAX(L$21:L363)&gt;MAX(R$21:R363),F364&lt;&gt;"",MAX(N$21:N363)&gt;MAX(R$21:R363),MAX(P$21:P363)&gt;MAX(R$21:R363),MAX(R$21:R363)&lt;=MAX(T$21:T363),MAX(R$21:R363)&lt;TIME(20,0,0)),MAX(R$21:R363,F364),"")</f>
        <v/>
      </c>
      <c r="R364" s="21" t="str">
        <f t="shared" ca="1" si="70"/>
        <v/>
      </c>
      <c r="S364" s="21" t="str">
        <f ca="1">IF(AND(MAX(L$21:L363)&gt;MAX(T$21:T363),F364&lt;&gt;"",MAX(N$21:N363)&gt;MAX(T$21:T363),MAX(P$21:P363)&gt;MAX(T$21:T363),MAX(R$21:R363)&gt;MAX(T$21:T363),MAX(T$21:T363)&lt;TIME(20,0,0)),MAX(T$21:T363,F364),"")</f>
        <v/>
      </c>
      <c r="T364" s="21" t="str">
        <f t="shared" ca="1" si="71"/>
        <v/>
      </c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0"/>
      <c r="AF364" s="20"/>
      <c r="AG364" s="20"/>
      <c r="AH364" s="20"/>
      <c r="AI364" s="20"/>
      <c r="AJ364" s="20"/>
      <c r="AK364" s="20"/>
    </row>
    <row r="365" spans="1:37" ht="13.8" x14ac:dyDescent="0.3">
      <c r="A365" s="3">
        <f t="shared" ca="1" si="60"/>
        <v>0</v>
      </c>
      <c r="B365" s="6">
        <f t="shared" ca="1" si="61"/>
        <v>9.292158129543088</v>
      </c>
      <c r="C365" s="4" t="str">
        <f t="shared" ca="1" si="62"/>
        <v/>
      </c>
      <c r="D365" s="20">
        <v>2.4514723766769748</v>
      </c>
      <c r="E365" s="4">
        <f t="shared" si="63"/>
        <v>1.7024113726923436E-3</v>
      </c>
      <c r="F365" s="4" t="str">
        <f t="shared" ca="1" si="64"/>
        <v/>
      </c>
      <c r="G365" s="3" t="str">
        <f ca="1">IF(F365&lt;&gt;"",SUM(COUNTIF($K$22:$K365,"&gt;"&amp;F365),COUNTIF($M$22:$M365,"&gt;"&amp;F365),COUNTIF($O$22:$O365,"&gt;"&amp;F365),COUNTIF($Q$22:$Q365,"&gt;"&amp;F365),COUNTIF($S$22:$S365,"&gt;"&amp;F365)),"")</f>
        <v/>
      </c>
      <c r="H365" s="20">
        <v>10.842608768725768</v>
      </c>
      <c r="I365" s="4">
        <f t="shared" si="65"/>
        <v>7.5295894227262279E-3</v>
      </c>
      <c r="J365" s="4" t="str">
        <f t="shared" ca="1" si="66"/>
        <v/>
      </c>
      <c r="K365" s="4" t="str">
        <f ca="1">IF(AND(MAX(L$21:L364)&lt;=MAX(N$21:N364),F365&lt;&gt;"",MAX(L$21:L364)&lt;=MAX(P$21:P364),MAX(L$21:L364)&lt;=MAX(R$21:R364),MAX(L$21:L364)&lt;=MAX(T$21:T364),MAX(L$21:L364)&lt;=TIME(20,0,0)),MAX(L$21:L364,F365),"")</f>
        <v/>
      </c>
      <c r="L365" s="4" t="str">
        <f t="shared" ca="1" si="67"/>
        <v/>
      </c>
      <c r="M365" s="4" t="str">
        <f ca="1">IF(AND(MAX(L$21:L364)&gt;MAX(N$21:N364),F365&lt;&gt;"",MAX(N$21:N364)&lt;=MAX(P$21:P364),MAX(N$21:N364)&lt;=MAX(R$21:R364),MAX(N$21:N364)&lt;=MAX(T$21:T364),MAX(N$21:N364)&lt;TIME(20,0,0)),MAX(N$21:N364,F365),"")</f>
        <v/>
      </c>
      <c r="N365" s="4" t="str">
        <f t="shared" ca="1" si="68"/>
        <v/>
      </c>
      <c r="O365" s="21" t="str">
        <f ca="1">IF(AND(MAX(L$21:L364)&gt;MAX(P$21:P364),F365&lt;&gt;"",MAX(N$21:N364)&gt;MAX(P$21:P364),MAX(P$21:P364)&lt;=MAX(R$21:R364),MAX(P$21:P364)&lt;=MAX(T$21:T364),MAX(P$21:P364)&lt;TIME(20,0,0)),MAX(P$21:P364,F365),"")</f>
        <v/>
      </c>
      <c r="P365" s="21" t="str">
        <f t="shared" ca="1" si="69"/>
        <v/>
      </c>
      <c r="Q365" s="21" t="str">
        <f ca="1">IF(AND(MAX(L$21:L364)&gt;MAX(R$21:R364),F365&lt;&gt;"",MAX(N$21:N364)&gt;MAX(R$21:R364),MAX(P$21:P364)&gt;MAX(R$21:R364),MAX(R$21:R364)&lt;=MAX(T$21:T364),MAX(R$21:R364)&lt;TIME(20,0,0)),MAX(R$21:R364,F365),"")</f>
        <v/>
      </c>
      <c r="R365" s="21" t="str">
        <f t="shared" ca="1" si="70"/>
        <v/>
      </c>
      <c r="S365" s="21" t="str">
        <f ca="1">IF(AND(MAX(L$21:L364)&gt;MAX(T$21:T364),F365&lt;&gt;"",MAX(N$21:N364)&gt;MAX(T$21:T364),MAX(P$21:P364)&gt;MAX(T$21:T364),MAX(R$21:R364)&gt;MAX(T$21:T364),MAX(T$21:T364)&lt;TIME(20,0,0)),MAX(T$21:T364,F365),"")</f>
        <v/>
      </c>
      <c r="T365" s="21" t="str">
        <f t="shared" ca="1" si="71"/>
        <v/>
      </c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0"/>
      <c r="AF365" s="20"/>
      <c r="AG365" s="20"/>
      <c r="AH365" s="20"/>
      <c r="AI365" s="20"/>
      <c r="AJ365" s="20"/>
      <c r="AK365" s="20"/>
    </row>
    <row r="366" spans="1:37" ht="13.8" x14ac:dyDescent="0.3">
      <c r="A366" s="3">
        <f t="shared" ca="1" si="60"/>
        <v>1</v>
      </c>
      <c r="B366" s="6">
        <f t="shared" ca="1" si="61"/>
        <v>4.3272816874138753</v>
      </c>
      <c r="C366" s="4" t="str">
        <f t="shared" ca="1" si="62"/>
        <v/>
      </c>
      <c r="D366" s="20">
        <v>2.6897918208560441</v>
      </c>
      <c r="E366" s="4">
        <f t="shared" si="63"/>
        <v>1.8679109867055861E-3</v>
      </c>
      <c r="F366" s="4" t="str">
        <f t="shared" ca="1" si="64"/>
        <v/>
      </c>
      <c r="G366" s="3" t="str">
        <f ca="1">IF(F366&lt;&gt;"",SUM(COUNTIF($K$22:$K366,"&gt;"&amp;F366),COUNTIF($M$22:$M366,"&gt;"&amp;F366),COUNTIF($O$22:$O366,"&gt;"&amp;F366),COUNTIF($Q$22:$Q366,"&gt;"&amp;F366),COUNTIF($S$22:$S366,"&gt;"&amp;F366)),"")</f>
        <v/>
      </c>
      <c r="H366" s="20">
        <v>16.06688844425662</v>
      </c>
      <c r="I366" s="4">
        <f t="shared" si="65"/>
        <v>1.1157561419622652E-2</v>
      </c>
      <c r="J366" s="4" t="str">
        <f t="shared" ca="1" si="66"/>
        <v/>
      </c>
      <c r="K366" s="4" t="str">
        <f ca="1">IF(AND(MAX(L$21:L365)&lt;=MAX(N$21:N365),F366&lt;&gt;"",MAX(L$21:L365)&lt;=MAX(P$21:P365),MAX(L$21:L365)&lt;=MAX(R$21:R365),MAX(L$21:L365)&lt;=MAX(T$21:T365),MAX(L$21:L365)&lt;=TIME(20,0,0)),MAX(L$21:L365,F366),"")</f>
        <v/>
      </c>
      <c r="L366" s="4" t="str">
        <f t="shared" ca="1" si="67"/>
        <v/>
      </c>
      <c r="M366" s="4" t="str">
        <f ca="1">IF(AND(MAX(L$21:L365)&gt;MAX(N$21:N365),F366&lt;&gt;"",MAX(N$21:N365)&lt;=MAX(P$21:P365),MAX(N$21:N365)&lt;=MAX(R$21:R365),MAX(N$21:N365)&lt;=MAX(T$21:T365),MAX(N$21:N365)&lt;TIME(20,0,0)),MAX(N$21:N365,F366),"")</f>
        <v/>
      </c>
      <c r="N366" s="4" t="str">
        <f t="shared" ca="1" si="68"/>
        <v/>
      </c>
      <c r="O366" s="21" t="str">
        <f ca="1">IF(AND(MAX(L$21:L365)&gt;MAX(P$21:P365),F366&lt;&gt;"",MAX(N$21:N365)&gt;MAX(P$21:P365),MAX(P$21:P365)&lt;=MAX(R$21:R365),MAX(P$21:P365)&lt;=MAX(T$21:T365),MAX(P$21:P365)&lt;TIME(20,0,0)),MAX(P$21:P365,F366),"")</f>
        <v/>
      </c>
      <c r="P366" s="21" t="str">
        <f t="shared" ca="1" si="69"/>
        <v/>
      </c>
      <c r="Q366" s="21" t="str">
        <f ca="1">IF(AND(MAX(L$21:L365)&gt;MAX(R$21:R365),F366&lt;&gt;"",MAX(N$21:N365)&gt;MAX(R$21:R365),MAX(P$21:P365)&gt;MAX(R$21:R365),MAX(R$21:R365)&lt;=MAX(T$21:T365),MAX(R$21:R365)&lt;TIME(20,0,0)),MAX(R$21:R365,F366),"")</f>
        <v/>
      </c>
      <c r="R366" s="21" t="str">
        <f t="shared" ca="1" si="70"/>
        <v/>
      </c>
      <c r="S366" s="21" t="str">
        <f ca="1">IF(AND(MAX(L$21:L365)&gt;MAX(T$21:T365),F366&lt;&gt;"",MAX(N$21:N365)&gt;MAX(T$21:T365),MAX(P$21:P365)&gt;MAX(T$21:T365),MAX(R$21:R365)&gt;MAX(T$21:T365),MAX(T$21:T365)&lt;TIME(20,0,0)),MAX(T$21:T365,F366),"")</f>
        <v/>
      </c>
      <c r="T366" s="21" t="str">
        <f t="shared" ca="1" si="71"/>
        <v/>
      </c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0"/>
      <c r="AF366" s="20"/>
      <c r="AG366" s="20"/>
      <c r="AH366" s="20"/>
      <c r="AI366" s="20"/>
      <c r="AJ366" s="20"/>
      <c r="AK366" s="20"/>
    </row>
    <row r="367" spans="1:37" ht="13.8" x14ac:dyDescent="0.3">
      <c r="A367" s="3">
        <f t="shared" ca="1" si="60"/>
        <v>0</v>
      </c>
      <c r="B367" s="6">
        <f t="shared" ca="1" si="61"/>
        <v>9.2850517075229728</v>
      </c>
      <c r="C367" s="4" t="str">
        <f t="shared" ca="1" si="62"/>
        <v/>
      </c>
      <c r="D367" s="20">
        <v>4.4520583135890774</v>
      </c>
      <c r="E367" s="4">
        <f t="shared" si="63"/>
        <v>3.0917071622146371E-3</v>
      </c>
      <c r="F367" s="4" t="str">
        <f t="shared" ca="1" si="64"/>
        <v/>
      </c>
      <c r="G367" s="3" t="str">
        <f ca="1">IF(F367&lt;&gt;"",SUM(COUNTIF($K$22:$K367,"&gt;"&amp;F367),COUNTIF($M$22:$M367,"&gt;"&amp;F367),COUNTIF($O$22:$O367,"&gt;"&amp;F367),COUNTIF($Q$22:$Q367,"&gt;"&amp;F367),COUNTIF($S$22:$S367,"&gt;"&amp;F367)),"")</f>
        <v/>
      </c>
      <c r="H367" s="20">
        <v>14.60035381718626</v>
      </c>
      <c r="I367" s="4">
        <f t="shared" si="65"/>
        <v>1.0139134595268237E-2</v>
      </c>
      <c r="J367" s="4" t="str">
        <f t="shared" ca="1" si="66"/>
        <v/>
      </c>
      <c r="K367" s="4" t="str">
        <f ca="1">IF(AND(MAX(L$21:L366)&lt;=MAX(N$21:N366),F367&lt;&gt;"",MAX(L$21:L366)&lt;=MAX(P$21:P366),MAX(L$21:L366)&lt;=MAX(R$21:R366),MAX(L$21:L366)&lt;=MAX(T$21:T366),MAX(L$21:L366)&lt;=TIME(20,0,0)),MAX(L$21:L366,F367),"")</f>
        <v/>
      </c>
      <c r="L367" s="4" t="str">
        <f t="shared" ca="1" si="67"/>
        <v/>
      </c>
      <c r="M367" s="4" t="str">
        <f ca="1">IF(AND(MAX(L$21:L366)&gt;MAX(N$21:N366),F367&lt;&gt;"",MAX(N$21:N366)&lt;=MAX(P$21:P366),MAX(N$21:N366)&lt;=MAX(R$21:R366),MAX(N$21:N366)&lt;=MAX(T$21:T366),MAX(N$21:N366)&lt;TIME(20,0,0)),MAX(N$21:N366,F367),"")</f>
        <v/>
      </c>
      <c r="N367" s="4" t="str">
        <f t="shared" ca="1" si="68"/>
        <v/>
      </c>
      <c r="O367" s="21" t="str">
        <f ca="1">IF(AND(MAX(L$21:L366)&gt;MAX(P$21:P366),F367&lt;&gt;"",MAX(N$21:N366)&gt;MAX(P$21:P366),MAX(P$21:P366)&lt;=MAX(R$21:R366),MAX(P$21:P366)&lt;=MAX(T$21:T366),MAX(P$21:P366)&lt;TIME(20,0,0)),MAX(P$21:P366,F367),"")</f>
        <v/>
      </c>
      <c r="P367" s="21" t="str">
        <f t="shared" ca="1" si="69"/>
        <v/>
      </c>
      <c r="Q367" s="21" t="str">
        <f ca="1">IF(AND(MAX(L$21:L366)&gt;MAX(R$21:R366),F367&lt;&gt;"",MAX(N$21:N366)&gt;MAX(R$21:R366),MAX(P$21:P366)&gt;MAX(R$21:R366),MAX(R$21:R366)&lt;=MAX(T$21:T366),MAX(R$21:R366)&lt;TIME(20,0,0)),MAX(R$21:R366,F367),"")</f>
        <v/>
      </c>
      <c r="R367" s="21" t="str">
        <f t="shared" ca="1" si="70"/>
        <v/>
      </c>
      <c r="S367" s="21" t="str">
        <f ca="1">IF(AND(MAX(L$21:L366)&gt;MAX(T$21:T366),F367&lt;&gt;"",MAX(N$21:N366)&gt;MAX(T$21:T366),MAX(P$21:P366)&gt;MAX(T$21:T366),MAX(R$21:R366)&gt;MAX(T$21:T366),MAX(T$21:T366)&lt;TIME(20,0,0)),MAX(T$21:T366,F367),"")</f>
        <v/>
      </c>
      <c r="T367" s="21" t="str">
        <f t="shared" ca="1" si="71"/>
        <v/>
      </c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0"/>
      <c r="AF367" s="20"/>
      <c r="AG367" s="20"/>
      <c r="AH367" s="20"/>
      <c r="AI367" s="20"/>
      <c r="AJ367" s="20"/>
      <c r="AK367" s="20"/>
    </row>
    <row r="368" spans="1:37" ht="13.8" x14ac:dyDescent="0.3">
      <c r="A368" s="3">
        <f t="shared" ca="1" si="60"/>
        <v>0</v>
      </c>
      <c r="B368" s="6">
        <f t="shared" ca="1" si="61"/>
        <v>4.2447302439865044</v>
      </c>
      <c r="C368" s="4" t="str">
        <f t="shared" ca="1" si="62"/>
        <v/>
      </c>
      <c r="D368" s="20">
        <v>2.0303359709287179</v>
      </c>
      <c r="E368" s="4">
        <f t="shared" si="63"/>
        <v>1.4099555353671652E-3</v>
      </c>
      <c r="F368" s="4" t="str">
        <f t="shared" ca="1" si="64"/>
        <v/>
      </c>
      <c r="G368" s="3" t="str">
        <f ca="1">IF(F368&lt;&gt;"",SUM(COUNTIF($K$22:$K368,"&gt;"&amp;F368),COUNTIF($M$22:$M368,"&gt;"&amp;F368),COUNTIF($O$22:$O368,"&gt;"&amp;F368),COUNTIF($Q$22:$Q368,"&gt;"&amp;F368),COUNTIF($S$22:$S368,"&gt;"&amp;F368)),"")</f>
        <v/>
      </c>
      <c r="H368" s="20">
        <v>15.440351755059964</v>
      </c>
      <c r="I368" s="4">
        <f t="shared" si="65"/>
        <v>1.0722466496569419E-2</v>
      </c>
      <c r="J368" s="4" t="str">
        <f t="shared" ca="1" si="66"/>
        <v/>
      </c>
      <c r="K368" s="4" t="str">
        <f ca="1">IF(AND(MAX(L$21:L367)&lt;=MAX(N$21:N367),F368&lt;&gt;"",MAX(L$21:L367)&lt;=MAX(P$21:P367),MAX(L$21:L367)&lt;=MAX(R$21:R367),MAX(L$21:L367)&lt;=MAX(T$21:T367),MAX(L$21:L367)&lt;=TIME(20,0,0)),MAX(L$21:L367,F368),"")</f>
        <v/>
      </c>
      <c r="L368" s="4" t="str">
        <f t="shared" ca="1" si="67"/>
        <v/>
      </c>
      <c r="M368" s="4" t="str">
        <f ca="1">IF(AND(MAX(L$21:L367)&gt;MAX(N$21:N367),F368&lt;&gt;"",MAX(N$21:N367)&lt;=MAX(P$21:P367),MAX(N$21:N367)&lt;=MAX(R$21:R367),MAX(N$21:N367)&lt;=MAX(T$21:T367),MAX(N$21:N367)&lt;TIME(20,0,0)),MAX(N$21:N367,F368),"")</f>
        <v/>
      </c>
      <c r="N368" s="4" t="str">
        <f t="shared" ca="1" si="68"/>
        <v/>
      </c>
      <c r="O368" s="21" t="str">
        <f ca="1">IF(AND(MAX(L$21:L367)&gt;MAX(P$21:P367),F368&lt;&gt;"",MAX(N$21:N367)&gt;MAX(P$21:P367),MAX(P$21:P367)&lt;=MAX(R$21:R367),MAX(P$21:P367)&lt;=MAX(T$21:T367),MAX(P$21:P367)&lt;TIME(20,0,0)),MAX(P$21:P367,F368),"")</f>
        <v/>
      </c>
      <c r="P368" s="21" t="str">
        <f t="shared" ca="1" si="69"/>
        <v/>
      </c>
      <c r="Q368" s="21" t="str">
        <f ca="1">IF(AND(MAX(L$21:L367)&gt;MAX(R$21:R367),F368&lt;&gt;"",MAX(N$21:N367)&gt;MAX(R$21:R367),MAX(P$21:P367)&gt;MAX(R$21:R367),MAX(R$21:R367)&lt;=MAX(T$21:T367),MAX(R$21:R367)&lt;TIME(20,0,0)),MAX(R$21:R367,F368),"")</f>
        <v/>
      </c>
      <c r="R368" s="21" t="str">
        <f t="shared" ca="1" si="70"/>
        <v/>
      </c>
      <c r="S368" s="21" t="str">
        <f ca="1">IF(AND(MAX(L$21:L367)&gt;MAX(T$21:T367),F368&lt;&gt;"",MAX(N$21:N367)&gt;MAX(T$21:T367),MAX(P$21:P367)&gt;MAX(T$21:T367),MAX(R$21:R367)&gt;MAX(T$21:T367),MAX(T$21:T367)&lt;TIME(20,0,0)),MAX(T$21:T367,F368),"")</f>
        <v/>
      </c>
      <c r="T368" s="21" t="str">
        <f t="shared" ca="1" si="71"/>
        <v/>
      </c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0"/>
      <c r="AF368" s="20"/>
      <c r="AG368" s="20"/>
      <c r="AH368" s="20"/>
      <c r="AI368" s="20"/>
      <c r="AJ368" s="20"/>
      <c r="AK368" s="20"/>
    </row>
    <row r="369" spans="1:37" ht="13.8" x14ac:dyDescent="0.3">
      <c r="A369" s="3">
        <f t="shared" ca="1" si="60"/>
        <v>1</v>
      </c>
      <c r="B369" s="6">
        <f t="shared" ca="1" si="61"/>
        <v>5.1396461908894819</v>
      </c>
      <c r="C369" s="4" t="str">
        <f t="shared" ca="1" si="62"/>
        <v/>
      </c>
      <c r="D369" s="20">
        <v>2.9307374309864827</v>
      </c>
      <c r="E369" s="4">
        <f t="shared" si="63"/>
        <v>2.0352343270739464E-3</v>
      </c>
      <c r="F369" s="4" t="str">
        <f t="shared" ca="1" si="64"/>
        <v/>
      </c>
      <c r="G369" s="3" t="str">
        <f ca="1">IF(F369&lt;&gt;"",SUM(COUNTIF($K$22:$K369,"&gt;"&amp;F369),COUNTIF($M$22:$M369,"&gt;"&amp;F369),COUNTIF($O$22:$O369,"&gt;"&amp;F369),COUNTIF($Q$22:$Q369,"&gt;"&amp;F369),COUNTIF($S$22:$S369,"&gt;"&amp;F369)),"")</f>
        <v/>
      </c>
      <c r="H369" s="20">
        <v>15.02337969817745</v>
      </c>
      <c r="I369" s="4">
        <f t="shared" si="65"/>
        <v>1.0432902568178784E-2</v>
      </c>
      <c r="J369" s="4" t="str">
        <f t="shared" ca="1" si="66"/>
        <v/>
      </c>
      <c r="K369" s="4" t="str">
        <f ca="1">IF(AND(MAX(L$21:L368)&lt;=MAX(N$21:N368),F369&lt;&gt;"",MAX(L$21:L368)&lt;=MAX(P$21:P368),MAX(L$21:L368)&lt;=MAX(R$21:R368),MAX(L$21:L368)&lt;=MAX(T$21:T368),MAX(L$21:L368)&lt;=TIME(20,0,0)),MAX(L$21:L368,F369),"")</f>
        <v/>
      </c>
      <c r="L369" s="4" t="str">
        <f t="shared" ca="1" si="67"/>
        <v/>
      </c>
      <c r="M369" s="4" t="str">
        <f ca="1">IF(AND(MAX(L$21:L368)&gt;MAX(N$21:N368),F369&lt;&gt;"",MAX(N$21:N368)&lt;=MAX(P$21:P368),MAX(N$21:N368)&lt;=MAX(R$21:R368),MAX(N$21:N368)&lt;=MAX(T$21:T368),MAX(N$21:N368)&lt;TIME(20,0,0)),MAX(N$21:N368,F369),"")</f>
        <v/>
      </c>
      <c r="N369" s="4" t="str">
        <f t="shared" ca="1" si="68"/>
        <v/>
      </c>
      <c r="O369" s="21" t="str">
        <f ca="1">IF(AND(MAX(L$21:L368)&gt;MAX(P$21:P368),F369&lt;&gt;"",MAX(N$21:N368)&gt;MAX(P$21:P368),MAX(P$21:P368)&lt;=MAX(R$21:R368),MAX(P$21:P368)&lt;=MAX(T$21:T368),MAX(P$21:P368)&lt;TIME(20,0,0)),MAX(P$21:P368,F369),"")</f>
        <v/>
      </c>
      <c r="P369" s="21" t="str">
        <f t="shared" ca="1" si="69"/>
        <v/>
      </c>
      <c r="Q369" s="21" t="str">
        <f ca="1">IF(AND(MAX(L$21:L368)&gt;MAX(R$21:R368),F369&lt;&gt;"",MAX(N$21:N368)&gt;MAX(R$21:R368),MAX(P$21:P368)&gt;MAX(R$21:R368),MAX(R$21:R368)&lt;=MAX(T$21:T368),MAX(R$21:R368)&lt;TIME(20,0,0)),MAX(R$21:R368,F369),"")</f>
        <v/>
      </c>
      <c r="R369" s="21" t="str">
        <f t="shared" ca="1" si="70"/>
        <v/>
      </c>
      <c r="S369" s="21" t="str">
        <f ca="1">IF(AND(MAX(L$21:L368)&gt;MAX(T$21:T368),F369&lt;&gt;"",MAX(N$21:N368)&gt;MAX(T$21:T368),MAX(P$21:P368)&gt;MAX(T$21:T368),MAX(R$21:R368)&gt;MAX(T$21:T368),MAX(T$21:T368)&lt;TIME(20,0,0)),MAX(T$21:T368,F369),"")</f>
        <v/>
      </c>
      <c r="T369" s="21" t="str">
        <f t="shared" ca="1" si="71"/>
        <v/>
      </c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0"/>
      <c r="AF369" s="20"/>
      <c r="AG369" s="20"/>
      <c r="AH369" s="20"/>
      <c r="AI369" s="20"/>
      <c r="AJ369" s="20"/>
      <c r="AK369" s="20"/>
    </row>
    <row r="370" spans="1:37" ht="13.8" x14ac:dyDescent="0.3">
      <c r="A370" s="3">
        <f t="shared" ca="1" si="60"/>
        <v>0</v>
      </c>
      <c r="B370" s="6">
        <f t="shared" ca="1" si="61"/>
        <v>1.142545731656492</v>
      </c>
      <c r="C370" s="4" t="str">
        <f t="shared" ca="1" si="62"/>
        <v/>
      </c>
      <c r="D370" s="20">
        <v>2.3644900087019778</v>
      </c>
      <c r="E370" s="4">
        <f t="shared" si="63"/>
        <v>1.6420069504874846E-3</v>
      </c>
      <c r="F370" s="4" t="str">
        <f t="shared" ca="1" si="64"/>
        <v/>
      </c>
      <c r="G370" s="3" t="str">
        <f ca="1">IF(F370&lt;&gt;"",SUM(COUNTIF($K$22:$K370,"&gt;"&amp;F370),COUNTIF($M$22:$M370,"&gt;"&amp;F370),COUNTIF($O$22:$O370,"&gt;"&amp;F370),COUNTIF($Q$22:$Q370,"&gt;"&amp;F370),COUNTIF($S$22:$S370,"&gt;"&amp;F370)),"")</f>
        <v/>
      </c>
      <c r="H370" s="20">
        <v>11.303697002986155</v>
      </c>
      <c r="I370" s="4">
        <f t="shared" si="65"/>
        <v>7.8497895854070521E-3</v>
      </c>
      <c r="J370" s="4" t="str">
        <f t="shared" ca="1" si="66"/>
        <v/>
      </c>
      <c r="K370" s="4" t="str">
        <f ca="1">IF(AND(MAX(L$21:L369)&lt;=MAX(N$21:N369),F370&lt;&gt;"",MAX(L$21:L369)&lt;=MAX(P$21:P369),MAX(L$21:L369)&lt;=MAX(R$21:R369),MAX(L$21:L369)&lt;=MAX(T$21:T369),MAX(L$21:L369)&lt;=TIME(20,0,0)),MAX(L$21:L369,F370),"")</f>
        <v/>
      </c>
      <c r="L370" s="4" t="str">
        <f t="shared" ca="1" si="67"/>
        <v/>
      </c>
      <c r="M370" s="4" t="str">
        <f ca="1">IF(AND(MAX(L$21:L369)&gt;MAX(N$21:N369),F370&lt;&gt;"",MAX(N$21:N369)&lt;=MAX(P$21:P369),MAX(N$21:N369)&lt;=MAX(R$21:R369),MAX(N$21:N369)&lt;=MAX(T$21:T369),MAX(N$21:N369)&lt;TIME(20,0,0)),MAX(N$21:N369,F370),"")</f>
        <v/>
      </c>
      <c r="N370" s="4" t="str">
        <f t="shared" ca="1" si="68"/>
        <v/>
      </c>
      <c r="O370" s="21" t="str">
        <f ca="1">IF(AND(MAX(L$21:L369)&gt;MAX(P$21:P369),F370&lt;&gt;"",MAX(N$21:N369)&gt;MAX(P$21:P369),MAX(P$21:P369)&lt;=MAX(R$21:R369),MAX(P$21:P369)&lt;=MAX(T$21:T369),MAX(P$21:P369)&lt;TIME(20,0,0)),MAX(P$21:P369,F370),"")</f>
        <v/>
      </c>
      <c r="P370" s="21" t="str">
        <f t="shared" ca="1" si="69"/>
        <v/>
      </c>
      <c r="Q370" s="21" t="str">
        <f ca="1">IF(AND(MAX(L$21:L369)&gt;MAX(R$21:R369),F370&lt;&gt;"",MAX(N$21:N369)&gt;MAX(R$21:R369),MAX(P$21:P369)&gt;MAX(R$21:R369),MAX(R$21:R369)&lt;=MAX(T$21:T369),MAX(R$21:R369)&lt;TIME(20,0,0)),MAX(R$21:R369,F370),"")</f>
        <v/>
      </c>
      <c r="R370" s="21" t="str">
        <f t="shared" ca="1" si="70"/>
        <v/>
      </c>
      <c r="S370" s="21" t="str">
        <f ca="1">IF(AND(MAX(L$21:L369)&gt;MAX(T$21:T369),F370&lt;&gt;"",MAX(N$21:N369)&gt;MAX(T$21:T369),MAX(P$21:P369)&gt;MAX(T$21:T369),MAX(R$21:R369)&gt;MAX(T$21:T369),MAX(T$21:T369)&lt;TIME(20,0,0)),MAX(T$21:T369,F370),"")</f>
        <v/>
      </c>
      <c r="T370" s="21" t="str">
        <f t="shared" ca="1" si="71"/>
        <v/>
      </c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0"/>
      <c r="AF370" s="20"/>
      <c r="AG370" s="20"/>
      <c r="AH370" s="20"/>
      <c r="AI370" s="20"/>
      <c r="AJ370" s="20"/>
      <c r="AK370" s="20"/>
    </row>
    <row r="371" spans="1:37" ht="13.8" x14ac:dyDescent="0.3">
      <c r="A371" s="3">
        <f t="shared" ca="1" si="60"/>
        <v>1</v>
      </c>
      <c r="B371" s="6">
        <f t="shared" ca="1" si="61"/>
        <v>1.5195481195595879</v>
      </c>
      <c r="C371" s="4" t="str">
        <f t="shared" ca="1" si="62"/>
        <v/>
      </c>
      <c r="D371" s="20">
        <v>3.8150254870997742</v>
      </c>
      <c r="E371" s="4">
        <f t="shared" si="63"/>
        <v>2.6493232549303987E-3</v>
      </c>
      <c r="F371" s="4" t="str">
        <f t="shared" ca="1" si="64"/>
        <v/>
      </c>
      <c r="G371" s="3" t="str">
        <f ca="1">IF(F371&lt;&gt;"",SUM(COUNTIF($K$22:$K371,"&gt;"&amp;F371),COUNTIF($M$22:$M371,"&gt;"&amp;F371),COUNTIF($O$22:$O371,"&gt;"&amp;F371),COUNTIF($Q$22:$Q371,"&gt;"&amp;F371),COUNTIF($S$22:$S371,"&gt;"&amp;F371)),"")</f>
        <v/>
      </c>
      <c r="H371" s="20">
        <v>15.113189457806584</v>
      </c>
      <c r="I371" s="4">
        <f t="shared" si="65"/>
        <v>1.0495270456810127E-2</v>
      </c>
      <c r="J371" s="4" t="str">
        <f t="shared" ca="1" si="66"/>
        <v/>
      </c>
      <c r="K371" s="4" t="str">
        <f ca="1">IF(AND(MAX(L$21:L370)&lt;=MAX(N$21:N370),F371&lt;&gt;"",MAX(L$21:L370)&lt;=MAX(P$21:P370),MAX(L$21:L370)&lt;=MAX(R$21:R370),MAX(L$21:L370)&lt;=MAX(T$21:T370),MAX(L$21:L370)&lt;=TIME(20,0,0)),MAX(L$21:L370,F371),"")</f>
        <v/>
      </c>
      <c r="L371" s="4" t="str">
        <f t="shared" ca="1" si="67"/>
        <v/>
      </c>
      <c r="M371" s="4" t="str">
        <f ca="1">IF(AND(MAX(L$21:L370)&gt;MAX(N$21:N370),F371&lt;&gt;"",MAX(N$21:N370)&lt;=MAX(P$21:P370),MAX(N$21:N370)&lt;=MAX(R$21:R370),MAX(N$21:N370)&lt;=MAX(T$21:T370),MAX(N$21:N370)&lt;TIME(20,0,0)),MAX(N$21:N370,F371),"")</f>
        <v/>
      </c>
      <c r="N371" s="4" t="str">
        <f t="shared" ca="1" si="68"/>
        <v/>
      </c>
      <c r="O371" s="21" t="str">
        <f ca="1">IF(AND(MAX(L$21:L370)&gt;MAX(P$21:P370),F371&lt;&gt;"",MAX(N$21:N370)&gt;MAX(P$21:P370),MAX(P$21:P370)&lt;=MAX(R$21:R370),MAX(P$21:P370)&lt;=MAX(T$21:T370),MAX(P$21:P370)&lt;TIME(20,0,0)),MAX(P$21:P370,F371),"")</f>
        <v/>
      </c>
      <c r="P371" s="21" t="str">
        <f t="shared" ca="1" si="69"/>
        <v/>
      </c>
      <c r="Q371" s="21" t="str">
        <f ca="1">IF(AND(MAX(L$21:L370)&gt;MAX(R$21:R370),F371&lt;&gt;"",MAX(N$21:N370)&gt;MAX(R$21:R370),MAX(P$21:P370)&gt;MAX(R$21:R370),MAX(R$21:R370)&lt;=MAX(T$21:T370),MAX(R$21:R370)&lt;TIME(20,0,0)),MAX(R$21:R370,F371),"")</f>
        <v/>
      </c>
      <c r="R371" s="21" t="str">
        <f t="shared" ca="1" si="70"/>
        <v/>
      </c>
      <c r="S371" s="21" t="str">
        <f ca="1">IF(AND(MAX(L$21:L370)&gt;MAX(T$21:T370),F371&lt;&gt;"",MAX(N$21:N370)&gt;MAX(T$21:T370),MAX(P$21:P370)&gt;MAX(T$21:T370),MAX(R$21:R370)&gt;MAX(T$21:T370),MAX(T$21:T370)&lt;TIME(20,0,0)),MAX(T$21:T370,F371),"")</f>
        <v/>
      </c>
      <c r="T371" s="21" t="str">
        <f t="shared" ca="1" si="71"/>
        <v/>
      </c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0"/>
      <c r="AF371" s="20"/>
      <c r="AG371" s="20"/>
      <c r="AH371" s="20"/>
      <c r="AI371" s="20"/>
      <c r="AJ371" s="20"/>
      <c r="AK371" s="20"/>
    </row>
    <row r="372" spans="1:37" ht="13.8" x14ac:dyDescent="0.3">
      <c r="A372" s="3">
        <f t="shared" ca="1" si="60"/>
        <v>1</v>
      </c>
      <c r="B372" s="6">
        <f t="shared" ca="1" si="61"/>
        <v>13.733706701171517</v>
      </c>
      <c r="C372" s="4" t="str">
        <f t="shared" ca="1" si="62"/>
        <v/>
      </c>
      <c r="D372" s="20">
        <v>3.3594027475628536</v>
      </c>
      <c r="E372" s="4">
        <f t="shared" si="63"/>
        <v>2.3329185746964261E-3</v>
      </c>
      <c r="F372" s="4" t="str">
        <f t="shared" ca="1" si="64"/>
        <v/>
      </c>
      <c r="G372" s="3" t="str">
        <f ca="1">IF(F372&lt;&gt;"",SUM(COUNTIF($K$22:$K372,"&gt;"&amp;F372),COUNTIF($M$22:$M372,"&gt;"&amp;F372),COUNTIF($O$22:$O372,"&gt;"&amp;F372),COUNTIF($Q$22:$Q372,"&gt;"&amp;F372),COUNTIF($S$22:$S372,"&gt;"&amp;F372)),"")</f>
        <v/>
      </c>
      <c r="H372" s="20">
        <v>12.431720544227574</v>
      </c>
      <c r="I372" s="4">
        <f t="shared" si="65"/>
        <v>8.6331392668247044E-3</v>
      </c>
      <c r="J372" s="4" t="str">
        <f t="shared" ca="1" si="66"/>
        <v/>
      </c>
      <c r="K372" s="4" t="str">
        <f ca="1">IF(AND(MAX(L$21:L371)&lt;=MAX(N$21:N371),F372&lt;&gt;"",MAX(L$21:L371)&lt;=MAX(P$21:P371),MAX(L$21:L371)&lt;=MAX(R$21:R371),MAX(L$21:L371)&lt;=MAX(T$21:T371),MAX(L$21:L371)&lt;=TIME(20,0,0)),MAX(L$21:L371,F372),"")</f>
        <v/>
      </c>
      <c r="L372" s="4" t="str">
        <f t="shared" ca="1" si="67"/>
        <v/>
      </c>
      <c r="M372" s="4" t="str">
        <f ca="1">IF(AND(MAX(L$21:L371)&gt;MAX(N$21:N371),F372&lt;&gt;"",MAX(N$21:N371)&lt;=MAX(P$21:P371),MAX(N$21:N371)&lt;=MAX(R$21:R371),MAX(N$21:N371)&lt;=MAX(T$21:T371),MAX(N$21:N371)&lt;TIME(20,0,0)),MAX(N$21:N371,F372),"")</f>
        <v/>
      </c>
      <c r="N372" s="4" t="str">
        <f t="shared" ca="1" si="68"/>
        <v/>
      </c>
      <c r="O372" s="21" t="str">
        <f ca="1">IF(AND(MAX(L$21:L371)&gt;MAX(P$21:P371),F372&lt;&gt;"",MAX(N$21:N371)&gt;MAX(P$21:P371),MAX(P$21:P371)&lt;=MAX(R$21:R371),MAX(P$21:P371)&lt;=MAX(T$21:T371),MAX(P$21:P371)&lt;TIME(20,0,0)),MAX(P$21:P371,F372),"")</f>
        <v/>
      </c>
      <c r="P372" s="21" t="str">
        <f t="shared" ca="1" si="69"/>
        <v/>
      </c>
      <c r="Q372" s="21" t="str">
        <f ca="1">IF(AND(MAX(L$21:L371)&gt;MAX(R$21:R371),F372&lt;&gt;"",MAX(N$21:N371)&gt;MAX(R$21:R371),MAX(P$21:P371)&gt;MAX(R$21:R371),MAX(R$21:R371)&lt;=MAX(T$21:T371),MAX(R$21:R371)&lt;TIME(20,0,0)),MAX(R$21:R371,F372),"")</f>
        <v/>
      </c>
      <c r="R372" s="21" t="str">
        <f t="shared" ca="1" si="70"/>
        <v/>
      </c>
      <c r="S372" s="21" t="str">
        <f ca="1">IF(AND(MAX(L$21:L371)&gt;MAX(T$21:T371),F372&lt;&gt;"",MAX(N$21:N371)&gt;MAX(T$21:T371),MAX(P$21:P371)&gt;MAX(T$21:T371),MAX(R$21:R371)&gt;MAX(T$21:T371),MAX(T$21:T371)&lt;TIME(20,0,0)),MAX(T$21:T371,F372),"")</f>
        <v/>
      </c>
      <c r="T372" s="21" t="str">
        <f t="shared" ca="1" si="71"/>
        <v/>
      </c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0"/>
      <c r="AF372" s="20"/>
      <c r="AG372" s="20"/>
      <c r="AH372" s="20"/>
      <c r="AI372" s="20"/>
      <c r="AJ372" s="20"/>
      <c r="AK372" s="20"/>
    </row>
    <row r="373" spans="1:37" ht="13.8" x14ac:dyDescent="0.3">
      <c r="A373" s="3">
        <f t="shared" ca="1" si="60"/>
        <v>0</v>
      </c>
      <c r="B373" s="6">
        <f t="shared" ca="1" si="61"/>
        <v>2.8203759618453446</v>
      </c>
      <c r="C373" s="4" t="str">
        <f t="shared" ca="1" si="62"/>
        <v/>
      </c>
      <c r="D373" s="20">
        <v>1.572920958395116</v>
      </c>
      <c r="E373" s="4">
        <f t="shared" si="63"/>
        <v>1.0923062211077195E-3</v>
      </c>
      <c r="F373" s="4" t="str">
        <f t="shared" ca="1" si="64"/>
        <v/>
      </c>
      <c r="G373" s="3" t="str">
        <f ca="1">IF(F373&lt;&gt;"",SUM(COUNTIF($K$22:$K373,"&gt;"&amp;F373),COUNTIF($M$22:$M373,"&gt;"&amp;F373),COUNTIF($O$22:$O373,"&gt;"&amp;F373),COUNTIF($Q$22:$Q373,"&gt;"&amp;F373),COUNTIF($S$22:$S373,"&gt;"&amp;F373)),"")</f>
        <v/>
      </c>
      <c r="H373" s="20">
        <v>19.344462922745151</v>
      </c>
      <c r="I373" s="4">
        <f t="shared" si="65"/>
        <v>1.3433654807461911E-2</v>
      </c>
      <c r="J373" s="4" t="str">
        <f t="shared" ca="1" si="66"/>
        <v/>
      </c>
      <c r="K373" s="4" t="str">
        <f ca="1">IF(AND(MAX(L$21:L372)&lt;=MAX(N$21:N372),F373&lt;&gt;"",MAX(L$21:L372)&lt;=MAX(P$21:P372),MAX(L$21:L372)&lt;=MAX(R$21:R372),MAX(L$21:L372)&lt;=MAX(T$21:T372),MAX(L$21:L372)&lt;=TIME(20,0,0)),MAX(L$21:L372,F373),"")</f>
        <v/>
      </c>
      <c r="L373" s="4" t="str">
        <f t="shared" ca="1" si="67"/>
        <v/>
      </c>
      <c r="M373" s="4" t="str">
        <f ca="1">IF(AND(MAX(L$21:L372)&gt;MAX(N$21:N372),F373&lt;&gt;"",MAX(N$21:N372)&lt;=MAX(P$21:P372),MAX(N$21:N372)&lt;=MAX(R$21:R372),MAX(N$21:N372)&lt;=MAX(T$21:T372),MAX(N$21:N372)&lt;TIME(20,0,0)),MAX(N$21:N372,F373),"")</f>
        <v/>
      </c>
      <c r="N373" s="4" t="str">
        <f t="shared" ca="1" si="68"/>
        <v/>
      </c>
      <c r="O373" s="21" t="str">
        <f ca="1">IF(AND(MAX(L$21:L372)&gt;MAX(P$21:P372),F373&lt;&gt;"",MAX(N$21:N372)&gt;MAX(P$21:P372),MAX(P$21:P372)&lt;=MAX(R$21:R372),MAX(P$21:P372)&lt;=MAX(T$21:T372),MAX(P$21:P372)&lt;TIME(20,0,0)),MAX(P$21:P372,F373),"")</f>
        <v/>
      </c>
      <c r="P373" s="21" t="str">
        <f t="shared" ca="1" si="69"/>
        <v/>
      </c>
      <c r="Q373" s="21" t="str">
        <f ca="1">IF(AND(MAX(L$21:L372)&gt;MAX(R$21:R372),F373&lt;&gt;"",MAX(N$21:N372)&gt;MAX(R$21:R372),MAX(P$21:P372)&gt;MAX(R$21:R372),MAX(R$21:R372)&lt;=MAX(T$21:T372),MAX(R$21:R372)&lt;TIME(20,0,0)),MAX(R$21:R372,F373),"")</f>
        <v/>
      </c>
      <c r="R373" s="21" t="str">
        <f t="shared" ca="1" si="70"/>
        <v/>
      </c>
      <c r="S373" s="21" t="str">
        <f ca="1">IF(AND(MAX(L$21:L372)&gt;MAX(T$21:T372),F373&lt;&gt;"",MAX(N$21:N372)&gt;MAX(T$21:T372),MAX(P$21:P372)&gt;MAX(T$21:T372),MAX(R$21:R372)&gt;MAX(T$21:T372),MAX(T$21:T372)&lt;TIME(20,0,0)),MAX(T$21:T372,F373),"")</f>
        <v/>
      </c>
      <c r="T373" s="21" t="str">
        <f t="shared" ca="1" si="71"/>
        <v/>
      </c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0"/>
      <c r="AF373" s="20"/>
      <c r="AG373" s="20"/>
      <c r="AH373" s="20"/>
      <c r="AI373" s="20"/>
      <c r="AJ373" s="20"/>
      <c r="AK373" s="20"/>
    </row>
    <row r="374" spans="1:37" ht="13.8" x14ac:dyDescent="0.3">
      <c r="A374" s="3">
        <f t="shared" ca="1" si="60"/>
        <v>0</v>
      </c>
      <c r="B374" s="6">
        <f t="shared" ca="1" si="61"/>
        <v>2.3998158662970219</v>
      </c>
      <c r="C374" s="4" t="str">
        <f t="shared" ca="1" si="62"/>
        <v/>
      </c>
      <c r="D374" s="20">
        <v>2.6380853417576873</v>
      </c>
      <c r="E374" s="4">
        <f t="shared" si="63"/>
        <v>1.8320037095539495E-3</v>
      </c>
      <c r="F374" s="4" t="str">
        <f t="shared" ca="1" si="64"/>
        <v/>
      </c>
      <c r="G374" s="3" t="str">
        <f ca="1">IF(F374&lt;&gt;"",SUM(COUNTIF($K$22:$K374,"&gt;"&amp;F374),COUNTIF($M$22:$M374,"&gt;"&amp;F374),COUNTIF($O$22:$O374,"&gt;"&amp;F374),COUNTIF($Q$22:$Q374,"&gt;"&amp;F374),COUNTIF($S$22:$S374,"&gt;"&amp;F374)),"")</f>
        <v/>
      </c>
      <c r="H374" s="20">
        <v>14.279714302247157</v>
      </c>
      <c r="I374" s="4">
        <f t="shared" si="65"/>
        <v>9.9164682654494154E-3</v>
      </c>
      <c r="J374" s="4" t="str">
        <f t="shared" ca="1" si="66"/>
        <v/>
      </c>
      <c r="K374" s="4" t="str">
        <f ca="1">IF(AND(MAX(L$21:L373)&lt;=MAX(N$21:N373),F374&lt;&gt;"",MAX(L$21:L373)&lt;=MAX(P$21:P373),MAX(L$21:L373)&lt;=MAX(R$21:R373),MAX(L$21:L373)&lt;=MAX(T$21:T373),MAX(L$21:L373)&lt;=TIME(20,0,0)),MAX(L$21:L373,F374),"")</f>
        <v/>
      </c>
      <c r="L374" s="4" t="str">
        <f t="shared" ca="1" si="67"/>
        <v/>
      </c>
      <c r="M374" s="4" t="str">
        <f ca="1">IF(AND(MAX(L$21:L373)&gt;MAX(N$21:N373),F374&lt;&gt;"",MAX(N$21:N373)&lt;=MAX(P$21:P373),MAX(N$21:N373)&lt;=MAX(R$21:R373),MAX(N$21:N373)&lt;=MAX(T$21:T373),MAX(N$21:N373)&lt;TIME(20,0,0)),MAX(N$21:N373,F374),"")</f>
        <v/>
      </c>
      <c r="N374" s="4" t="str">
        <f t="shared" ca="1" si="68"/>
        <v/>
      </c>
      <c r="O374" s="21" t="str">
        <f ca="1">IF(AND(MAX(L$21:L373)&gt;MAX(P$21:P373),F374&lt;&gt;"",MAX(N$21:N373)&gt;MAX(P$21:P373),MAX(P$21:P373)&lt;=MAX(R$21:R373),MAX(P$21:P373)&lt;=MAX(T$21:T373),MAX(P$21:P373)&lt;TIME(20,0,0)),MAX(P$21:P373,F374),"")</f>
        <v/>
      </c>
      <c r="P374" s="21" t="str">
        <f t="shared" ca="1" si="69"/>
        <v/>
      </c>
      <c r="Q374" s="21" t="str">
        <f ca="1">IF(AND(MAX(L$21:L373)&gt;MAX(R$21:R373),F374&lt;&gt;"",MAX(N$21:N373)&gt;MAX(R$21:R373),MAX(P$21:P373)&gt;MAX(R$21:R373),MAX(R$21:R373)&lt;=MAX(T$21:T373),MAX(R$21:R373)&lt;TIME(20,0,0)),MAX(R$21:R373,F374),"")</f>
        <v/>
      </c>
      <c r="R374" s="21" t="str">
        <f t="shared" ca="1" si="70"/>
        <v/>
      </c>
      <c r="S374" s="21" t="str">
        <f ca="1">IF(AND(MAX(L$21:L373)&gt;MAX(T$21:T373),F374&lt;&gt;"",MAX(N$21:N373)&gt;MAX(T$21:T373),MAX(P$21:P373)&gt;MAX(T$21:T373),MAX(R$21:R373)&gt;MAX(T$21:T373),MAX(T$21:T373)&lt;TIME(20,0,0)),MAX(T$21:T373,F374),"")</f>
        <v/>
      </c>
      <c r="T374" s="21" t="str">
        <f t="shared" ca="1" si="71"/>
        <v/>
      </c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0"/>
      <c r="AF374" s="20"/>
      <c r="AG374" s="20"/>
      <c r="AH374" s="20"/>
      <c r="AI374" s="20"/>
      <c r="AJ374" s="20"/>
      <c r="AK374" s="20"/>
    </row>
    <row r="375" spans="1:37" ht="13.8" x14ac:dyDescent="0.3">
      <c r="A375" s="3">
        <f t="shared" ca="1" si="60"/>
        <v>0</v>
      </c>
      <c r="B375" s="6">
        <f t="shared" ca="1" si="61"/>
        <v>4.9969315813481741</v>
      </c>
      <c r="C375" s="4" t="str">
        <f t="shared" ca="1" si="62"/>
        <v/>
      </c>
      <c r="D375" s="20">
        <v>3.4500992645262158</v>
      </c>
      <c r="E375" s="4">
        <f t="shared" si="63"/>
        <v>2.3959022670320945E-3</v>
      </c>
      <c r="F375" s="4" t="str">
        <f t="shared" ca="1" si="64"/>
        <v/>
      </c>
      <c r="G375" s="3" t="str">
        <f ca="1">IF(F375&lt;&gt;"",SUM(COUNTIF($K$22:$K375,"&gt;"&amp;F375),COUNTIF($M$22:$M375,"&gt;"&amp;F375),COUNTIF($O$22:$O375,"&gt;"&amp;F375),COUNTIF($Q$22:$Q375,"&gt;"&amp;F375),COUNTIF($S$22:$S375,"&gt;"&amp;F375)),"")</f>
        <v/>
      </c>
      <c r="H375" s="20">
        <v>11.183839812147198</v>
      </c>
      <c r="I375" s="4">
        <f t="shared" si="65"/>
        <v>7.7665554251022213E-3</v>
      </c>
      <c r="J375" s="4" t="str">
        <f t="shared" ca="1" si="66"/>
        <v/>
      </c>
      <c r="K375" s="4" t="str">
        <f ca="1">IF(AND(MAX(L$21:L374)&lt;=MAX(N$21:N374),F375&lt;&gt;"",MAX(L$21:L374)&lt;=MAX(P$21:P374),MAX(L$21:L374)&lt;=MAX(R$21:R374),MAX(L$21:L374)&lt;=MAX(T$21:T374),MAX(L$21:L374)&lt;=TIME(20,0,0)),MAX(L$21:L374,F375),"")</f>
        <v/>
      </c>
      <c r="L375" s="4" t="str">
        <f t="shared" ca="1" si="67"/>
        <v/>
      </c>
      <c r="M375" s="4" t="str">
        <f ca="1">IF(AND(MAX(L$21:L374)&gt;MAX(N$21:N374),F375&lt;&gt;"",MAX(N$21:N374)&lt;=MAX(P$21:P374),MAX(N$21:N374)&lt;=MAX(R$21:R374),MAX(N$21:N374)&lt;=MAX(T$21:T374),MAX(N$21:N374)&lt;TIME(20,0,0)),MAX(N$21:N374,F375),"")</f>
        <v/>
      </c>
      <c r="N375" s="4" t="str">
        <f t="shared" ca="1" si="68"/>
        <v/>
      </c>
      <c r="O375" s="21" t="str">
        <f ca="1">IF(AND(MAX(L$21:L374)&gt;MAX(P$21:P374),F375&lt;&gt;"",MAX(N$21:N374)&gt;MAX(P$21:P374),MAX(P$21:P374)&lt;=MAX(R$21:R374),MAX(P$21:P374)&lt;=MAX(T$21:T374),MAX(P$21:P374)&lt;TIME(20,0,0)),MAX(P$21:P374,F375),"")</f>
        <v/>
      </c>
      <c r="P375" s="21" t="str">
        <f t="shared" ca="1" si="69"/>
        <v/>
      </c>
      <c r="Q375" s="21" t="str">
        <f ca="1">IF(AND(MAX(L$21:L374)&gt;MAX(R$21:R374),F375&lt;&gt;"",MAX(N$21:N374)&gt;MAX(R$21:R374),MAX(P$21:P374)&gt;MAX(R$21:R374),MAX(R$21:R374)&lt;=MAX(T$21:T374),MAX(R$21:R374)&lt;TIME(20,0,0)),MAX(R$21:R374,F375),"")</f>
        <v/>
      </c>
      <c r="R375" s="21" t="str">
        <f t="shared" ca="1" si="70"/>
        <v/>
      </c>
      <c r="S375" s="21" t="str">
        <f ca="1">IF(AND(MAX(L$21:L374)&gt;MAX(T$21:T374),F375&lt;&gt;"",MAX(N$21:N374)&gt;MAX(T$21:T374),MAX(P$21:P374)&gt;MAX(T$21:T374),MAX(R$21:R374)&gt;MAX(T$21:T374),MAX(T$21:T374)&lt;TIME(20,0,0)),MAX(T$21:T374,F375),"")</f>
        <v/>
      </c>
      <c r="T375" s="21" t="str">
        <f t="shared" ca="1" si="71"/>
        <v/>
      </c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0"/>
      <c r="AF375" s="20"/>
      <c r="AG375" s="20"/>
      <c r="AH375" s="20"/>
      <c r="AI375" s="20"/>
      <c r="AJ375" s="20"/>
      <c r="AK375" s="20"/>
    </row>
    <row r="376" spans="1:37" ht="13.8" x14ac:dyDescent="0.3">
      <c r="A376" s="3">
        <f t="shared" ca="1" si="60"/>
        <v>1</v>
      </c>
      <c r="B376" s="6">
        <f t="shared" ca="1" si="61"/>
        <v>3.1466466289451507</v>
      </c>
      <c r="C376" s="4" t="str">
        <f t="shared" ca="1" si="62"/>
        <v/>
      </c>
      <c r="D376" s="20">
        <v>2.9999138822204259</v>
      </c>
      <c r="E376" s="4">
        <f t="shared" si="63"/>
        <v>2.08327352931974E-3</v>
      </c>
      <c r="F376" s="4" t="str">
        <f t="shared" ca="1" si="64"/>
        <v/>
      </c>
      <c r="G376" s="3" t="str">
        <f ca="1">IF(F376&lt;&gt;"",SUM(COUNTIF($K$22:$K376,"&gt;"&amp;F376),COUNTIF($M$22:$M376,"&gt;"&amp;F376),COUNTIF($O$22:$O376,"&gt;"&amp;F376),COUNTIF($Q$22:$Q376,"&gt;"&amp;F376),COUNTIF($S$22:$S376,"&gt;"&amp;F376)),"")</f>
        <v/>
      </c>
      <c r="H376" s="20">
        <v>13.000140521980939</v>
      </c>
      <c r="I376" s="4">
        <f t="shared" si="65"/>
        <v>9.0278753624867623E-3</v>
      </c>
      <c r="J376" s="4" t="str">
        <f t="shared" ca="1" si="66"/>
        <v/>
      </c>
      <c r="K376" s="4" t="str">
        <f ca="1">IF(AND(MAX(L$21:L375)&lt;=MAX(N$21:N375),F376&lt;&gt;"",MAX(L$21:L375)&lt;=MAX(P$21:P375),MAX(L$21:L375)&lt;=MAX(R$21:R375),MAX(L$21:L375)&lt;=MAX(T$21:T375),MAX(L$21:L375)&lt;=TIME(20,0,0)),MAX(L$21:L375,F376),"")</f>
        <v/>
      </c>
      <c r="L376" s="4" t="str">
        <f t="shared" ca="1" si="67"/>
        <v/>
      </c>
      <c r="M376" s="4" t="str">
        <f ca="1">IF(AND(MAX(L$21:L375)&gt;MAX(N$21:N375),F376&lt;&gt;"",MAX(N$21:N375)&lt;=MAX(P$21:P375),MAX(N$21:N375)&lt;=MAX(R$21:R375),MAX(N$21:N375)&lt;=MAX(T$21:T375),MAX(N$21:N375)&lt;TIME(20,0,0)),MAX(N$21:N375,F376),"")</f>
        <v/>
      </c>
      <c r="N376" s="4" t="str">
        <f t="shared" ca="1" si="68"/>
        <v/>
      </c>
      <c r="O376" s="21" t="str">
        <f ca="1">IF(AND(MAX(L$21:L375)&gt;MAX(P$21:P375),F376&lt;&gt;"",MAX(N$21:N375)&gt;MAX(P$21:P375),MAX(P$21:P375)&lt;=MAX(R$21:R375),MAX(P$21:P375)&lt;=MAX(T$21:T375),MAX(P$21:P375)&lt;TIME(20,0,0)),MAX(P$21:P375,F376),"")</f>
        <v/>
      </c>
      <c r="P376" s="21" t="str">
        <f t="shared" ca="1" si="69"/>
        <v/>
      </c>
      <c r="Q376" s="21" t="str">
        <f ca="1">IF(AND(MAX(L$21:L375)&gt;MAX(R$21:R375),F376&lt;&gt;"",MAX(N$21:N375)&gt;MAX(R$21:R375),MAX(P$21:P375)&gt;MAX(R$21:R375),MAX(R$21:R375)&lt;=MAX(T$21:T375),MAX(R$21:R375)&lt;TIME(20,0,0)),MAX(R$21:R375,F376),"")</f>
        <v/>
      </c>
      <c r="R376" s="21" t="str">
        <f t="shared" ca="1" si="70"/>
        <v/>
      </c>
      <c r="S376" s="21" t="str">
        <f ca="1">IF(AND(MAX(L$21:L375)&gt;MAX(T$21:T375),F376&lt;&gt;"",MAX(N$21:N375)&gt;MAX(T$21:T375),MAX(P$21:P375)&gt;MAX(T$21:T375),MAX(R$21:R375)&gt;MAX(T$21:T375),MAX(T$21:T375)&lt;TIME(20,0,0)),MAX(T$21:T375,F376),"")</f>
        <v/>
      </c>
      <c r="T376" s="21" t="str">
        <f t="shared" ca="1" si="71"/>
        <v/>
      </c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0"/>
      <c r="AF376" s="20"/>
      <c r="AG376" s="20"/>
      <c r="AH376" s="20"/>
      <c r="AI376" s="20"/>
      <c r="AJ376" s="20"/>
      <c r="AK376" s="20"/>
    </row>
    <row r="377" spans="1:37" ht="13.8" x14ac:dyDescent="0.3">
      <c r="A377" s="3">
        <f t="shared" ca="1" si="60"/>
        <v>0</v>
      </c>
      <c r="B377" s="6">
        <f t="shared" ca="1" si="61"/>
        <v>1.2866501738560308</v>
      </c>
      <c r="C377" s="4" t="str">
        <f t="shared" ca="1" si="62"/>
        <v/>
      </c>
      <c r="D377" s="20">
        <v>2.3886439142443123</v>
      </c>
      <c r="E377" s="4">
        <f t="shared" si="63"/>
        <v>1.6587804960029946E-3</v>
      </c>
      <c r="F377" s="4" t="str">
        <f t="shared" ca="1" si="64"/>
        <v/>
      </c>
      <c r="G377" s="3" t="str">
        <f ca="1">IF(F377&lt;&gt;"",SUM(COUNTIF($K$22:$K377,"&gt;"&amp;F377),COUNTIF($M$22:$M377,"&gt;"&amp;F377),COUNTIF($O$22:$O377,"&gt;"&amp;F377),COUNTIF($Q$22:$Q377,"&gt;"&amp;F377),COUNTIF($S$22:$S377,"&gt;"&amp;F377)),"")</f>
        <v/>
      </c>
      <c r="H377" s="20">
        <v>6.833203694113763</v>
      </c>
      <c r="I377" s="4">
        <f t="shared" si="65"/>
        <v>4.7452803431345574E-3</v>
      </c>
      <c r="J377" s="4" t="str">
        <f t="shared" ca="1" si="66"/>
        <v/>
      </c>
      <c r="K377" s="4" t="str">
        <f ca="1">IF(AND(MAX(L$21:L376)&lt;=MAX(N$21:N376),F377&lt;&gt;"",MAX(L$21:L376)&lt;=MAX(P$21:P376),MAX(L$21:L376)&lt;=MAX(R$21:R376),MAX(L$21:L376)&lt;=MAX(T$21:T376),MAX(L$21:L376)&lt;=TIME(20,0,0)),MAX(L$21:L376,F377),"")</f>
        <v/>
      </c>
      <c r="L377" s="4" t="str">
        <f t="shared" ca="1" si="67"/>
        <v/>
      </c>
      <c r="M377" s="4" t="str">
        <f ca="1">IF(AND(MAX(L$21:L376)&gt;MAX(N$21:N376),F377&lt;&gt;"",MAX(N$21:N376)&lt;=MAX(P$21:P376),MAX(N$21:N376)&lt;=MAX(R$21:R376),MAX(N$21:N376)&lt;=MAX(T$21:T376),MAX(N$21:N376)&lt;TIME(20,0,0)),MAX(N$21:N376,F377),"")</f>
        <v/>
      </c>
      <c r="N377" s="4" t="str">
        <f t="shared" ca="1" si="68"/>
        <v/>
      </c>
      <c r="O377" s="21" t="str">
        <f ca="1">IF(AND(MAX(L$21:L376)&gt;MAX(P$21:P376),F377&lt;&gt;"",MAX(N$21:N376)&gt;MAX(P$21:P376),MAX(P$21:P376)&lt;=MAX(R$21:R376),MAX(P$21:P376)&lt;=MAX(T$21:T376),MAX(P$21:P376)&lt;TIME(20,0,0)),MAX(P$21:P376,F377),"")</f>
        <v/>
      </c>
      <c r="P377" s="21" t="str">
        <f t="shared" ca="1" si="69"/>
        <v/>
      </c>
      <c r="Q377" s="21" t="str">
        <f ca="1">IF(AND(MAX(L$21:L376)&gt;MAX(R$21:R376),F377&lt;&gt;"",MAX(N$21:N376)&gt;MAX(R$21:R376),MAX(P$21:P376)&gt;MAX(R$21:R376),MAX(R$21:R376)&lt;=MAX(T$21:T376),MAX(R$21:R376)&lt;TIME(20,0,0)),MAX(R$21:R376,F377),"")</f>
        <v/>
      </c>
      <c r="R377" s="21" t="str">
        <f t="shared" ca="1" si="70"/>
        <v/>
      </c>
      <c r="S377" s="21" t="str">
        <f ca="1">IF(AND(MAX(L$21:L376)&gt;MAX(T$21:T376),F377&lt;&gt;"",MAX(N$21:N376)&gt;MAX(T$21:T376),MAX(P$21:P376)&gt;MAX(T$21:T376),MAX(R$21:R376)&gt;MAX(T$21:T376),MAX(T$21:T376)&lt;TIME(20,0,0)),MAX(T$21:T376,F377),"")</f>
        <v/>
      </c>
      <c r="T377" s="21" t="str">
        <f t="shared" ca="1" si="71"/>
        <v/>
      </c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</row>
    <row r="378" spans="1:37" ht="13.8" x14ac:dyDescent="0.3">
      <c r="A378" s="3">
        <f t="shared" ca="1" si="60"/>
        <v>0</v>
      </c>
      <c r="B378" s="6">
        <f t="shared" ca="1" si="61"/>
        <v>1.1933264939604413</v>
      </c>
      <c r="C378" s="4" t="str">
        <f t="shared" ca="1" si="62"/>
        <v/>
      </c>
      <c r="D378" s="20">
        <v>2.6861629369959701</v>
      </c>
      <c r="E378" s="4">
        <f t="shared" si="63"/>
        <v>1.8653909284694237E-3</v>
      </c>
      <c r="F378" s="4" t="str">
        <f t="shared" ca="1" si="64"/>
        <v/>
      </c>
      <c r="G378" s="3" t="str">
        <f ca="1">IF(F378&lt;&gt;"",SUM(COUNTIF($K$22:$K378,"&gt;"&amp;F378),COUNTIF($M$22:$M378,"&gt;"&amp;F378),COUNTIF($O$22:$O378,"&gt;"&amp;F378),COUNTIF($Q$22:$Q378,"&gt;"&amp;F378),COUNTIF($S$22:$S378,"&gt;"&amp;F378)),"")</f>
        <v/>
      </c>
      <c r="H378" s="20">
        <v>14.82709937285108</v>
      </c>
      <c r="I378" s="4">
        <f t="shared" si="65"/>
        <v>1.0296596786702139E-2</v>
      </c>
      <c r="J378" s="4" t="str">
        <f t="shared" ca="1" si="66"/>
        <v/>
      </c>
      <c r="K378" s="4" t="str">
        <f ca="1">IF(AND(MAX(L$21:L377)&lt;=MAX(N$21:N377),F378&lt;&gt;"",MAX(L$21:L377)&lt;=MAX(P$21:P377),MAX(L$21:L377)&lt;=MAX(R$21:R377),MAX(L$21:L377)&lt;=MAX(T$21:T377),MAX(L$21:L377)&lt;=TIME(20,0,0)),MAX(L$21:L377,F378),"")</f>
        <v/>
      </c>
      <c r="L378" s="4" t="str">
        <f t="shared" ca="1" si="67"/>
        <v/>
      </c>
      <c r="M378" s="4" t="str">
        <f ca="1">IF(AND(MAX(L$21:L377)&gt;MAX(N$21:N377),F378&lt;&gt;"",MAX(N$21:N377)&lt;=MAX(P$21:P377),MAX(N$21:N377)&lt;=MAX(R$21:R377),MAX(N$21:N377)&lt;=MAX(T$21:T377),MAX(N$21:N377)&lt;TIME(20,0,0)),MAX(N$21:N377,F378),"")</f>
        <v/>
      </c>
      <c r="N378" s="4" t="str">
        <f t="shared" ca="1" si="68"/>
        <v/>
      </c>
      <c r="O378" s="21" t="str">
        <f ca="1">IF(AND(MAX(L$21:L377)&gt;MAX(P$21:P377),F378&lt;&gt;"",MAX(N$21:N377)&gt;MAX(P$21:P377),MAX(P$21:P377)&lt;=MAX(R$21:R377),MAX(P$21:P377)&lt;=MAX(T$21:T377),MAX(P$21:P377)&lt;TIME(20,0,0)),MAX(P$21:P377,F378),"")</f>
        <v/>
      </c>
      <c r="P378" s="21" t="str">
        <f t="shared" ca="1" si="69"/>
        <v/>
      </c>
      <c r="Q378" s="21" t="str">
        <f ca="1">IF(AND(MAX(L$21:L377)&gt;MAX(R$21:R377),F378&lt;&gt;"",MAX(N$21:N377)&gt;MAX(R$21:R377),MAX(P$21:P377)&gt;MAX(R$21:R377),MAX(R$21:R377)&lt;=MAX(T$21:T377),MAX(R$21:R377)&lt;TIME(20,0,0)),MAX(R$21:R377,F378),"")</f>
        <v/>
      </c>
      <c r="R378" s="21" t="str">
        <f t="shared" ca="1" si="70"/>
        <v/>
      </c>
      <c r="S378" s="21" t="str">
        <f ca="1">IF(AND(MAX(L$21:L377)&gt;MAX(T$21:T377),F378&lt;&gt;"",MAX(N$21:N377)&gt;MAX(T$21:T377),MAX(P$21:P377)&gt;MAX(T$21:T377),MAX(R$21:R377)&gt;MAX(T$21:T377),MAX(T$21:T377)&lt;TIME(20,0,0)),MAX(T$21:T377,F378),"")</f>
        <v/>
      </c>
      <c r="T378" s="21" t="str">
        <f t="shared" ca="1" si="71"/>
        <v/>
      </c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</row>
    <row r="379" spans="1:37" ht="13.8" x14ac:dyDescent="0.3">
      <c r="A379" s="3">
        <f t="shared" ca="1" si="60"/>
        <v>0</v>
      </c>
      <c r="B379" s="6">
        <f t="shared" ca="1" si="61"/>
        <v>20.33765354104484</v>
      </c>
      <c r="C379" s="4" t="str">
        <f t="shared" ca="1" si="62"/>
        <v/>
      </c>
      <c r="D379" s="20">
        <v>3.3057147068830091</v>
      </c>
      <c r="E379" s="4">
        <f t="shared" si="63"/>
        <v>2.2956352131132006E-3</v>
      </c>
      <c r="F379" s="4" t="str">
        <f t="shared" ca="1" si="64"/>
        <v/>
      </c>
      <c r="G379" s="3" t="str">
        <f ca="1">IF(F379&lt;&gt;"",SUM(COUNTIF($K$22:$K379,"&gt;"&amp;F379),COUNTIF($M$22:$M379,"&gt;"&amp;F379),COUNTIF($O$22:$O379,"&gt;"&amp;F379),COUNTIF($Q$22:$Q379,"&gt;"&amp;F379),COUNTIF($S$22:$S379,"&gt;"&amp;F379)),"")</f>
        <v/>
      </c>
      <c r="H379" s="20">
        <v>15.484868678540806</v>
      </c>
      <c r="I379" s="4">
        <f t="shared" si="65"/>
        <v>1.0753381026764449E-2</v>
      </c>
      <c r="J379" s="4" t="str">
        <f t="shared" ca="1" si="66"/>
        <v/>
      </c>
      <c r="K379" s="4" t="str">
        <f ca="1">IF(AND(MAX(L$21:L378)&lt;=MAX(N$21:N378),F379&lt;&gt;"",MAX(L$21:L378)&lt;=MAX(P$21:P378),MAX(L$21:L378)&lt;=MAX(R$21:R378),MAX(L$21:L378)&lt;=MAX(T$21:T378),MAX(L$21:L378)&lt;=TIME(20,0,0)),MAX(L$21:L378,F379),"")</f>
        <v/>
      </c>
      <c r="L379" s="4" t="str">
        <f t="shared" ca="1" si="67"/>
        <v/>
      </c>
      <c r="M379" s="4" t="str">
        <f ca="1">IF(AND(MAX(L$21:L378)&gt;MAX(N$21:N378),F379&lt;&gt;"",MAX(N$21:N378)&lt;=MAX(P$21:P378),MAX(N$21:N378)&lt;=MAX(R$21:R378),MAX(N$21:N378)&lt;=MAX(T$21:T378),MAX(N$21:N378)&lt;TIME(20,0,0)),MAX(N$21:N378,F379),"")</f>
        <v/>
      </c>
      <c r="N379" s="4" t="str">
        <f t="shared" ca="1" si="68"/>
        <v/>
      </c>
      <c r="O379" s="21" t="str">
        <f ca="1">IF(AND(MAX(L$21:L378)&gt;MAX(P$21:P378),F379&lt;&gt;"",MAX(N$21:N378)&gt;MAX(P$21:P378),MAX(P$21:P378)&lt;=MAX(R$21:R378),MAX(P$21:P378)&lt;=MAX(T$21:T378),MAX(P$21:P378)&lt;TIME(20,0,0)),MAX(P$21:P378,F379),"")</f>
        <v/>
      </c>
      <c r="P379" s="21" t="str">
        <f t="shared" ca="1" si="69"/>
        <v/>
      </c>
      <c r="Q379" s="21" t="str">
        <f ca="1">IF(AND(MAX(L$21:L378)&gt;MAX(R$21:R378),F379&lt;&gt;"",MAX(N$21:N378)&gt;MAX(R$21:R378),MAX(P$21:P378)&gt;MAX(R$21:R378),MAX(R$21:R378)&lt;=MAX(T$21:T378),MAX(R$21:R378)&lt;TIME(20,0,0)),MAX(R$21:R378,F379),"")</f>
        <v/>
      </c>
      <c r="R379" s="21" t="str">
        <f t="shared" ca="1" si="70"/>
        <v/>
      </c>
      <c r="S379" s="21" t="str">
        <f ca="1">IF(AND(MAX(L$21:L378)&gt;MAX(T$21:T378),F379&lt;&gt;"",MAX(N$21:N378)&gt;MAX(T$21:T378),MAX(P$21:P378)&gt;MAX(T$21:T378),MAX(R$21:R378)&gt;MAX(T$21:T378),MAX(T$21:T378)&lt;TIME(20,0,0)),MAX(T$21:T378,F379),"")</f>
        <v/>
      </c>
      <c r="T379" s="21" t="str">
        <f t="shared" ca="1" si="71"/>
        <v/>
      </c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</row>
    <row r="380" spans="1:37" ht="13.8" x14ac:dyDescent="0.3">
      <c r="A380" s="3">
        <f t="shared" ca="1" si="60"/>
        <v>0</v>
      </c>
      <c r="B380" s="6">
        <f t="shared" ca="1" si="61"/>
        <v>5.3102103423408549</v>
      </c>
      <c r="C380" s="4" t="str">
        <f t="shared" ca="1" si="62"/>
        <v/>
      </c>
      <c r="D380" s="20">
        <v>3.2939685828096117</v>
      </c>
      <c r="E380" s="4">
        <f t="shared" si="63"/>
        <v>2.2874781825066746E-3</v>
      </c>
      <c r="F380" s="4" t="str">
        <f t="shared" ca="1" si="64"/>
        <v/>
      </c>
      <c r="G380" s="3" t="str">
        <f ca="1">IF(F380&lt;&gt;"",SUM(COUNTIF($K$22:$K380,"&gt;"&amp;F380),COUNTIF($M$22:$M380,"&gt;"&amp;F380),COUNTIF($O$22:$O380,"&gt;"&amp;F380),COUNTIF($Q$22:$Q380,"&gt;"&amp;F380),COUNTIF($S$22:$S380,"&gt;"&amp;F380)),"")</f>
        <v/>
      </c>
      <c r="H380" s="20">
        <v>14.395393501799845</v>
      </c>
      <c r="I380" s="4">
        <f t="shared" si="65"/>
        <v>9.9968010429165588E-3</v>
      </c>
      <c r="J380" s="4" t="str">
        <f t="shared" ca="1" si="66"/>
        <v/>
      </c>
      <c r="K380" s="4" t="str">
        <f ca="1">IF(AND(MAX(L$21:L379)&lt;=MAX(N$21:N379),F380&lt;&gt;"",MAX(L$21:L379)&lt;=MAX(P$21:P379),MAX(L$21:L379)&lt;=MAX(R$21:R379),MAX(L$21:L379)&lt;=MAX(T$21:T379),MAX(L$21:L379)&lt;=TIME(20,0,0)),MAX(L$21:L379,F380),"")</f>
        <v/>
      </c>
      <c r="L380" s="4" t="str">
        <f t="shared" ca="1" si="67"/>
        <v/>
      </c>
      <c r="M380" s="4" t="str">
        <f ca="1">IF(AND(MAX(L$21:L379)&gt;MAX(N$21:N379),F380&lt;&gt;"",MAX(N$21:N379)&lt;=MAX(P$21:P379),MAX(N$21:N379)&lt;=MAX(R$21:R379),MAX(N$21:N379)&lt;=MAX(T$21:T379),MAX(N$21:N379)&lt;TIME(20,0,0)),MAX(N$21:N379,F380),"")</f>
        <v/>
      </c>
      <c r="N380" s="4" t="str">
        <f t="shared" ca="1" si="68"/>
        <v/>
      </c>
      <c r="O380" s="21" t="str">
        <f ca="1">IF(AND(MAX(L$21:L379)&gt;MAX(P$21:P379),F380&lt;&gt;"",MAX(N$21:N379)&gt;MAX(P$21:P379),MAX(P$21:P379)&lt;=MAX(R$21:R379),MAX(P$21:P379)&lt;=MAX(T$21:T379),MAX(P$21:P379)&lt;TIME(20,0,0)),MAX(P$21:P379,F380),"")</f>
        <v/>
      </c>
      <c r="P380" s="21" t="str">
        <f t="shared" ca="1" si="69"/>
        <v/>
      </c>
      <c r="Q380" s="21" t="str">
        <f ca="1">IF(AND(MAX(L$21:L379)&gt;MAX(R$21:R379),F380&lt;&gt;"",MAX(N$21:N379)&gt;MAX(R$21:R379),MAX(P$21:P379)&gt;MAX(R$21:R379),MAX(R$21:R379)&lt;=MAX(T$21:T379),MAX(R$21:R379)&lt;TIME(20,0,0)),MAX(R$21:R379,F380),"")</f>
        <v/>
      </c>
      <c r="R380" s="21" t="str">
        <f t="shared" ca="1" si="70"/>
        <v/>
      </c>
      <c r="S380" s="21" t="str">
        <f ca="1">IF(AND(MAX(L$21:L379)&gt;MAX(T$21:T379),F380&lt;&gt;"",MAX(N$21:N379)&gt;MAX(T$21:T379),MAX(P$21:P379)&gt;MAX(T$21:T379),MAX(R$21:R379)&gt;MAX(T$21:T379),MAX(T$21:T379)&lt;TIME(20,0,0)),MAX(T$21:T379,F380),"")</f>
        <v/>
      </c>
      <c r="T380" s="21" t="str">
        <f t="shared" ca="1" si="71"/>
        <v/>
      </c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</row>
    <row r="381" spans="1:37" ht="13.8" x14ac:dyDescent="0.3">
      <c r="A381" s="3">
        <f t="shared" ca="1" si="60"/>
        <v>0</v>
      </c>
      <c r="B381" s="6">
        <f t="shared" ca="1" si="61"/>
        <v>4.1022213713222264</v>
      </c>
      <c r="C381" s="4" t="str">
        <f t="shared" ca="1" si="62"/>
        <v/>
      </c>
      <c r="D381" s="20">
        <v>1.6446528055239469</v>
      </c>
      <c r="E381" s="4">
        <f t="shared" si="63"/>
        <v>1.1421200038360742E-3</v>
      </c>
      <c r="F381" s="4" t="str">
        <f t="shared" ca="1" si="64"/>
        <v/>
      </c>
      <c r="G381" s="3" t="str">
        <f ca="1">IF(F381&lt;&gt;"",SUM(COUNTIF($K$22:$K381,"&gt;"&amp;F381),COUNTIF($M$22:$M381,"&gt;"&amp;F381),COUNTIF($O$22:$O381,"&gt;"&amp;F381),COUNTIF($Q$22:$Q381,"&gt;"&amp;F381),COUNTIF($S$22:$S381,"&gt;"&amp;F381)),"")</f>
        <v/>
      </c>
      <c r="H381" s="20">
        <v>14.853228871415922</v>
      </c>
      <c r="I381" s="4">
        <f t="shared" si="65"/>
        <v>1.0314742271816613E-2</v>
      </c>
      <c r="J381" s="4" t="str">
        <f t="shared" ca="1" si="66"/>
        <v/>
      </c>
      <c r="K381" s="4" t="str">
        <f ca="1">IF(AND(MAX(L$21:L380)&lt;=MAX(N$21:N380),F381&lt;&gt;"",MAX(L$21:L380)&lt;=MAX(P$21:P380),MAX(L$21:L380)&lt;=MAX(R$21:R380),MAX(L$21:L380)&lt;=MAX(T$21:T380),MAX(L$21:L380)&lt;=TIME(20,0,0)),MAX(L$21:L380,F381),"")</f>
        <v/>
      </c>
      <c r="L381" s="4" t="str">
        <f t="shared" ca="1" si="67"/>
        <v/>
      </c>
      <c r="M381" s="4" t="str">
        <f ca="1">IF(AND(MAX(L$21:L380)&gt;MAX(N$21:N380),F381&lt;&gt;"",MAX(N$21:N380)&lt;=MAX(P$21:P380),MAX(N$21:N380)&lt;=MAX(R$21:R380),MAX(N$21:N380)&lt;=MAX(T$21:T380),MAX(N$21:N380)&lt;TIME(20,0,0)),MAX(N$21:N380,F381),"")</f>
        <v/>
      </c>
      <c r="N381" s="4" t="str">
        <f t="shared" ca="1" si="68"/>
        <v/>
      </c>
      <c r="O381" s="21" t="str">
        <f ca="1">IF(AND(MAX(L$21:L380)&gt;MAX(P$21:P380),F381&lt;&gt;"",MAX(N$21:N380)&gt;MAX(P$21:P380),MAX(P$21:P380)&lt;=MAX(R$21:R380),MAX(P$21:P380)&lt;=MAX(T$21:T380),MAX(P$21:P380)&lt;TIME(20,0,0)),MAX(P$21:P380,F381),"")</f>
        <v/>
      </c>
      <c r="P381" s="21" t="str">
        <f t="shared" ca="1" si="69"/>
        <v/>
      </c>
      <c r="Q381" s="21" t="str">
        <f ca="1">IF(AND(MAX(L$21:L380)&gt;MAX(R$21:R380),F381&lt;&gt;"",MAX(N$21:N380)&gt;MAX(R$21:R380),MAX(P$21:P380)&gt;MAX(R$21:R380),MAX(R$21:R380)&lt;=MAX(T$21:T380),MAX(R$21:R380)&lt;TIME(20,0,0)),MAX(R$21:R380,F381),"")</f>
        <v/>
      </c>
      <c r="R381" s="21" t="str">
        <f t="shared" ca="1" si="70"/>
        <v/>
      </c>
      <c r="S381" s="21" t="str">
        <f ca="1">IF(AND(MAX(L$21:L380)&gt;MAX(T$21:T380),F381&lt;&gt;"",MAX(N$21:N380)&gt;MAX(T$21:T380),MAX(P$21:P380)&gt;MAX(T$21:T380),MAX(R$21:R380)&gt;MAX(T$21:T380),MAX(T$21:T380)&lt;TIME(20,0,0)),MAX(T$21:T380,F381),"")</f>
        <v/>
      </c>
      <c r="T381" s="21" t="str">
        <f t="shared" ca="1" si="71"/>
        <v/>
      </c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</row>
    <row r="382" spans="1:37" ht="13.8" x14ac:dyDescent="0.3">
      <c r="A382" s="3">
        <f t="shared" ca="1" si="60"/>
        <v>0</v>
      </c>
      <c r="B382" s="6">
        <f t="shared" ca="1" si="61"/>
        <v>2.7080827144542066</v>
      </c>
      <c r="C382" s="4" t="str">
        <f t="shared" ca="1" si="62"/>
        <v/>
      </c>
      <c r="D382" s="20">
        <v>3.1781725700311654</v>
      </c>
      <c r="E382" s="4">
        <f t="shared" si="63"/>
        <v>2.2070642847438647E-3</v>
      </c>
      <c r="F382" s="4" t="str">
        <f t="shared" ca="1" si="64"/>
        <v/>
      </c>
      <c r="G382" s="3" t="str">
        <f ca="1">IF(F382&lt;&gt;"",SUM(COUNTIF($K$22:$K382,"&gt;"&amp;F382),COUNTIF($M$22:$M382,"&gt;"&amp;F382),COUNTIF($O$22:$O382,"&gt;"&amp;F382),COUNTIF($Q$22:$Q382,"&gt;"&amp;F382),COUNTIF($S$22:$S382,"&gt;"&amp;F382)),"")</f>
        <v/>
      </c>
      <c r="H382" s="20">
        <v>17.913432695095253</v>
      </c>
      <c r="I382" s="4">
        <f t="shared" si="65"/>
        <v>1.2439883816038369E-2</v>
      </c>
      <c r="J382" s="4" t="str">
        <f t="shared" ca="1" si="66"/>
        <v/>
      </c>
      <c r="K382" s="4" t="str">
        <f ca="1">IF(AND(MAX(L$21:L381)&lt;=MAX(N$21:N381),F382&lt;&gt;"",MAX(L$21:L381)&lt;=MAX(P$21:P381),MAX(L$21:L381)&lt;=MAX(R$21:R381),MAX(L$21:L381)&lt;=MAX(T$21:T381),MAX(L$21:L381)&lt;=TIME(20,0,0)),MAX(L$21:L381,F382),"")</f>
        <v/>
      </c>
      <c r="L382" s="4" t="str">
        <f t="shared" ca="1" si="67"/>
        <v/>
      </c>
      <c r="M382" s="4" t="str">
        <f ca="1">IF(AND(MAX(L$21:L381)&gt;MAX(N$21:N381),F382&lt;&gt;"",MAX(N$21:N381)&lt;=MAX(P$21:P381),MAX(N$21:N381)&lt;=MAX(R$21:R381),MAX(N$21:N381)&lt;=MAX(T$21:T381),MAX(N$21:N381)&lt;TIME(20,0,0)),MAX(N$21:N381,F382),"")</f>
        <v/>
      </c>
      <c r="N382" s="4" t="str">
        <f t="shared" ca="1" si="68"/>
        <v/>
      </c>
      <c r="O382" s="21" t="str">
        <f ca="1">IF(AND(MAX(L$21:L381)&gt;MAX(P$21:P381),F382&lt;&gt;"",MAX(N$21:N381)&gt;MAX(P$21:P381),MAX(P$21:P381)&lt;=MAX(R$21:R381),MAX(P$21:P381)&lt;=MAX(T$21:T381),MAX(P$21:P381)&lt;TIME(20,0,0)),MAX(P$21:P381,F382),"")</f>
        <v/>
      </c>
      <c r="P382" s="21" t="str">
        <f t="shared" ca="1" si="69"/>
        <v/>
      </c>
      <c r="Q382" s="21" t="str">
        <f ca="1">IF(AND(MAX(L$21:L381)&gt;MAX(R$21:R381),F382&lt;&gt;"",MAX(N$21:N381)&gt;MAX(R$21:R381),MAX(P$21:P381)&gt;MAX(R$21:R381),MAX(R$21:R381)&lt;=MAX(T$21:T381),MAX(R$21:R381)&lt;TIME(20,0,0)),MAX(R$21:R381,F382),"")</f>
        <v/>
      </c>
      <c r="R382" s="21" t="str">
        <f t="shared" ca="1" si="70"/>
        <v/>
      </c>
      <c r="S382" s="21" t="str">
        <f ca="1">IF(AND(MAX(L$21:L381)&gt;MAX(T$21:T381),F382&lt;&gt;"",MAX(N$21:N381)&gt;MAX(T$21:T381),MAX(P$21:P381)&gt;MAX(T$21:T381),MAX(R$21:R381)&gt;MAX(T$21:T381),MAX(T$21:T381)&lt;TIME(20,0,0)),MAX(T$21:T381,F382),"")</f>
        <v/>
      </c>
      <c r="T382" s="21" t="str">
        <f t="shared" ca="1" si="71"/>
        <v/>
      </c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</row>
    <row r="383" spans="1:37" ht="13.8" x14ac:dyDescent="0.3">
      <c r="A383" s="3"/>
      <c r="B383" s="6"/>
      <c r="C383" s="4" t="str">
        <f t="shared" ca="1" si="62"/>
        <v/>
      </c>
      <c r="D383" s="20">
        <v>3.895945504453266</v>
      </c>
      <c r="E383" s="4">
        <f t="shared" si="63"/>
        <v>2.7055177114258793E-3</v>
      </c>
      <c r="F383" s="4" t="str">
        <f t="shared" ca="1" si="64"/>
        <v/>
      </c>
      <c r="G383" s="3" t="str">
        <f ca="1">IF(F383&lt;&gt;"",SUM(COUNTIF($K$22:$K383,"&gt;"&amp;F383),COUNTIF($M$22:$M383,"&gt;"&amp;F383),COUNTIF($O$22:$O383,"&gt;"&amp;F383),COUNTIF($Q$22:$Q383,"&gt;"&amp;F383),COUNTIF($S$22:$S383,"&gt;"&amp;F383)),"")</f>
        <v/>
      </c>
      <c r="H383" s="20">
        <v>14.22879823088806</v>
      </c>
      <c r="I383" s="4">
        <f t="shared" si="65"/>
        <v>9.8811098825611534E-3</v>
      </c>
      <c r="J383" s="4" t="str">
        <f t="shared" ca="1" si="66"/>
        <v/>
      </c>
      <c r="K383" s="4" t="str">
        <f ca="1">IF(AND(MAX(L$21:L382)&lt;=MAX(N$21:N382),F383&lt;&gt;"",MAX(L$21:L382)&lt;=MAX(P$21:P382),MAX(L$21:L382)&lt;=MAX(R$21:R382),MAX(L$21:L382)&lt;=MAX(T$21:T382),MAX(L$21:L382)&lt;=TIME(20,0,0)),MAX(L$21:L382,F383),"")</f>
        <v/>
      </c>
      <c r="L383" s="4" t="str">
        <f t="shared" ca="1" si="67"/>
        <v/>
      </c>
      <c r="M383" s="4" t="str">
        <f ca="1">IF(AND(MAX(L$21:L382)&gt;MAX(N$21:N382),F383&lt;&gt;"",MAX(N$21:N382)&lt;=MAX(P$21:P382),MAX(N$21:N382)&lt;=MAX(R$21:R382),MAX(N$21:N382)&lt;=MAX(T$21:T382),MAX(N$21:N382)&lt;TIME(20,0,0)),MAX(N$21:N382,F383),"")</f>
        <v/>
      </c>
      <c r="N383" s="4" t="str">
        <f t="shared" ca="1" si="68"/>
        <v/>
      </c>
      <c r="O383" s="21" t="str">
        <f ca="1">IF(AND(MAX(L$21:L382)&gt;MAX(P$21:P382),F383&lt;&gt;"",MAX(N$21:N382)&gt;MAX(P$21:P382),MAX(P$21:P382)&lt;=MAX(R$21:R382),MAX(P$21:P382)&lt;=MAX(T$21:T382),MAX(P$21:P382)&lt;TIME(20,0,0)),MAX(P$21:P382,F383),"")</f>
        <v/>
      </c>
      <c r="P383" s="21" t="str">
        <f t="shared" ca="1" si="69"/>
        <v/>
      </c>
      <c r="Q383" s="21" t="str">
        <f ca="1">IF(AND(MAX(L$21:L382)&gt;MAX(R$21:R382),F383&lt;&gt;"",MAX(N$21:N382)&gt;MAX(R$21:R382),MAX(P$21:P382)&gt;MAX(R$21:R382),MAX(R$21:R382)&lt;=MAX(T$21:T382),MAX(R$21:R382)&lt;TIME(20,0,0)),MAX(R$21:R382,F383),"")</f>
        <v/>
      </c>
      <c r="R383" s="21" t="str">
        <f t="shared" ca="1" si="70"/>
        <v/>
      </c>
      <c r="S383" s="21" t="str">
        <f ca="1">IF(AND(MAX(L$21:L382)&gt;MAX(T$21:T382),F383&lt;&gt;"",MAX(N$21:N382)&gt;MAX(T$21:T382),MAX(P$21:P382)&gt;MAX(T$21:T382),MAX(R$21:R382)&gt;MAX(T$21:T382),MAX(T$21:T382)&lt;TIME(20,0,0)),MAX(T$21:T382,F383),"")</f>
        <v/>
      </c>
      <c r="T383" s="21" t="str">
        <f t="shared" ca="1" si="71"/>
        <v/>
      </c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</row>
  </sheetData>
  <mergeCells count="21">
    <mergeCell ref="U19:V19"/>
    <mergeCell ref="W19:X19"/>
    <mergeCell ref="Y19:Z19"/>
    <mergeCell ref="AA19:AB19"/>
    <mergeCell ref="AC19:AD19"/>
    <mergeCell ref="S19:T19"/>
    <mergeCell ref="A1:N9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L19"/>
    <mergeCell ref="M19:N19"/>
    <mergeCell ref="O19:P19"/>
    <mergeCell ref="Q19:R19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22B46-20EC-413B-99E4-EFE8F7F136A2}">
  <dimension ref="A1:BP333"/>
  <sheetViews>
    <sheetView topLeftCell="A13" zoomScale="90" zoomScaleNormal="90" workbookViewId="0">
      <selection activeCell="G18" sqref="G18"/>
    </sheetView>
  </sheetViews>
  <sheetFormatPr defaultRowHeight="13.2" x14ac:dyDescent="0.25"/>
  <cols>
    <col min="1" max="1" width="15.33203125" customWidth="1"/>
    <col min="2" max="2" width="15.44140625" customWidth="1"/>
    <col min="3" max="3" width="13.21875" customWidth="1"/>
    <col min="4" max="4" width="12.44140625" customWidth="1"/>
    <col min="5" max="5" width="19" customWidth="1"/>
    <col min="6" max="6" width="16.5546875" customWidth="1"/>
    <col min="7" max="7" width="11" customWidth="1"/>
    <col min="8" max="8" width="12.6640625" customWidth="1"/>
    <col min="9" max="9" width="10.33203125" customWidth="1"/>
    <col min="10" max="10" width="12.21875" customWidth="1"/>
    <col min="11" max="11" width="16.5546875" customWidth="1"/>
    <col min="12" max="12" width="11.33203125" customWidth="1"/>
    <col min="13" max="13" width="15" customWidth="1"/>
    <col min="14" max="14" width="10.21875" customWidth="1"/>
  </cols>
  <sheetData>
    <row r="1" spans="1:18" ht="13.2" customHeight="1" x14ac:dyDescent="0.25">
      <c r="A1" s="50" t="s">
        <v>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29"/>
      <c r="P1" s="29"/>
      <c r="Q1" s="29"/>
      <c r="R1" s="29"/>
    </row>
    <row r="2" spans="1:18" ht="13.2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  <c r="O2" s="30"/>
      <c r="P2" s="30"/>
      <c r="Q2" s="30"/>
      <c r="R2" s="30"/>
    </row>
    <row r="3" spans="1:18" ht="13.2" customHeight="1" x14ac:dyDescent="0.25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5"/>
      <c r="O3" s="30"/>
      <c r="P3" s="30"/>
      <c r="Q3" s="30"/>
      <c r="R3" s="30"/>
    </row>
    <row r="4" spans="1:18" ht="13.2" customHeight="1" x14ac:dyDescent="0.2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30"/>
      <c r="P4" s="30"/>
      <c r="Q4" s="30"/>
      <c r="R4" s="30"/>
    </row>
    <row r="5" spans="1:18" ht="13.2" customHeight="1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30"/>
      <c r="P5" s="30"/>
      <c r="Q5" s="30"/>
      <c r="R5" s="30"/>
    </row>
    <row r="6" spans="1:18" ht="13.2" customHeight="1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  <c r="O6" s="30"/>
      <c r="P6" s="30"/>
      <c r="Q6" s="30"/>
      <c r="R6" s="30"/>
    </row>
    <row r="7" spans="1:18" ht="13.2" customHeight="1" x14ac:dyDescent="0.25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  <c r="O7" s="30"/>
      <c r="P7" s="30"/>
      <c r="Q7" s="30"/>
      <c r="R7" s="30"/>
    </row>
    <row r="8" spans="1:18" ht="13.2" customHeight="1" x14ac:dyDescent="0.25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5"/>
      <c r="O8" s="30"/>
      <c r="P8" s="30"/>
      <c r="Q8" s="30"/>
      <c r="R8" s="30"/>
    </row>
    <row r="9" spans="1:18" ht="13.8" customHeight="1" x14ac:dyDescent="0.25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5"/>
      <c r="O9" s="30"/>
      <c r="P9" s="30"/>
      <c r="Q9" s="30"/>
      <c r="R9" s="30"/>
    </row>
    <row r="10" spans="1:18" ht="13.2" customHeight="1" thickBot="1" x14ac:dyDescent="0.3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8"/>
      <c r="O10" s="30"/>
      <c r="P10" s="30"/>
      <c r="Q10" s="30"/>
      <c r="R10" s="30"/>
    </row>
    <row r="11" spans="1:18" ht="15" thickBo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9.4" thickBot="1" x14ac:dyDescent="0.3">
      <c r="A12" s="7"/>
      <c r="B12" s="10" t="s">
        <v>19</v>
      </c>
      <c r="C12" s="11">
        <f ca="1">AVERAGE(G24:G218)</f>
        <v>1.7005182589585534E-2</v>
      </c>
      <c r="D12" s="7"/>
      <c r="E12" s="7"/>
      <c r="F12" s="7"/>
      <c r="G12" s="7"/>
      <c r="H12" s="22" t="s">
        <v>36</v>
      </c>
      <c r="I12" s="41" t="s">
        <v>37</v>
      </c>
      <c r="J12" s="22" t="s">
        <v>19</v>
      </c>
      <c r="K12" s="22" t="s">
        <v>20</v>
      </c>
      <c r="L12" s="22" t="s">
        <v>33</v>
      </c>
      <c r="M12" s="22" t="s">
        <v>34</v>
      </c>
      <c r="N12" s="7"/>
      <c r="O12" s="7"/>
      <c r="P12" s="7"/>
      <c r="Q12" s="7"/>
      <c r="R12" s="7"/>
    </row>
    <row r="13" spans="1:18" ht="43.8" thickBot="1" x14ac:dyDescent="0.3">
      <c r="A13" s="7"/>
      <c r="B13" s="12" t="s">
        <v>20</v>
      </c>
      <c r="C13" s="13">
        <f ca="1">AVERAGE(D24:D218)</f>
        <v>4.2056074766355138</v>
      </c>
      <c r="D13" s="7"/>
      <c r="E13" s="18" t="s">
        <v>35</v>
      </c>
      <c r="F13" s="19">
        <v>10</v>
      </c>
      <c r="G13" s="7"/>
      <c r="H13" s="46">
        <v>2</v>
      </c>
      <c r="I13" s="46">
        <v>1</v>
      </c>
      <c r="J13" s="47">
        <v>6.6666666666666666E-2</v>
      </c>
      <c r="K13" s="46">
        <v>7</v>
      </c>
      <c r="L13" s="46">
        <v>15</v>
      </c>
      <c r="M13" s="46">
        <v>6.0000000000000001E-3</v>
      </c>
      <c r="N13" s="7"/>
      <c r="O13" s="7"/>
      <c r="P13" s="7"/>
      <c r="Q13" s="7"/>
      <c r="R13" s="7"/>
    </row>
    <row r="14" spans="1:18" ht="29.4" thickBot="1" x14ac:dyDescent="0.3">
      <c r="A14" s="7"/>
      <c r="B14" s="14" t="s">
        <v>21</v>
      </c>
      <c r="C14" s="15">
        <f ca="1">MAX(D24:D218)</f>
        <v>9</v>
      </c>
      <c r="D14" s="7"/>
      <c r="E14" s="7"/>
      <c r="F14" s="7"/>
      <c r="G14" s="7"/>
      <c r="H14" s="22">
        <v>4</v>
      </c>
      <c r="I14" s="22">
        <v>3</v>
      </c>
      <c r="J14" s="23">
        <v>4.7916666666666663E-2</v>
      </c>
      <c r="K14" s="22">
        <v>8</v>
      </c>
      <c r="L14" s="22">
        <v>16</v>
      </c>
      <c r="M14" s="22">
        <v>5.0000000000000001E-3</v>
      </c>
      <c r="N14" s="7"/>
      <c r="O14" s="7"/>
      <c r="P14" s="7"/>
      <c r="Q14" s="7"/>
      <c r="R14" s="7"/>
    </row>
    <row r="15" spans="1:18" ht="29.4" thickBot="1" x14ac:dyDescent="0.3">
      <c r="A15" s="7"/>
      <c r="B15" s="14" t="s">
        <v>34</v>
      </c>
      <c r="C15" s="40">
        <f ca="1">SUM(G24:G218)/(60*8)</f>
        <v>3.790738618928442E-3</v>
      </c>
      <c r="D15" s="39"/>
      <c r="E15" s="7"/>
      <c r="F15" s="7"/>
      <c r="G15" s="7"/>
      <c r="H15" s="24">
        <v>3</v>
      </c>
      <c r="I15" s="24">
        <v>5</v>
      </c>
      <c r="J15" s="25">
        <v>1.7361111111111112E-2</v>
      </c>
      <c r="K15" s="24">
        <v>3</v>
      </c>
      <c r="L15" s="24">
        <v>6</v>
      </c>
      <c r="M15" s="24">
        <v>2E-3</v>
      </c>
      <c r="N15" s="7"/>
      <c r="O15" s="7"/>
      <c r="P15" s="7"/>
      <c r="Q15" s="7"/>
      <c r="R15" s="7"/>
    </row>
    <row r="16" spans="1:18" ht="15" thickBot="1" x14ac:dyDescent="0.3">
      <c r="A16" s="7"/>
      <c r="B16" s="7"/>
      <c r="C16" s="7"/>
      <c r="D16" s="7"/>
      <c r="E16" s="7"/>
      <c r="F16" s="31"/>
      <c r="G16" s="7"/>
      <c r="H16" s="42">
        <v>3</v>
      </c>
      <c r="I16" s="44">
        <v>7</v>
      </c>
      <c r="J16" s="43">
        <v>1.4583333333333332E-2</v>
      </c>
      <c r="K16" s="44">
        <v>4</v>
      </c>
      <c r="L16" s="44">
        <v>7</v>
      </c>
      <c r="M16" s="45">
        <v>3.0000000000000001E-3</v>
      </c>
      <c r="N16" s="7"/>
      <c r="O16" s="7"/>
      <c r="P16" s="7"/>
      <c r="Q16" s="7"/>
      <c r="R16" s="7"/>
    </row>
    <row r="17" spans="1:68" ht="28.8" x14ac:dyDescent="0.25">
      <c r="A17" s="7"/>
      <c r="B17" s="10" t="s">
        <v>38</v>
      </c>
      <c r="C17" s="37">
        <f ca="1">COUNTIF(A24:A218,"маникюр")</f>
        <v>49</v>
      </c>
      <c r="D17" s="7"/>
      <c r="E17" s="3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68" ht="29.4" thickBot="1" x14ac:dyDescent="0.3">
      <c r="A18" s="7"/>
      <c r="B18" s="14" t="s">
        <v>39</v>
      </c>
      <c r="C18" s="15">
        <f ca="1">COUNTIF(A24:A218,"макияж")</f>
        <v>146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68" ht="14.4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68" ht="13.8" thickBot="1" x14ac:dyDescent="0.3"/>
    <row r="21" spans="1:68" ht="35.4" customHeight="1" thickBot="1" x14ac:dyDescent="0.3">
      <c r="A21" s="68" t="s">
        <v>14</v>
      </c>
      <c r="B21" s="68" t="s">
        <v>18</v>
      </c>
      <c r="C21" s="70" t="s">
        <v>9</v>
      </c>
      <c r="D21" s="68" t="s">
        <v>22</v>
      </c>
      <c r="E21" s="68" t="s">
        <v>7</v>
      </c>
      <c r="F21" s="68" t="s">
        <v>8</v>
      </c>
      <c r="G21" s="68" t="s">
        <v>0</v>
      </c>
      <c r="H21" s="66" t="s">
        <v>15</v>
      </c>
      <c r="I21" s="67"/>
      <c r="J21" s="66" t="s">
        <v>16</v>
      </c>
      <c r="K21" s="67"/>
      <c r="L21" s="66" t="s">
        <v>42</v>
      </c>
      <c r="M21" s="67"/>
      <c r="N21" s="66" t="s">
        <v>17</v>
      </c>
      <c r="O21" s="67"/>
      <c r="P21" s="66" t="s">
        <v>40</v>
      </c>
      <c r="Q21" s="67"/>
      <c r="R21" s="66" t="s">
        <v>41</v>
      </c>
      <c r="S21" s="67"/>
      <c r="T21" s="66" t="s">
        <v>44</v>
      </c>
      <c r="U21" s="67"/>
      <c r="V21" s="66" t="s">
        <v>45</v>
      </c>
      <c r="W21" s="67"/>
      <c r="X21" s="66" t="s">
        <v>46</v>
      </c>
      <c r="Y21" s="67"/>
      <c r="Z21" s="66" t="s">
        <v>47</v>
      </c>
      <c r="AA21" s="67"/>
    </row>
    <row r="22" spans="1:68" ht="36" customHeight="1" thickBot="1" x14ac:dyDescent="0.3">
      <c r="A22" s="69"/>
      <c r="B22" s="69"/>
      <c r="C22" s="71"/>
      <c r="D22" s="69"/>
      <c r="E22" s="69"/>
      <c r="F22" s="69"/>
      <c r="G22" s="69"/>
      <c r="H22" s="1" t="s">
        <v>1</v>
      </c>
      <c r="I22" s="1" t="s">
        <v>2</v>
      </c>
      <c r="J22" s="1" t="s">
        <v>1</v>
      </c>
      <c r="K22" s="1" t="s">
        <v>2</v>
      </c>
      <c r="L22" s="1" t="s">
        <v>1</v>
      </c>
      <c r="M22" s="1" t="s">
        <v>2</v>
      </c>
      <c r="N22" s="1" t="s">
        <v>1</v>
      </c>
      <c r="O22" s="1" t="s">
        <v>2</v>
      </c>
      <c r="P22" s="1" t="s">
        <v>1</v>
      </c>
      <c r="Q22" s="1" t="s">
        <v>2</v>
      </c>
      <c r="R22" s="1" t="s">
        <v>1</v>
      </c>
      <c r="S22" s="1" t="s">
        <v>2</v>
      </c>
      <c r="T22" s="1" t="s">
        <v>1</v>
      </c>
      <c r="U22" s="1" t="s">
        <v>2</v>
      </c>
      <c r="V22" s="1" t="s">
        <v>1</v>
      </c>
      <c r="W22" s="1" t="s">
        <v>2</v>
      </c>
      <c r="X22" s="1" t="s">
        <v>1</v>
      </c>
      <c r="Y22" s="1" t="s">
        <v>2</v>
      </c>
      <c r="Z22" s="1" t="s">
        <v>1</v>
      </c>
      <c r="AA22" s="1" t="s">
        <v>2</v>
      </c>
      <c r="BP22" s="8" t="s">
        <v>43</v>
      </c>
    </row>
    <row r="23" spans="1:68" ht="14.4" x14ac:dyDescent="0.3">
      <c r="A23" s="9"/>
      <c r="B23" s="9"/>
      <c r="C23" s="32">
        <v>0.33333333333333331</v>
      </c>
      <c r="D23" s="9"/>
      <c r="E23" s="9"/>
      <c r="F23" s="9"/>
      <c r="G23" s="9"/>
      <c r="H23" s="36"/>
      <c r="I23" s="36"/>
      <c r="J23" s="36"/>
      <c r="K23" s="36"/>
      <c r="L23" s="21"/>
      <c r="M23" s="21"/>
      <c r="N23" s="36"/>
      <c r="O23" s="36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68" ht="13.8" x14ac:dyDescent="0.3">
      <c r="A24" s="33" t="str">
        <f ca="1">IF(RAND() &lt;= 0.75, "макияж", "маникюр")</f>
        <v>макияж</v>
      </c>
      <c r="B24" s="34">
        <f ca="1" xml:space="preserve"> -(60/7)*LOG(1-RAND())+1</f>
        <v>2.7743726271737534</v>
      </c>
      <c r="C24" s="32">
        <f ca="1">IF(C23="","",IF(C23+(B24)/1440&lt;=$C$23+8/24,C23+(B24)/1440,""))</f>
        <v>0.33525998099109289</v>
      </c>
      <c r="D24" s="3">
        <f ca="1">IF(C24&lt;&gt;"",IF(A24="маникюр",SUM(COUNTIF($I$24:$I24,"&gt;"&amp;C24),COUNTIF($K$24:$K24,"&gt;"&amp;C24),COUNTIF($M$24:$M24,"&gt;"&amp;C24)),SUM(COUNTIF($O$24:$O24,"&gt;"&amp;C24),COUNTIF($Q$24:$Q24,"&gt;"&amp;C24),COUNTIF($S$24:$S24,"&gt;"&amp;C24),COUNTIF($U$24:$U24,"&gt;"&amp;C24),COUNTIF($W$24:$W24,"&gt;"&amp;C24),COUNTIF($Y$24:$Y24,"&gt;"&amp;C24),COUNTIF($AA$24:$AA24,"&gt;"&amp;C24))),"")</f>
        <v>1</v>
      </c>
      <c r="E24" s="3">
        <f ca="1">IF(C24&lt;&gt;"",IF(A24="макияж",-35*LOG(1-RAND())+9,-27*LOG(1-RAND())+4),"")</f>
        <v>23.016052061120256</v>
      </c>
      <c r="F24" s="35">
        <f ca="1">IF(E24&lt;&gt;"",E24/1440,"")</f>
        <v>1.5983369486889068E-2</v>
      </c>
      <c r="G24" s="4">
        <f ca="1">IF(AND(C24&lt;&gt;"",OR(I24&lt;&gt;"",K24&lt;&gt;"",M24&lt;&gt;"",O24&lt;&gt;"",Q24&lt;&gt;"",S24&lt;&gt;"",U24&lt;&gt;"",W24&lt;&gt;"",Y24&lt;&gt;"",AA24&lt;&gt;"")),IF(A24="маникюр",MAX(I24,K24,M24)-C24,MAX(O24,Q24,S24,U24,W24,Y24,AA24)-C24),"")</f>
        <v>1.5983369486889054E-2</v>
      </c>
      <c r="H24" s="4" t="str">
        <f ca="1">IF($A24="маникюр",IF(AND(MAX(I$23:$I23)&lt;=MAX(K$23:$K23),$C24&lt;&gt;"",MAX(I$23:$I23)&lt;=MAX(M$23:$M23),MAX(I$23:$I23)&lt;TIME(16,0,0)),MAX(I$23:$I23,$C24),""),"")</f>
        <v/>
      </c>
      <c r="I24" s="4" t="str">
        <f ca="1">IF(ISTEXT(H24),"",H24+$E$24/1440)</f>
        <v/>
      </c>
      <c r="J24" s="4" t="str">
        <f ca="1">IF($A24="маникюр",IF(AND(MAX(I$23:$I23)&gt;MAX(K$23:$K23),$C24&lt;&gt;"",MAX(K$23:$K23)&lt;=MAX(M$23:$M23),MAX(K$23:$K23)&lt;TIME(16,0,0)),MAX(K$23:$K23,$C24),""),"")</f>
        <v/>
      </c>
      <c r="K24" s="4" t="str">
        <f ca="1">IF(ISTEXT(J24),"",J24+$E24/1440)</f>
        <v/>
      </c>
      <c r="L24" s="21" t="str">
        <f ca="1">IF($A24="маникюр",IF(AND(MAX(I$23:$I23)&gt;MAX(M$23:$M23),$C24&lt;&gt;"",MAX(K$23:$K23)&gt;MAX(M$23:$M23),MAX(M$23:$M23)&lt;TIME(16,0,0)),MAX(M$23:$M23,$C24),""),"")</f>
        <v/>
      </c>
      <c r="M24" s="4" t="str">
        <f ca="1">IF(ISTEXT(L24),"",L24+$E24/1440)</f>
        <v/>
      </c>
      <c r="N24" s="4">
        <f ca="1">IF($A24="макияж",IF(AND(MAX(O$23:$O23)&lt;=MAX(Q$23:$Q23),$C24&lt;&gt;"",MAX(O$23:$O23)&lt;=MAX(S$23:$S23),MAX(O$23:$O23)&lt;=MAX(U$23:$U23),MAX(O$23:$O23)&lt;=MAX(W$23:$W23),MAX(O$23:$O23)&lt;=MAX(Y$23:$Y23),MAX(O$23:$O23)&lt;=MAX(AA$23:$AA23),MAX(O$23:$O23)&lt;TIME(16,0,0)),MAX(O$23:$O23,$C24),""),"")</f>
        <v>0.33525998099109289</v>
      </c>
      <c r="O24" s="4">
        <f t="shared" ref="O24:O87" ca="1" si="0">IF(ISTEXT(N24),"",N24+$E24/1440)</f>
        <v>0.35124335047798194</v>
      </c>
      <c r="P24" s="21" t="str">
        <f ca="1">IF($A24="макияж",IF(AND(MAX(O$23:$O23)&gt;MAX(Q$23:$Q23),$C24&lt;&gt;"",MAX(Q$23:$Q23)&lt;=MAX(S$23:$S23),MAX(Q$23:$Q23)&lt;=MAX(U$23:$U23),MAX(Q$23:$Q23)&lt;=MAX(W$23:$W23),MAX(Q$23:$Q23)&lt;=MAX(Y$23:$Y23),MAX(Q$23:$Q23)&lt;=MAX(AA$23:$AA23),MAX(Q$23:$Q23)&lt;TIME(16,0,0)),MAX(Q$23:$Q23,$C24),""),"")</f>
        <v/>
      </c>
      <c r="Q24" s="4" t="str">
        <f t="shared" ref="Q24:Q87" ca="1" si="1">IF(ISTEXT(P24),"",P24+$E24/1440)</f>
        <v/>
      </c>
      <c r="R24" s="21" t="str">
        <f ca="1">IF($A24="макияж",IF(AND(MAX(O$23:$O23)&gt;MAX(S$23:$S23),$C24&lt;&gt;"",MAX(Q$23:$Q23)&gt;MAX(S$23:$S23),MAX(S$23:$S23)&lt;=MAX(U$23:$U23),MAX(S$23:$S23)&lt;=MAX(W$23:$W23),MAX(S$23:$S23)&lt;=MAX(Y$23:$Y23),MAX(S$23:$S23)&lt;=MAX(AA$23:$AA23),MAX(S$23:$S23)&lt;TIME(16,0,0)),MAX(S$23:$S23,$C24),""),"")</f>
        <v/>
      </c>
      <c r="S24" s="4" t="str">
        <f t="shared" ref="S24" ca="1" si="2">IF(ISTEXT(R24),"",R24+$E24/1440)</f>
        <v/>
      </c>
      <c r="T24" s="21" t="str">
        <f ca="1">IF($A24="макияж",IF(AND(MAX(O$23:$O23)&gt;MAX(U$23:$U23),$C24&lt;&gt;"",MAX(Q$23:$Q23)&gt;MAX(U$23:$U23),MAX(S$23:$S23)&gt;MAX(U$23:$U23),MAX(U$23:$U23)&lt;=MAX(W$23:$W23),MAX(U$23:$U23)&lt;=MAX(Y$23:$Y23),MAX(U$23:$U23)&lt;=MAX(AA$23:$AA23),MAX(U$23:$U23)&lt;TIME(16,0,0)),MAX(U$23:$U23,$C24),""),"")</f>
        <v/>
      </c>
      <c r="U24" s="4" t="str">
        <f ca="1">IF(ISTEXT(T24),"",T24+$E24/1440)</f>
        <v/>
      </c>
      <c r="V24" s="21" t="str">
        <f ca="1">IF($A24="макияж",IF(AND(MAX(O$23:$O23)&gt;MAX(W$23:$W23),$C24&lt;&gt;"",MAX(Q$23:$Q23)&gt;MAX(W$23:$W23),MAX(S$23:$S23)&gt;MAX(W$23:$W23),MAX(U$23:$U23)&gt;MAX(W$23:$W23),MAX(W$23:$W23)&lt;=MAX(Y$23:$Y23),MAX(W$23:$W23)&lt;=MAX(AA$23:$AA23),MAX(W$23:$W23)&lt;TIME(16,0,0)),MAX(W$23:$W23,$C24),""),"")</f>
        <v/>
      </c>
      <c r="W24" s="4" t="str">
        <f ca="1">IF(ISTEXT(V24),"",V24+$E24/1440)</f>
        <v/>
      </c>
      <c r="X24" s="21" t="str">
        <f ca="1">IF($A24="макияж",IF(AND(MAX(O$23:$O23)&gt;MAX(Y$23:$Y23),$C24&lt;&gt;"",MAX(Q$23:$Q23)&gt;MAX(Y$23:$Y23),MAX(S$23:$S23)&gt;MAX(Y$23:$Y23),MAX(U$23:$U23)&gt;MAX(Y$23:$Y23),MAX(W$23:$W23)&gt;MAX(Y$23:$Y23),MAX(Y$23:$Y23)&lt;=MAX(AA$23:$AA23),MAX(Y$23:$Y23)&lt;TIME(16,0,0)),MAX(Y$23:$Y23,$C24),""),"")</f>
        <v/>
      </c>
      <c r="Y24" s="4" t="str">
        <f ca="1">IF(ISTEXT(X24),"",X24+$E24/1440)</f>
        <v/>
      </c>
      <c r="Z24" s="21" t="str">
        <f ca="1">IF($A24="макияж",IF(AND(MAX(O$23:$O23)&gt;MAX(AA$23:$AA23),$C24&lt;&gt;"",MAX(Q$23:$Q23)&gt;MAX(AA$23:$AA23),MAX(S$23:$S23)&gt;MAX(AA$23:$AA23),MAX(U$23:$U23)&gt;MAX(AA$23:$AA23),MAX(W$23:$W23)&gt;MAX(AA$23:$AA23),MAX(Y$23:$Y23)&gt;MAX(AA$23:$AA23),MAX(AA$23:$AA23)&lt;TIME(16,0,0)),MAX(AA$23:$AA23,$C24),""),"")</f>
        <v/>
      </c>
      <c r="AA24" s="4" t="str">
        <f ca="1">IF(ISTEXT(Z24),"",Z24+$E24/1440)</f>
        <v/>
      </c>
    </row>
    <row r="25" spans="1:68" ht="13.8" x14ac:dyDescent="0.3">
      <c r="A25" s="33" t="str">
        <f t="shared" ref="A25:A88" ca="1" si="3">IF(RAND() &lt;= 0.75, "макияж", "маникюр")</f>
        <v>макияж</v>
      </c>
      <c r="B25" s="34">
        <f t="shared" ref="B25:B88" ca="1" si="4" xml:space="preserve"> -(60/7)*LOG(1-RAND())+1</f>
        <v>3.4628728988584259</v>
      </c>
      <c r="C25" s="32">
        <f t="shared" ref="C25:C88" ca="1" si="5">IF(C24="","",IF(C24+(B25)/1440&lt;=$C$23+8/24,C24+(B25)/1440,""))</f>
        <v>0.33766475383752237</v>
      </c>
      <c r="D25" s="3">
        <f ca="1">IF(C25&lt;&gt;"",IF(A25="маникюр",SUM(COUNTIF($I$24:$I25,"&gt;"&amp;C25),COUNTIF($K$24:$K25,"&gt;"&amp;C25),COUNTIF($M$24:$M25,"&gt;"&amp;C25)),SUM(COUNTIF($O$24:$O25,"&gt;"&amp;C25),COUNTIF($Q$24:$Q25,"&gt;"&amp;C25),COUNTIF($S$24:$S25,"&gt;"&amp;C25),COUNTIF($U$24:$U25,"&gt;"&amp;C25),COUNTIF($W$24:$W25,"&gt;"&amp;C25),COUNTIF($Y$24:$Y25,"&gt;"&amp;C25),COUNTIF($AA$24:$AA25,"&gt;"&amp;C25))),"")</f>
        <v>2</v>
      </c>
      <c r="E25" s="3">
        <f t="shared" ref="E25:E88" ca="1" si="6">IF(C25&lt;&gt;"",IF(A25="макияж",-35*LOG(1-RAND())+9,-27*LOG(1-RAND())+4),"")</f>
        <v>13.76679012833554</v>
      </c>
      <c r="F25" s="35">
        <f t="shared" ref="F25:F88" ca="1" si="7">IF(E25&lt;&gt;"",E25/1440,"")</f>
        <v>9.5602709224552364E-3</v>
      </c>
      <c r="G25" s="4">
        <f t="shared" ref="G25:G88" ca="1" si="8">IF(AND(C25&lt;&gt;"",OR(I25&lt;&gt;"",K25&lt;&gt;"",M25&lt;&gt;"",O25&lt;&gt;"",Q25&lt;&gt;"",S25&lt;&gt;"",U25&lt;&gt;"",W25&lt;&gt;"",Y25&lt;&gt;"",AA25&lt;&gt;"")),IF(A25="маникюр",MAX(I25,K25,M25)-C25,MAX(O25,Q25,S25,U25,W25,Y25,AA25)-C25),"")</f>
        <v>9.5602709224552607E-3</v>
      </c>
      <c r="H25" s="4" t="str">
        <f ca="1">IF($A25="маникюр",IF(AND(MAX(I$23:$I24)&lt;=MAX(K$23:$K24),$C25&lt;&gt;"",MAX(I$23:$I24)&lt;=MAX(M$23:$M24),MAX(I$23:$I24)&lt;TIME(16,0,0)),MAX(I$23:$I24,$C25),""),"")</f>
        <v/>
      </c>
      <c r="I25" s="4" t="str">
        <f t="shared" ref="I25:I88" ca="1" si="9">IF(ISTEXT(H25),"",H25+$E$24/1440)</f>
        <v/>
      </c>
      <c r="J25" s="4" t="str">
        <f ca="1">IF($A25="маникюр",IF(AND(MAX(I$23:$I24)&gt;MAX(K$23:$K24),$C25&lt;&gt;"",MAX(K$23:$K24)&lt;=MAX(M$23:$M24),MAX(K$23:$K24)&lt;TIME(16,0,0)),MAX(K$23:$K24,$C25),""),"")</f>
        <v/>
      </c>
      <c r="K25" s="4" t="str">
        <f t="shared" ref="K25:K88" ca="1" si="10">IF(ISTEXT(J25),"",J25+$E25/1440)</f>
        <v/>
      </c>
      <c r="L25" s="21" t="str">
        <f ca="1">IF($A25="маникюр",IF(AND(MAX(I$23:$I24)&gt;MAX(M$23:$M24),$C25&lt;&gt;"",MAX(K$23:$K24)&gt;MAX(M$23:$M24),MAX(M$23:$M24)&lt;TIME(16,0,0)),MAX(M$23:$M24,$C25),""),"")</f>
        <v/>
      </c>
      <c r="M25" s="4" t="str">
        <f t="shared" ref="M25:M88" ca="1" si="11">IF(ISTEXT(L25),"",L25+$E25/1440)</f>
        <v/>
      </c>
      <c r="N25" s="4" t="str">
        <f ca="1">IF($A25="макияж",IF(AND(MAX(O$23:$O24)&lt;=MAX(Q$23:$Q24),$C25&lt;&gt;"",MAX(O$23:$O24)&lt;=MAX(S$23:$S24),MAX(O$23:$O24)&lt;=MAX(U$23:$U24),MAX(O$23:$O24)&lt;=MAX(W$23:$W24),MAX(O$23:$O24)&lt;=MAX(Y$23:$Y24),MAX(O$23:$O24)&lt;=MAX(AA$23:$AA24),MAX(O$23:$O24)&lt;TIME(16,0,0)),MAX(O$23:$O24,$C25),""),"")</f>
        <v/>
      </c>
      <c r="O25" s="4" t="str">
        <f t="shared" ca="1" si="0"/>
        <v/>
      </c>
      <c r="P25" s="21">
        <f ca="1">IF($A25="макияж",IF(AND(MAX(O$23:$O24)&gt;MAX(Q$23:$Q24),$C25&lt;&gt;"",MAX(Q$23:$Q24)&lt;=MAX(S$23:$S24),MAX(Q$23:$Q24)&lt;=MAX(U$23:$U24),MAX(Q$23:$Q24)&lt;=MAX(W$23:$W24),MAX(Q$23:$Q24)&lt;=MAX(Y$23:$Y24),MAX(Q$23:$Q24)&lt;=MAX(AA$23:$AA24),MAX(Q$23:$Q24)&lt;TIME(16,0,0)),MAX(Q$23:$Q24,$C25),""),"")</f>
        <v>0.33766475383752237</v>
      </c>
      <c r="Q25" s="4">
        <f t="shared" ca="1" si="1"/>
        <v>0.34722502475997763</v>
      </c>
      <c r="R25" s="21" t="str">
        <f ca="1">IF($A25="макияж",IF(AND(MAX(O$23:$O24)&gt;MAX(S$23:$S24),$C25&lt;&gt;"",MAX(Q$23:$Q24)&gt;MAX(S$23:$S24),MAX(S$23:$S24)&lt;=MAX(U$23:$U24),MAX(S$23:$S24)&lt;=MAX(W$23:$W24),MAX(S$23:$S24)&lt;=MAX(Y$23:$Y24),MAX(S$23:$S24)&lt;=MAX(AA$23:$AA24),MAX(S$23:$S24)&lt;TIME(16,0,0)),MAX(S$23:$S24,$C25),""),"")</f>
        <v/>
      </c>
      <c r="S25" s="4" t="str">
        <f t="shared" ref="S25" ca="1" si="12">IF(ISTEXT(R25),"",R25+$E25/1440)</f>
        <v/>
      </c>
      <c r="T25" s="21" t="str">
        <f ca="1">IF($A25="макияж",IF(AND(MAX(O$23:$O24)&gt;MAX(U$23:$U24),$C25&lt;&gt;"",MAX(Q$23:$Q24)&gt;MAX(U$23:$U24),MAX(S$23:$S24)&gt;MAX(U$23:$U24),MAX(U$23:$U24)&lt;=MAX(W$23:$W24),MAX(U$23:$U24)&lt;=MAX(Y$23:$Y24),MAX(U$23:$U24)&lt;=MAX(AA$23:$AA24),MAX(U$23:$U24)&lt;TIME(16,0,0)),MAX(U$23:$U24,$C25),""),"")</f>
        <v/>
      </c>
      <c r="U25" s="4" t="str">
        <f t="shared" ref="U25:U88" ca="1" si="13">IF(ISTEXT(T25),"",T25+$E25/1440)</f>
        <v/>
      </c>
      <c r="V25" s="21" t="str">
        <f ca="1">IF($A25="макияж",IF(AND(MAX(O$23:$O24)&gt;MAX(W$23:$W24),$C25&lt;&gt;"",MAX(Q$23:$Q24)&gt;MAX(W$23:$W24),MAX(S$23:$S24)&gt;MAX(W$23:$W24),MAX(U$23:$U24)&gt;MAX(W$23:$W24),MAX(W$23:$W24)&lt;=MAX(Y$23:$Y24),MAX(W$23:$W24)&lt;=MAX(AA$23:$AA24),MAX(W$23:$W24)&lt;TIME(16,0,0)),MAX(W$23:$W24,$C25),""),"")</f>
        <v/>
      </c>
      <c r="W25" s="4" t="str">
        <f t="shared" ref="W25:W88" ca="1" si="14">IF(ISTEXT(V25),"",V25+$E25/1440)</f>
        <v/>
      </c>
      <c r="X25" s="21" t="str">
        <f ca="1">IF($A25="макияж",IF(AND(MAX(O$23:$O24)&gt;MAX(Y$23:$Y24),$C25&lt;&gt;"",MAX(Q$23:$Q24)&gt;MAX(Y$23:$Y24),MAX(S$23:$S24)&gt;MAX(Y$23:$Y24),MAX(U$23:$U24)&gt;MAX(Y$23:$Y24),MAX(W$23:$W24)&gt;MAX(Y$23:$Y24),MAX(Y$23:$Y24)&lt;=MAX(AA$23:$AA24),MAX(Y$23:$Y24)&lt;TIME(16,0,0)),MAX(Y$23:$Y24,$C25),""),"")</f>
        <v/>
      </c>
      <c r="Y25" s="4" t="str">
        <f t="shared" ref="Y25:Y88" ca="1" si="15">IF(ISTEXT(X25),"",X25+$E25/1440)</f>
        <v/>
      </c>
      <c r="Z25" s="21" t="str">
        <f ca="1">IF($A25="макияж",IF(AND(MAX(O$23:$O24)&gt;MAX(AA$23:$AA24),$C25&lt;&gt;"",MAX(Q$23:$Q24)&gt;MAX(AA$23:$AA24),MAX(S$23:$S24)&gt;MAX(AA$23:$AA24),MAX(U$23:$U24)&gt;MAX(AA$23:$AA24),MAX(W$23:$W24)&gt;MAX(AA$23:$AA24),MAX(Y$23:$Y24)&gt;MAX(AA$23:$AA24),MAX(AA$23:$AA24)&lt;TIME(16,0,0)),MAX(AA$23:$AA24,$C25),""),"")</f>
        <v/>
      </c>
      <c r="AA25" s="4" t="str">
        <f t="shared" ref="AA25:AA88" ca="1" si="16">IF(ISTEXT(Z25),"",Z25+$E25/1440)</f>
        <v/>
      </c>
    </row>
    <row r="26" spans="1:68" ht="13.8" x14ac:dyDescent="0.3">
      <c r="A26" s="33" t="str">
        <f t="shared" ca="1" si="3"/>
        <v>макияж</v>
      </c>
      <c r="B26" s="34">
        <f t="shared" ca="1" si="4"/>
        <v>1.2544711370863486</v>
      </c>
      <c r="C26" s="32">
        <f t="shared" ca="1" si="5"/>
        <v>0.3385359143493879</v>
      </c>
      <c r="D26" s="3">
        <f ca="1">IF(C26&lt;&gt;"",IF(A26="маникюр",SUM(COUNTIF($I$24:$I26,"&gt;"&amp;C26),COUNTIF($K$24:$K26,"&gt;"&amp;C26),COUNTIF($M$24:$M26,"&gt;"&amp;C26)),SUM(COUNTIF($O$24:$O26,"&gt;"&amp;C26),COUNTIF($Q$24:$Q26,"&gt;"&amp;C26),COUNTIF($S$24:$S26,"&gt;"&amp;C26),COUNTIF($U$24:$U26,"&gt;"&amp;C26),COUNTIF($W$24:$W26,"&gt;"&amp;C26),COUNTIF($Y$24:$Y26,"&gt;"&amp;C26),COUNTIF($AA$24:$AA26,"&gt;"&amp;C26))),"")</f>
        <v>3</v>
      </c>
      <c r="E26" s="3">
        <f t="shared" ca="1" si="6"/>
        <v>18.49382048028896</v>
      </c>
      <c r="F26" s="35">
        <f t="shared" ca="1" si="7"/>
        <v>1.2842930889089556E-2</v>
      </c>
      <c r="G26" s="4">
        <f t="shared" ca="1" si="8"/>
        <v>1.2842930889089554E-2</v>
      </c>
      <c r="H26" s="4" t="str">
        <f ca="1">IF($A26="маникюр",IF(AND(MAX(I$23:$I25)&lt;=MAX(K$23:$K25),$C26&lt;&gt;"",MAX(I$23:$I25)&lt;=MAX(M$23:$M25),MAX(I$23:$I25)&lt;TIME(16,0,0)),MAX(I$23:$I25,$C26),""),"")</f>
        <v/>
      </c>
      <c r="I26" s="4" t="str">
        <f t="shared" ca="1" si="9"/>
        <v/>
      </c>
      <c r="J26" s="4" t="str">
        <f ca="1">IF($A26="маникюр",IF(AND(MAX(I$23:$I25)&gt;MAX(K$23:$K25),$C26&lt;&gt;"",MAX(K$23:$K25)&lt;=MAX(M$23:$M25),MAX(K$23:$K25)&lt;TIME(16,0,0)),MAX(K$23:$K25,$C26),""),"")</f>
        <v/>
      </c>
      <c r="K26" s="4" t="str">
        <f t="shared" ca="1" si="10"/>
        <v/>
      </c>
      <c r="L26" s="21" t="str">
        <f ca="1">IF($A26="маникюр",IF(AND(MAX(I$23:$I25)&gt;MAX(M$23:$M25),$C26&lt;&gt;"",MAX(K$23:$K25)&gt;MAX(M$23:$M25),MAX(M$23:$M25)&lt;TIME(16,0,0)),MAX(M$23:$M25,$C26),""),"")</f>
        <v/>
      </c>
      <c r="M26" s="4" t="str">
        <f t="shared" ca="1" si="11"/>
        <v/>
      </c>
      <c r="N26" s="4" t="str">
        <f ca="1">IF($A26="макияж",IF(AND(MAX(O$23:$O25)&lt;=MAX(Q$23:$Q25),$C26&lt;&gt;"",MAX(O$23:$O25)&lt;=MAX(S$23:$S25),MAX(O$23:$O25)&lt;=MAX(U$23:$U25),MAX(O$23:$O25)&lt;=MAX(W$23:$W25),MAX(O$23:$O25)&lt;=MAX(Y$23:$Y25),MAX(O$23:$O25)&lt;=MAX(AA$23:$AA25),MAX(O$23:$O25)&lt;TIME(16,0,0)),MAX(O$23:$O25,$C26),""),"")</f>
        <v/>
      </c>
      <c r="O26" s="4" t="str">
        <f t="shared" ca="1" si="0"/>
        <v/>
      </c>
      <c r="P26" s="21" t="str">
        <f ca="1">IF($A26="макияж",IF(AND(MAX(O$23:$O25)&gt;MAX(Q$23:$Q25),$C26&lt;&gt;"",MAX(Q$23:$Q25)&lt;=MAX(S$23:$S25),MAX(Q$23:$Q25)&lt;=MAX(U$23:$U25),MAX(Q$23:$Q25)&lt;=MAX(W$23:$W25),MAX(Q$23:$Q25)&lt;=MAX(Y$23:$Y25),MAX(Q$23:$Q25)&lt;=MAX(AA$23:$AA25),MAX(Q$23:$Q25)&lt;TIME(16,0,0)),MAX(Q$23:$Q25,$C26),""),"")</f>
        <v/>
      </c>
      <c r="Q26" s="4" t="str">
        <f t="shared" ca="1" si="1"/>
        <v/>
      </c>
      <c r="R26" s="21">
        <f ca="1">IF($A26="макияж",IF(AND(MAX(O$23:$O25)&gt;MAX(S$23:$S25),$C26&lt;&gt;"",MAX(Q$23:$Q25)&gt;MAX(S$23:$S25),MAX(S$23:$S25)&lt;=MAX(U$23:$U25),MAX(S$23:$S25)&lt;=MAX(W$23:$W25),MAX(S$23:$S25)&lt;=MAX(Y$23:$Y25),MAX(S$23:$S25)&lt;=MAX(AA$23:$AA25),MAX(S$23:$S25)&lt;TIME(16,0,0)),MAX(S$23:$S25,$C26),""),"")</f>
        <v>0.3385359143493879</v>
      </c>
      <c r="S26" s="4">
        <f t="shared" ref="S26" ca="1" si="17">IF(ISTEXT(R26),"",R26+$E26/1440)</f>
        <v>0.35137884523847746</v>
      </c>
      <c r="T26" s="21" t="str">
        <f ca="1">IF($A26="макияж",IF(AND(MAX(O$23:$O25)&gt;MAX(U$23:$U25),$C26&lt;&gt;"",MAX(Q$23:$Q25)&gt;MAX(U$23:$U25),MAX(S$23:$S25)&gt;MAX(U$23:$U25),MAX(U$23:$U25)&lt;=MAX(W$23:$W25),MAX(U$23:$U25)&lt;=MAX(Y$23:$Y25),MAX(U$23:$U25)&lt;=MAX(AA$23:$AA25),MAX(U$23:$U25)&lt;TIME(16,0,0)),MAX(U$23:$U25,$C26),""),"")</f>
        <v/>
      </c>
      <c r="U26" s="4" t="str">
        <f t="shared" ca="1" si="13"/>
        <v/>
      </c>
      <c r="V26" s="21" t="str">
        <f ca="1">IF($A26="макияж",IF(AND(MAX(O$23:$O25)&gt;MAX(W$23:$W25),$C26&lt;&gt;"",MAX(Q$23:$Q25)&gt;MAX(W$23:$W25),MAX(S$23:$S25)&gt;MAX(W$23:$W25),MAX(U$23:$U25)&gt;MAX(W$23:$W25),MAX(W$23:$W25)&lt;=MAX(Y$23:$Y25),MAX(W$23:$W25)&lt;=MAX(AA$23:$AA25),MAX(W$23:$W25)&lt;TIME(16,0,0)),MAX(W$23:$W25,$C26),""),"")</f>
        <v/>
      </c>
      <c r="W26" s="4" t="str">
        <f t="shared" ca="1" si="14"/>
        <v/>
      </c>
      <c r="X26" s="21" t="str">
        <f ca="1">IF($A26="макияж",IF(AND(MAX(O$23:$O25)&gt;MAX(Y$23:$Y25),$C26&lt;&gt;"",MAX(Q$23:$Q25)&gt;MAX(Y$23:$Y25),MAX(S$23:$S25)&gt;MAX(Y$23:$Y25),MAX(U$23:$U25)&gt;MAX(Y$23:$Y25),MAX(W$23:$W25)&gt;MAX(Y$23:$Y25),MAX(Y$23:$Y25)&lt;=MAX(AA$23:$AA25),MAX(Y$23:$Y25)&lt;TIME(16,0,0)),MAX(Y$23:$Y25,$C26),""),"")</f>
        <v/>
      </c>
      <c r="Y26" s="4" t="str">
        <f t="shared" ca="1" si="15"/>
        <v/>
      </c>
      <c r="Z26" s="21" t="str">
        <f ca="1">IF($A26="макияж",IF(AND(MAX(O$23:$O25)&gt;MAX(AA$23:$AA25),$C26&lt;&gt;"",MAX(Q$23:$Q25)&gt;MAX(AA$23:$AA25),MAX(S$23:$S25)&gt;MAX(AA$23:$AA25),MAX(U$23:$U25)&gt;MAX(AA$23:$AA25),MAX(W$23:$W25)&gt;MAX(AA$23:$AA25),MAX(Y$23:$Y25)&gt;MAX(AA$23:$AA25),MAX(AA$23:$AA25)&lt;TIME(16,0,0)),MAX(AA$23:$AA25,$C26),""),"")</f>
        <v/>
      </c>
      <c r="AA26" s="4" t="str">
        <f t="shared" ca="1" si="16"/>
        <v/>
      </c>
    </row>
    <row r="27" spans="1:68" ht="13.8" x14ac:dyDescent="0.3">
      <c r="A27" s="33" t="str">
        <f t="shared" ca="1" si="3"/>
        <v>маникюр</v>
      </c>
      <c r="B27" s="34">
        <f t="shared" ca="1" si="4"/>
        <v>1.1851147664088879</v>
      </c>
      <c r="C27" s="32">
        <f t="shared" ca="1" si="5"/>
        <v>0.33935891071494961</v>
      </c>
      <c r="D27" s="3">
        <f ca="1">IF(C27&lt;&gt;"",IF(A27="маникюр",SUM(COUNTIF($I$24:$I27,"&gt;"&amp;C27),COUNTIF($K$24:$K27,"&gt;"&amp;C27),COUNTIF($M$24:$M27,"&gt;"&amp;C27)),SUM(COUNTIF($O$24:$O27,"&gt;"&amp;C27),COUNTIF($Q$24:$Q27,"&gt;"&amp;C27),COUNTIF($S$24:$S27,"&gt;"&amp;C27),COUNTIF($U$24:$U27,"&gt;"&amp;C27),COUNTIF($W$24:$W27,"&gt;"&amp;C27),COUNTIF($Y$24:$Y27,"&gt;"&amp;C27),COUNTIF($AA$24:$AA27,"&gt;"&amp;C27))),"")</f>
        <v>1</v>
      </c>
      <c r="E27" s="3">
        <f t="shared" ca="1" si="6"/>
        <v>23.11292692073183</v>
      </c>
      <c r="F27" s="35">
        <f t="shared" ca="1" si="7"/>
        <v>1.6050643694952661E-2</v>
      </c>
      <c r="G27" s="4">
        <f t="shared" ca="1" si="8"/>
        <v>1.5983369486889054E-2</v>
      </c>
      <c r="H27" s="4">
        <f ca="1">IF($A27="маникюр",IF(AND(MAX(I$23:$I26)&lt;=MAX(K$23:$K26),$C27&lt;&gt;"",MAX(I$23:$I26)&lt;=MAX(M$23:$M26),MAX(I$23:$I26)&lt;TIME(16,0,0)),MAX(I$23:$I26,$C27),""),"")</f>
        <v>0.33935891071494961</v>
      </c>
      <c r="I27" s="4">
        <f t="shared" ca="1" si="9"/>
        <v>0.35534228020183867</v>
      </c>
      <c r="J27" s="4" t="str">
        <f ca="1">IF($A27="маникюр",IF(AND(MAX(I$23:$I26)&gt;MAX(K$23:$K26),$C27&lt;&gt;"",MAX(K$23:$K26)&lt;=MAX(M$23:$M26),MAX(K$23:$K26)&lt;TIME(16,0,0)),MAX(K$23:$K26,$C27),""),"")</f>
        <v/>
      </c>
      <c r="K27" s="4" t="str">
        <f t="shared" ca="1" si="10"/>
        <v/>
      </c>
      <c r="L27" s="21" t="str">
        <f ca="1">IF($A27="маникюр",IF(AND(MAX(I$23:$I26)&gt;MAX(M$23:$M26),$C27&lt;&gt;"",MAX(K$23:$K26)&gt;MAX(M$23:$M26),MAX(M$23:$M26)&lt;TIME(16,0,0)),MAX(M$23:$M26,$C27),""),"")</f>
        <v/>
      </c>
      <c r="M27" s="4" t="str">
        <f t="shared" ca="1" si="11"/>
        <v/>
      </c>
      <c r="N27" s="4" t="str">
        <f ca="1">IF($A27="макияж",IF(AND(MAX(O$23:$O26)&lt;=MAX(Q$23:$Q26),$C27&lt;&gt;"",MAX(O$23:$O26)&lt;=MAX(S$23:$S26),MAX(O$23:$O26)&lt;=MAX(U$23:$U26),MAX(O$23:$O26)&lt;=MAX(W$23:$W26),MAX(O$23:$O26)&lt;=MAX(Y$23:$Y26),MAX(O$23:$O26)&lt;=MAX(AA$23:$AA26),MAX(O$23:$O26)&lt;TIME(16,0,0)),MAX(O$23:$O26,$C27),""),"")</f>
        <v/>
      </c>
      <c r="O27" s="4" t="str">
        <f t="shared" ca="1" si="0"/>
        <v/>
      </c>
      <c r="P27" s="21" t="str">
        <f ca="1">IF($A27="макияж",IF(AND(MAX(O$23:$O26)&gt;MAX(Q$23:$Q26),$C27&lt;&gt;"",MAX(Q$23:$Q26)&lt;=MAX(S$23:$S26),MAX(Q$23:$Q26)&lt;=MAX(U$23:$U26),MAX(Q$23:$Q26)&lt;=MAX(W$23:$W26),MAX(Q$23:$Q26)&lt;=MAX(Y$23:$Y26),MAX(Q$23:$Q26)&lt;=MAX(AA$23:$AA26),MAX(Q$23:$Q26)&lt;TIME(16,0,0)),MAX(Q$23:$Q26,$C27),""),"")</f>
        <v/>
      </c>
      <c r="Q27" s="4" t="str">
        <f t="shared" ca="1" si="1"/>
        <v/>
      </c>
      <c r="R27" s="21" t="str">
        <f ca="1">IF($A27="макияж",IF(AND(MAX(O$23:$O26)&gt;MAX(S$23:$S26),$C27&lt;&gt;"",MAX(Q$23:$Q26)&gt;MAX(S$23:$S26),MAX(S$23:$S26)&lt;=MAX(U$23:$U26),MAX(S$23:$S26)&lt;=MAX(W$23:$W26),MAX(S$23:$S26)&lt;=MAX(Y$23:$Y26),MAX(S$23:$S26)&lt;=MAX(AA$23:$AA26),MAX(S$23:$S26)&lt;TIME(16,0,0)),MAX(S$23:$S26,$C27),""),"")</f>
        <v/>
      </c>
      <c r="S27" s="4" t="str">
        <f t="shared" ref="S27" ca="1" si="18">IF(ISTEXT(R27),"",R27+$E27/1440)</f>
        <v/>
      </c>
      <c r="T27" s="21" t="str">
        <f ca="1">IF($A27="макияж",IF(AND(MAX(O$23:$O26)&gt;MAX(U$23:$U26),$C27&lt;&gt;"",MAX(Q$23:$Q26)&gt;MAX(U$23:$U26),MAX(S$23:$S26)&gt;MAX(U$23:$U26),MAX(U$23:$U26)&lt;=MAX(W$23:$W26),MAX(U$23:$U26)&lt;=MAX(Y$23:$Y26),MAX(U$23:$U26)&lt;=MAX(AA$23:$AA26),MAX(U$23:$U26)&lt;TIME(16,0,0)),MAX(U$23:$U26,$C27),""),"")</f>
        <v/>
      </c>
      <c r="U27" s="4" t="str">
        <f t="shared" ca="1" si="13"/>
        <v/>
      </c>
      <c r="V27" s="21" t="str">
        <f ca="1">IF($A27="макияж",IF(AND(MAX(O$23:$O26)&gt;MAX(W$23:$W26),$C27&lt;&gt;"",MAX(Q$23:$Q26)&gt;MAX(W$23:$W26),MAX(S$23:$S26)&gt;MAX(W$23:$W26),MAX(U$23:$U26)&gt;MAX(W$23:$W26),MAX(W$23:$W26)&lt;=MAX(Y$23:$Y26),MAX(W$23:$W26)&lt;=MAX(AA$23:$AA26),MAX(W$23:$W26)&lt;TIME(16,0,0)),MAX(W$23:$W26,$C27),""),"")</f>
        <v/>
      </c>
      <c r="W27" s="4" t="str">
        <f t="shared" ca="1" si="14"/>
        <v/>
      </c>
      <c r="X27" s="21" t="str">
        <f ca="1">IF($A27="макияж",IF(AND(MAX(O$23:$O26)&gt;MAX(Y$23:$Y26),$C27&lt;&gt;"",MAX(Q$23:$Q26)&gt;MAX(Y$23:$Y26),MAX(S$23:$S26)&gt;MAX(Y$23:$Y26),MAX(U$23:$U26)&gt;MAX(Y$23:$Y26),MAX(W$23:$W26)&gt;MAX(Y$23:$Y26),MAX(Y$23:$Y26)&lt;=MAX(AA$23:$AA26),MAX(Y$23:$Y26)&lt;TIME(16,0,0)),MAX(Y$23:$Y26,$C27),""),"")</f>
        <v/>
      </c>
      <c r="Y27" s="4" t="str">
        <f t="shared" ca="1" si="15"/>
        <v/>
      </c>
      <c r="Z27" s="21" t="str">
        <f ca="1">IF($A27="макияж",IF(AND(MAX(O$23:$O26)&gt;MAX(AA$23:$AA26),$C27&lt;&gt;"",MAX(Q$23:$Q26)&gt;MAX(AA$23:$AA26),MAX(S$23:$S26)&gt;MAX(AA$23:$AA26),MAX(U$23:$U26)&gt;MAX(AA$23:$AA26),MAX(W$23:$W26)&gt;MAX(AA$23:$AA26),MAX(Y$23:$Y26)&gt;MAX(AA$23:$AA26),MAX(AA$23:$AA26)&lt;TIME(16,0,0)),MAX(AA$23:$AA26,$C27),""),"")</f>
        <v/>
      </c>
      <c r="AA27" s="4" t="str">
        <f t="shared" ca="1" si="16"/>
        <v/>
      </c>
    </row>
    <row r="28" spans="1:68" ht="13.8" x14ac:dyDescent="0.3">
      <c r="A28" s="33" t="str">
        <f t="shared" ca="1" si="3"/>
        <v>макияж</v>
      </c>
      <c r="B28" s="34">
        <f t="shared" ca="1" si="4"/>
        <v>4.5477808147901815</v>
      </c>
      <c r="C28" s="32">
        <f t="shared" ca="1" si="5"/>
        <v>0.34251709183633167</v>
      </c>
      <c r="D28" s="3">
        <f ca="1">IF(C28&lt;&gt;"",IF(A28="маникюр",SUM(COUNTIF($I$24:$I28,"&gt;"&amp;C28),COUNTIF($K$24:$K28,"&gt;"&amp;C28),COUNTIF($M$24:$M28,"&gt;"&amp;C28)),SUM(COUNTIF($O$24:$O28,"&gt;"&amp;C28),COUNTIF($Q$24:$Q28,"&gt;"&amp;C28),COUNTIF($S$24:$S28,"&gt;"&amp;C28),COUNTIF($U$24:$U28,"&gt;"&amp;C28),COUNTIF($W$24:$W28,"&gt;"&amp;C28),COUNTIF($Y$24:$Y28,"&gt;"&amp;C28),COUNTIF($AA$24:$AA28,"&gt;"&amp;C28))),"")</f>
        <v>4</v>
      </c>
      <c r="E28" s="3">
        <f t="shared" ca="1" si="6"/>
        <v>10.218126847170675</v>
      </c>
      <c r="F28" s="35">
        <f t="shared" ca="1" si="7"/>
        <v>7.0959214216463019E-3</v>
      </c>
      <c r="G28" s="4">
        <f t="shared" ca="1" si="8"/>
        <v>7.0959214216462785E-3</v>
      </c>
      <c r="H28" s="4" t="str">
        <f ca="1">IF($A28="маникюр",IF(AND(MAX(I$23:$I27)&lt;=MAX(K$23:$K27),$C28&lt;&gt;"",MAX(I$23:$I27)&lt;=MAX(M$23:$M27),MAX(I$23:$I27)&lt;TIME(16,0,0)),MAX(I$23:$I27,$C28),""),"")</f>
        <v/>
      </c>
      <c r="I28" s="4" t="str">
        <f t="shared" ca="1" si="9"/>
        <v/>
      </c>
      <c r="J28" s="4" t="str">
        <f ca="1">IF($A28="маникюр",IF(AND(MAX(I$23:$I27)&gt;MAX(K$23:$K27),$C28&lt;&gt;"",MAX(K$23:$K27)&lt;=MAX(M$23:$M27),MAX(K$23:$K27)&lt;TIME(16,0,0)),MAX(K$23:$K27,$C28),""),"")</f>
        <v/>
      </c>
      <c r="K28" s="4" t="str">
        <f t="shared" ca="1" si="10"/>
        <v/>
      </c>
      <c r="L28" s="21" t="str">
        <f ca="1">IF($A28="маникюр",IF(AND(MAX(I$23:$I27)&gt;MAX(M$23:$M27),$C28&lt;&gt;"",MAX(K$23:$K27)&gt;MAX(M$23:$M27),MAX(M$23:$M27)&lt;TIME(16,0,0)),MAX(M$23:$M27,$C28),""),"")</f>
        <v/>
      </c>
      <c r="M28" s="4" t="str">
        <f t="shared" ca="1" si="11"/>
        <v/>
      </c>
      <c r="N28" s="4" t="str">
        <f ca="1">IF($A28="макияж",IF(AND(MAX(O$23:$O27)&lt;=MAX(Q$23:$Q27),$C28&lt;&gt;"",MAX(O$23:$O27)&lt;=MAX(S$23:$S27),MAX(O$23:$O27)&lt;=MAX(U$23:$U27),MAX(O$23:$O27)&lt;=MAX(W$23:$W27),MAX(O$23:$O27)&lt;=MAX(Y$23:$Y27),MAX(O$23:$O27)&lt;=MAX(AA$23:$AA27),MAX(O$23:$O27)&lt;TIME(16,0,0)),MAX(O$23:$O27,$C28),""),"")</f>
        <v/>
      </c>
      <c r="O28" s="4" t="str">
        <f t="shared" ca="1" si="0"/>
        <v/>
      </c>
      <c r="P28" s="21" t="str">
        <f ca="1">IF($A28="макияж",IF(AND(MAX(O$23:$O27)&gt;MAX(Q$23:$Q27),$C28&lt;&gt;"",MAX(Q$23:$Q27)&lt;=MAX(S$23:$S27),MAX(Q$23:$Q27)&lt;=MAX(U$23:$U27),MAX(Q$23:$Q27)&lt;=MAX(W$23:$W27),MAX(Q$23:$Q27)&lt;=MAX(Y$23:$Y27),MAX(Q$23:$Q27)&lt;=MAX(AA$23:$AA27),MAX(Q$23:$Q27)&lt;TIME(16,0,0)),MAX(Q$23:$Q27,$C28),""),"")</f>
        <v/>
      </c>
      <c r="Q28" s="4" t="str">
        <f t="shared" ca="1" si="1"/>
        <v/>
      </c>
      <c r="R28" s="21" t="str">
        <f ca="1">IF($A28="макияж",IF(AND(MAX(O$23:$O27)&gt;MAX(S$23:$S27),$C28&lt;&gt;"",MAX(Q$23:$Q27)&gt;MAX(S$23:$S27),MAX(S$23:$S27)&lt;=MAX(U$23:$U27),MAX(S$23:$S27)&lt;=MAX(W$23:$W27),MAX(S$23:$S27)&lt;=MAX(Y$23:$Y27),MAX(S$23:$S27)&lt;=MAX(AA$23:$AA27),MAX(S$23:$S27)&lt;TIME(16,0,0)),MAX(S$23:$S27,$C28),""),"")</f>
        <v/>
      </c>
      <c r="S28" s="4" t="str">
        <f t="shared" ref="S28" ca="1" si="19">IF(ISTEXT(R28),"",R28+$E28/1440)</f>
        <v/>
      </c>
      <c r="T28" s="21">
        <f ca="1">IF($A28="макияж",IF(AND(MAX(O$23:$O27)&gt;MAX(U$23:$U27),$C28&lt;&gt;"",MAX(Q$23:$Q27)&gt;MAX(U$23:$U27),MAX(S$23:$S27)&gt;MAX(U$23:$U27),MAX(U$23:$U27)&lt;=MAX(W$23:$W27),MAX(U$23:$U27)&lt;=MAX(Y$23:$Y27),MAX(U$23:$U27)&lt;=MAX(AA$23:$AA27),MAX(U$23:$U27)&lt;TIME(16,0,0)),MAX(U$23:$U27,$C28),""),"")</f>
        <v>0.34251709183633167</v>
      </c>
      <c r="U28" s="4">
        <f t="shared" ca="1" si="13"/>
        <v>0.34961301325797794</v>
      </c>
      <c r="V28" s="21" t="str">
        <f ca="1">IF($A28="макияж",IF(AND(MAX(O$23:$O27)&gt;MAX(W$23:$W27),$C28&lt;&gt;"",MAX(Q$23:$Q27)&gt;MAX(W$23:$W27),MAX(S$23:$S27)&gt;MAX(W$23:$W27),MAX(U$23:$U27)&gt;MAX(W$23:$W27),MAX(W$23:$W27)&lt;=MAX(Y$23:$Y27),MAX(W$23:$W27)&lt;=MAX(AA$23:$AA27),MAX(W$23:$W27)&lt;TIME(16,0,0)),MAX(W$23:$W27,$C28),""),"")</f>
        <v/>
      </c>
      <c r="W28" s="4" t="str">
        <f t="shared" ca="1" si="14"/>
        <v/>
      </c>
      <c r="X28" s="21" t="str">
        <f ca="1">IF($A28="макияж",IF(AND(MAX(O$23:$O27)&gt;MAX(Y$23:$Y27),$C28&lt;&gt;"",MAX(Q$23:$Q27)&gt;MAX(Y$23:$Y27),MAX(S$23:$S27)&gt;MAX(Y$23:$Y27),MAX(U$23:$U27)&gt;MAX(Y$23:$Y27),MAX(W$23:$W27)&gt;MAX(Y$23:$Y27),MAX(Y$23:$Y27)&lt;=MAX(AA$23:$AA27),MAX(Y$23:$Y27)&lt;TIME(16,0,0)),MAX(Y$23:$Y27,$C28),""),"")</f>
        <v/>
      </c>
      <c r="Y28" s="4" t="str">
        <f t="shared" ca="1" si="15"/>
        <v/>
      </c>
      <c r="Z28" s="21" t="str">
        <f ca="1">IF($A28="макияж",IF(AND(MAX(O$23:$O27)&gt;MAX(AA$23:$AA27),$C28&lt;&gt;"",MAX(Q$23:$Q27)&gt;MAX(AA$23:$AA27),MAX(S$23:$S27)&gt;MAX(AA$23:$AA27),MAX(U$23:$U27)&gt;MAX(AA$23:$AA27),MAX(W$23:$W27)&gt;MAX(AA$23:$AA27),MAX(Y$23:$Y27)&gt;MAX(AA$23:$AA27),MAX(AA$23:$AA27)&lt;TIME(16,0,0)),MAX(AA$23:$AA27,$C28),""),"")</f>
        <v/>
      </c>
      <c r="AA28" s="4" t="str">
        <f t="shared" ca="1" si="16"/>
        <v/>
      </c>
    </row>
    <row r="29" spans="1:68" ht="13.8" x14ac:dyDescent="0.3">
      <c r="A29" s="33" t="str">
        <f t="shared" ca="1" si="3"/>
        <v>макияж</v>
      </c>
      <c r="B29" s="34">
        <f t="shared" ca="1" si="4"/>
        <v>6.1569430208002647</v>
      </c>
      <c r="C29" s="32">
        <f t="shared" ca="1" si="5"/>
        <v>0.34679274671188742</v>
      </c>
      <c r="D29" s="3">
        <f ca="1">IF(C29&lt;&gt;"",IF(A29="маникюр",SUM(COUNTIF($I$24:$I29,"&gt;"&amp;C29),COUNTIF($K$24:$K29,"&gt;"&amp;C29),COUNTIF($M$24:$M29,"&gt;"&amp;C29)),SUM(COUNTIF($O$24:$O29,"&gt;"&amp;C29),COUNTIF($Q$24:$Q29,"&gt;"&amp;C29),COUNTIF($S$24:$S29,"&gt;"&amp;C29),COUNTIF($U$24:$U29,"&gt;"&amp;C29),COUNTIF($W$24:$W29,"&gt;"&amp;C29),COUNTIF($Y$24:$Y29,"&gt;"&amp;C29),COUNTIF($AA$24:$AA29,"&gt;"&amp;C29))),"")</f>
        <v>5</v>
      </c>
      <c r="E29" s="3">
        <f t="shared" ca="1" si="6"/>
        <v>13.68633175390827</v>
      </c>
      <c r="F29" s="35">
        <f t="shared" ca="1" si="7"/>
        <v>9.5043970513251884E-3</v>
      </c>
      <c r="G29" s="4">
        <f t="shared" ca="1" si="8"/>
        <v>9.5043970513251641E-3</v>
      </c>
      <c r="H29" s="4" t="str">
        <f ca="1">IF($A29="маникюр",IF(AND(MAX(I$23:$I28)&lt;=MAX(K$23:$K28),$C29&lt;&gt;"",MAX(I$23:$I28)&lt;=MAX(M$23:$M28),MAX(I$23:$I28)&lt;TIME(16,0,0)),MAX(I$23:$I28,$C29),""),"")</f>
        <v/>
      </c>
      <c r="I29" s="4" t="str">
        <f t="shared" ca="1" si="9"/>
        <v/>
      </c>
      <c r="J29" s="4" t="str">
        <f ca="1">IF($A29="маникюр",IF(AND(MAX(I$23:$I28)&gt;MAX(K$23:$K28),$C29&lt;&gt;"",MAX(K$23:$K28)&lt;=MAX(M$23:$M28),MAX(K$23:$K28)&lt;TIME(16,0,0)),MAX(K$23:$K28,$C29),""),"")</f>
        <v/>
      </c>
      <c r="K29" s="4" t="str">
        <f t="shared" ca="1" si="10"/>
        <v/>
      </c>
      <c r="L29" s="21" t="str">
        <f ca="1">IF($A29="маникюр",IF(AND(MAX(I$23:$I28)&gt;MAX(M$23:$M28),$C29&lt;&gt;"",MAX(K$23:$K28)&gt;MAX(M$23:$M28),MAX(M$23:$M28)&lt;TIME(16,0,0)),MAX(M$23:$M28,$C29),""),"")</f>
        <v/>
      </c>
      <c r="M29" s="4" t="str">
        <f t="shared" ca="1" si="11"/>
        <v/>
      </c>
      <c r="N29" s="4" t="str">
        <f ca="1">IF($A29="макияж",IF(AND(MAX(O$23:$O28)&lt;=MAX(Q$23:$Q28),$C29&lt;&gt;"",MAX(O$23:$O28)&lt;=MAX(S$23:$S28),MAX(O$23:$O28)&lt;=MAX(U$23:$U28),MAX(O$23:$O28)&lt;=MAX(W$23:$W28),MAX(O$23:$O28)&lt;=MAX(Y$23:$Y28),MAX(O$23:$O28)&lt;=MAX(AA$23:$AA28),MAX(O$23:$O28)&lt;TIME(16,0,0)),MAX(O$23:$O28,$C29),""),"")</f>
        <v/>
      </c>
      <c r="O29" s="4" t="str">
        <f t="shared" ca="1" si="0"/>
        <v/>
      </c>
      <c r="P29" s="21" t="str">
        <f ca="1">IF($A29="макияж",IF(AND(MAX(O$23:$O28)&gt;MAX(Q$23:$Q28),$C29&lt;&gt;"",MAX(Q$23:$Q28)&lt;=MAX(S$23:$S28),MAX(Q$23:$Q28)&lt;=MAX(U$23:$U28),MAX(Q$23:$Q28)&lt;=MAX(W$23:$W28),MAX(Q$23:$Q28)&lt;=MAX(Y$23:$Y28),MAX(Q$23:$Q28)&lt;=MAX(AA$23:$AA28),MAX(Q$23:$Q28)&lt;TIME(16,0,0)),MAX(Q$23:$Q28,$C29),""),"")</f>
        <v/>
      </c>
      <c r="Q29" s="4" t="str">
        <f t="shared" ca="1" si="1"/>
        <v/>
      </c>
      <c r="R29" s="21" t="str">
        <f ca="1">IF($A29="макияж",IF(AND(MAX(O$23:$O28)&gt;MAX(S$23:$S28),$C29&lt;&gt;"",MAX(Q$23:$Q28)&gt;MAX(S$23:$S28),MAX(S$23:$S28)&lt;=MAX(U$23:$U28),MAX(S$23:$S28)&lt;=MAX(W$23:$W28),MAX(S$23:$S28)&lt;=MAX(Y$23:$Y28),MAX(S$23:$S28)&lt;=MAX(AA$23:$AA28),MAX(S$23:$S28)&lt;TIME(16,0,0)),MAX(S$23:$S28,$C29),""),"")</f>
        <v/>
      </c>
      <c r="S29" s="4" t="str">
        <f t="shared" ref="S29" ca="1" si="20">IF(ISTEXT(R29),"",R29+$E29/1440)</f>
        <v/>
      </c>
      <c r="T29" s="21" t="str">
        <f ca="1">IF($A29="макияж",IF(AND(MAX(O$23:$O28)&gt;MAX(U$23:$U28),$C29&lt;&gt;"",MAX(Q$23:$Q28)&gt;MAX(U$23:$U28),MAX(S$23:$S28)&gt;MAX(U$23:$U28),MAX(U$23:$U28)&lt;=MAX(W$23:$W28),MAX(U$23:$U28)&lt;=MAX(Y$23:$Y28),MAX(U$23:$U28)&lt;=MAX(AA$23:$AA28),MAX(U$23:$U28)&lt;TIME(16,0,0)),MAX(U$23:$U28,$C29),""),"")</f>
        <v/>
      </c>
      <c r="U29" s="4" t="str">
        <f t="shared" ca="1" si="13"/>
        <v/>
      </c>
      <c r="V29" s="21">
        <f ca="1">IF($A29="макияж",IF(AND(MAX(O$23:$O28)&gt;MAX(W$23:$W28),$C29&lt;&gt;"",MAX(Q$23:$Q28)&gt;MAX(W$23:$W28),MAX(S$23:$S28)&gt;MAX(W$23:$W28),MAX(U$23:$U28)&gt;MAX(W$23:$W28),MAX(W$23:$W28)&lt;=MAX(Y$23:$Y28),MAX(W$23:$W28)&lt;=MAX(AA$23:$AA28),MAX(W$23:$W28)&lt;TIME(16,0,0)),MAX(W$23:$W28,$C29),""),"")</f>
        <v>0.34679274671188742</v>
      </c>
      <c r="W29" s="4">
        <f t="shared" ca="1" si="14"/>
        <v>0.35629714376321259</v>
      </c>
      <c r="X29" s="21" t="str">
        <f ca="1">IF($A29="макияж",IF(AND(MAX(O$23:$O28)&gt;MAX(Y$23:$Y28),$C29&lt;&gt;"",MAX(Q$23:$Q28)&gt;MAX(Y$23:$Y28),MAX(S$23:$S28)&gt;MAX(Y$23:$Y28),MAX(U$23:$U28)&gt;MAX(Y$23:$Y28),MAX(W$23:$W28)&gt;MAX(Y$23:$Y28),MAX(Y$23:$Y28)&lt;=MAX(AA$23:$AA28),MAX(Y$23:$Y28)&lt;TIME(16,0,0)),MAX(Y$23:$Y28,$C29),""),"")</f>
        <v/>
      </c>
      <c r="Y29" s="4" t="str">
        <f t="shared" ca="1" si="15"/>
        <v/>
      </c>
      <c r="Z29" s="21" t="str">
        <f ca="1">IF($A29="макияж",IF(AND(MAX(O$23:$O28)&gt;MAX(AA$23:$AA28),$C29&lt;&gt;"",MAX(Q$23:$Q28)&gt;MAX(AA$23:$AA28),MAX(S$23:$S28)&gt;MAX(AA$23:$AA28),MAX(U$23:$U28)&gt;MAX(AA$23:$AA28),MAX(W$23:$W28)&gt;MAX(AA$23:$AA28),MAX(Y$23:$Y28)&gt;MAX(AA$23:$AA28),MAX(AA$23:$AA28)&lt;TIME(16,0,0)),MAX(AA$23:$AA28,$C29),""),"")</f>
        <v/>
      </c>
      <c r="AA29" s="4" t="str">
        <f t="shared" ca="1" si="16"/>
        <v/>
      </c>
    </row>
    <row r="30" spans="1:68" ht="13.8" x14ac:dyDescent="0.3">
      <c r="A30" s="33" t="str">
        <f t="shared" ca="1" si="3"/>
        <v>маникюр</v>
      </c>
      <c r="B30" s="34">
        <f t="shared" ca="1" si="4"/>
        <v>1.03180416089994</v>
      </c>
      <c r="C30" s="32">
        <f t="shared" ca="1" si="5"/>
        <v>0.34750927737917903</v>
      </c>
      <c r="D30" s="3">
        <f ca="1">IF(C30&lt;&gt;"",IF(A30="маникюр",SUM(COUNTIF($I$24:$I30,"&gt;"&amp;C30),COUNTIF($K$24:$K30,"&gt;"&amp;C30),COUNTIF($M$24:$M30,"&gt;"&amp;C30)),SUM(COUNTIF($O$24:$O30,"&gt;"&amp;C30),COUNTIF($Q$24:$Q30,"&gt;"&amp;C30),COUNTIF($S$24:$S30,"&gt;"&amp;C30),COUNTIF($U$24:$U30,"&gt;"&amp;C30),COUNTIF($W$24:$W30,"&gt;"&amp;C30),COUNTIF($Y$24:$Y30,"&gt;"&amp;C30),COUNTIF($AA$24:$AA30,"&gt;"&amp;C30))),"")</f>
        <v>2</v>
      </c>
      <c r="E30" s="3">
        <f t="shared" ca="1" si="6"/>
        <v>7.5771462737858819</v>
      </c>
      <c r="F30" s="35">
        <f t="shared" ca="1" si="7"/>
        <v>5.2619071345735291E-3</v>
      </c>
      <c r="G30" s="4">
        <f t="shared" ca="1" si="8"/>
        <v>5.2619071345735291E-3</v>
      </c>
      <c r="H30" s="4" t="str">
        <f ca="1">IF($A30="маникюр",IF(AND(MAX(I$23:$I29)&lt;=MAX(K$23:$K29),$C30&lt;&gt;"",MAX(I$23:$I29)&lt;=MAX(M$23:$M29),MAX(I$23:$I29)&lt;TIME(16,0,0)),MAX(I$23:$I29,$C30),""),"")</f>
        <v/>
      </c>
      <c r="I30" s="4" t="str">
        <f t="shared" ca="1" si="9"/>
        <v/>
      </c>
      <c r="J30" s="4">
        <f ca="1">IF($A30="маникюр",IF(AND(MAX(I$23:$I29)&gt;MAX(K$23:$K29),$C30&lt;&gt;"",MAX(K$23:$K29)&lt;=MAX(M$23:$M29),MAX(K$23:$K29)&lt;TIME(16,0,0)),MAX(K$23:$K29,$C30),""),"")</f>
        <v>0.34750927737917903</v>
      </c>
      <c r="K30" s="4">
        <f t="shared" ca="1" si="10"/>
        <v>0.35277118451375256</v>
      </c>
      <c r="L30" s="21" t="str">
        <f ca="1">IF($A30="маникюр",IF(AND(MAX(I$23:$I29)&gt;MAX(M$23:$M29),$C30&lt;&gt;"",MAX(K$23:$K29)&gt;MAX(M$23:$M29),MAX(M$23:$M29)&lt;TIME(16,0,0)),MAX(M$23:$M29,$C30),""),"")</f>
        <v/>
      </c>
      <c r="M30" s="4" t="str">
        <f t="shared" ca="1" si="11"/>
        <v/>
      </c>
      <c r="N30" s="4" t="str">
        <f ca="1">IF($A30="макияж",IF(AND(MAX(O$23:$O29)&lt;=MAX(Q$23:$Q29),$C30&lt;&gt;"",MAX(O$23:$O29)&lt;=MAX(S$23:$S29),MAX(O$23:$O29)&lt;=MAX(U$23:$U29),MAX(O$23:$O29)&lt;=MAX(W$23:$W29),MAX(O$23:$O29)&lt;=MAX(Y$23:$Y29),MAX(O$23:$O29)&lt;=MAX(AA$23:$AA29),MAX(O$23:$O29)&lt;TIME(16,0,0)),MAX(O$23:$O29,$C30),""),"")</f>
        <v/>
      </c>
      <c r="O30" s="4" t="str">
        <f t="shared" ca="1" si="0"/>
        <v/>
      </c>
      <c r="P30" s="21" t="str">
        <f ca="1">IF($A30="макияж",IF(AND(MAX(O$23:$O29)&gt;MAX(Q$23:$Q29),$C30&lt;&gt;"",MAX(Q$23:$Q29)&lt;=MAX(S$23:$S29),MAX(Q$23:$Q29)&lt;=MAX(U$23:$U29),MAX(Q$23:$Q29)&lt;=MAX(W$23:$W29),MAX(Q$23:$Q29)&lt;=MAX(Y$23:$Y29),MAX(Q$23:$Q29)&lt;=MAX(AA$23:$AA29),MAX(Q$23:$Q29)&lt;TIME(16,0,0)),MAX(Q$23:$Q29,$C30),""),"")</f>
        <v/>
      </c>
      <c r="Q30" s="4" t="str">
        <f t="shared" ca="1" si="1"/>
        <v/>
      </c>
      <c r="R30" s="21" t="str">
        <f ca="1">IF($A30="макияж",IF(AND(MAX(O$23:$O29)&gt;MAX(S$23:$S29),$C30&lt;&gt;"",MAX(Q$23:$Q29)&gt;MAX(S$23:$S29),MAX(S$23:$S29)&lt;=MAX(U$23:$U29),MAX(S$23:$S29)&lt;=MAX(W$23:$W29),MAX(S$23:$S29)&lt;=MAX(Y$23:$Y29),MAX(S$23:$S29)&lt;=MAX(AA$23:$AA29),MAX(S$23:$S29)&lt;TIME(16,0,0)),MAX(S$23:$S29,$C30),""),"")</f>
        <v/>
      </c>
      <c r="S30" s="4" t="str">
        <f t="shared" ref="S30" ca="1" si="21">IF(ISTEXT(R30),"",R30+$E30/1440)</f>
        <v/>
      </c>
      <c r="T30" s="21" t="str">
        <f ca="1">IF($A30="макияж",IF(AND(MAX(O$23:$O29)&gt;MAX(U$23:$U29),$C30&lt;&gt;"",MAX(Q$23:$Q29)&gt;MAX(U$23:$U29),MAX(S$23:$S29)&gt;MAX(U$23:$U29),MAX(U$23:$U29)&lt;=MAX(W$23:$W29),MAX(U$23:$U29)&lt;=MAX(Y$23:$Y29),MAX(U$23:$U29)&lt;=MAX(AA$23:$AA29),MAX(U$23:$U29)&lt;TIME(16,0,0)),MAX(U$23:$U29,$C30),""),"")</f>
        <v/>
      </c>
      <c r="U30" s="4" t="str">
        <f t="shared" ca="1" si="13"/>
        <v/>
      </c>
      <c r="V30" s="21" t="str">
        <f ca="1">IF($A30="макияж",IF(AND(MAX(O$23:$O29)&gt;MAX(W$23:$W29),$C30&lt;&gt;"",MAX(Q$23:$Q29)&gt;MAX(W$23:$W29),MAX(S$23:$S29)&gt;MAX(W$23:$W29),MAX(U$23:$U29)&gt;MAX(W$23:$W29),MAX(W$23:$W29)&lt;=MAX(Y$23:$Y29),MAX(W$23:$W29)&lt;=MAX(AA$23:$AA29),MAX(W$23:$W29)&lt;TIME(16,0,0)),MAX(W$23:$W29,$C30),""),"")</f>
        <v/>
      </c>
      <c r="W30" s="4" t="str">
        <f t="shared" ca="1" si="14"/>
        <v/>
      </c>
      <c r="X30" s="21" t="str">
        <f ca="1">IF($A30="макияж",IF(AND(MAX(O$23:$O29)&gt;MAX(Y$23:$Y29),$C30&lt;&gt;"",MAX(Q$23:$Q29)&gt;MAX(Y$23:$Y29),MAX(S$23:$S29)&gt;MAX(Y$23:$Y29),MAX(U$23:$U29)&gt;MAX(Y$23:$Y29),MAX(W$23:$W29)&gt;MAX(Y$23:$Y29),MAX(Y$23:$Y29)&lt;=MAX(AA$23:$AA29),MAX(Y$23:$Y29)&lt;TIME(16,0,0)),MAX(Y$23:$Y29,$C30),""),"")</f>
        <v/>
      </c>
      <c r="Y30" s="4" t="str">
        <f t="shared" ca="1" si="15"/>
        <v/>
      </c>
      <c r="Z30" s="21" t="str">
        <f ca="1">IF($A30="макияж",IF(AND(MAX(O$23:$O29)&gt;MAX(AA$23:$AA29),$C30&lt;&gt;"",MAX(Q$23:$Q29)&gt;MAX(AA$23:$AA29),MAX(S$23:$S29)&gt;MAX(AA$23:$AA29),MAX(U$23:$U29)&gt;MAX(AA$23:$AA29),MAX(W$23:$W29)&gt;MAX(AA$23:$AA29),MAX(Y$23:$Y29)&gt;MAX(AA$23:$AA29),MAX(AA$23:$AA29)&lt;TIME(16,0,0)),MAX(AA$23:$AA29,$C30),""),"")</f>
        <v/>
      </c>
      <c r="AA30" s="4" t="str">
        <f t="shared" ca="1" si="16"/>
        <v/>
      </c>
    </row>
    <row r="31" spans="1:68" ht="13.8" x14ac:dyDescent="0.3">
      <c r="A31" s="33" t="str">
        <f t="shared" ca="1" si="3"/>
        <v>макияж</v>
      </c>
      <c r="B31" s="34">
        <f t="shared" ca="1" si="4"/>
        <v>4.0844496364587028</v>
      </c>
      <c r="C31" s="32">
        <f t="shared" ca="1" si="5"/>
        <v>0.35034570073783089</v>
      </c>
      <c r="D31" s="3">
        <f ca="1">IF(C31&lt;&gt;"",IF(A31="маникюр",SUM(COUNTIF($I$24:$I31,"&gt;"&amp;C31),COUNTIF($K$24:$K31,"&gt;"&amp;C31),COUNTIF($M$24:$M31,"&gt;"&amp;C31)),SUM(COUNTIF($O$24:$O31,"&gt;"&amp;C31),COUNTIF($Q$24:$Q31,"&gt;"&amp;C31),COUNTIF($S$24:$S31,"&gt;"&amp;C31),COUNTIF($U$24:$U31,"&gt;"&amp;C31),COUNTIF($W$24:$W31,"&gt;"&amp;C31),COUNTIF($Y$24:$Y31,"&gt;"&amp;C31),COUNTIF($AA$24:$AA31,"&gt;"&amp;C31))),"")</f>
        <v>4</v>
      </c>
      <c r="E31" s="3">
        <f t="shared" ca="1" si="6"/>
        <v>10.972285220396556</v>
      </c>
      <c r="F31" s="35">
        <f t="shared" ca="1" si="7"/>
        <v>7.6196425141642748E-3</v>
      </c>
      <c r="G31" s="4">
        <f t="shared" ca="1" si="8"/>
        <v>7.6196425141642488E-3</v>
      </c>
      <c r="H31" s="4" t="str">
        <f ca="1">IF($A31="маникюр",IF(AND(MAX(I$23:$I30)&lt;=MAX(K$23:$K30),$C31&lt;&gt;"",MAX(I$23:$I30)&lt;=MAX(M$23:$M30),MAX(I$23:$I30)&lt;TIME(16,0,0)),MAX(I$23:$I30,$C31),""),"")</f>
        <v/>
      </c>
      <c r="I31" s="4" t="str">
        <f t="shared" ca="1" si="9"/>
        <v/>
      </c>
      <c r="J31" s="4" t="str">
        <f ca="1">IF($A31="маникюр",IF(AND(MAX(I$23:$I30)&gt;MAX(K$23:$K30),$C31&lt;&gt;"",MAX(K$23:$K30)&lt;=MAX(M$23:$M30),MAX(K$23:$K30)&lt;TIME(16,0,0)),MAX(K$23:$K30,$C31),""),"")</f>
        <v/>
      </c>
      <c r="K31" s="4" t="str">
        <f t="shared" ca="1" si="10"/>
        <v/>
      </c>
      <c r="L31" s="21" t="str">
        <f ca="1">IF($A31="маникюр",IF(AND(MAX(I$23:$I30)&gt;MAX(M$23:$M30),$C31&lt;&gt;"",MAX(K$23:$K30)&gt;MAX(M$23:$M30),MAX(M$23:$M30)&lt;TIME(16,0,0)),MAX(M$23:$M30,$C31),""),"")</f>
        <v/>
      </c>
      <c r="M31" s="4" t="str">
        <f t="shared" ca="1" si="11"/>
        <v/>
      </c>
      <c r="N31" s="4" t="str">
        <f ca="1">IF($A31="макияж",IF(AND(MAX(O$23:$O30)&lt;=MAX(Q$23:$Q30),$C31&lt;&gt;"",MAX(O$23:$O30)&lt;=MAX(S$23:$S30),MAX(O$23:$O30)&lt;=MAX(U$23:$U30),MAX(O$23:$O30)&lt;=MAX(W$23:$W30),MAX(O$23:$O30)&lt;=MAX(Y$23:$Y30),MAX(O$23:$O30)&lt;=MAX(AA$23:$AA30),MAX(O$23:$O30)&lt;TIME(16,0,0)),MAX(O$23:$O30,$C31),""),"")</f>
        <v/>
      </c>
      <c r="O31" s="4" t="str">
        <f t="shared" ca="1" si="0"/>
        <v/>
      </c>
      <c r="P31" s="21" t="str">
        <f ca="1">IF($A31="макияж",IF(AND(MAX(O$23:$O30)&gt;MAX(Q$23:$Q30),$C31&lt;&gt;"",MAX(Q$23:$Q30)&lt;=MAX(S$23:$S30),MAX(Q$23:$Q30)&lt;=MAX(U$23:$U30),MAX(Q$23:$Q30)&lt;=MAX(W$23:$W30),MAX(Q$23:$Q30)&lt;=MAX(Y$23:$Y30),MAX(Q$23:$Q30)&lt;=MAX(AA$23:$AA30),MAX(Q$23:$Q30)&lt;TIME(16,0,0)),MAX(Q$23:$Q30,$C31),""),"")</f>
        <v/>
      </c>
      <c r="Q31" s="4" t="str">
        <f t="shared" ca="1" si="1"/>
        <v/>
      </c>
      <c r="R31" s="21" t="str">
        <f ca="1">IF($A31="макияж",IF(AND(MAX(O$23:$O30)&gt;MAX(S$23:$S30),$C31&lt;&gt;"",MAX(Q$23:$Q30)&gt;MAX(S$23:$S30),MAX(S$23:$S30)&lt;=MAX(U$23:$U30),MAX(S$23:$S30)&lt;=MAX(W$23:$W30),MAX(S$23:$S30)&lt;=MAX(Y$23:$Y30),MAX(S$23:$S30)&lt;=MAX(AA$23:$AA30),MAX(S$23:$S30)&lt;TIME(16,0,0)),MAX(S$23:$S30,$C31),""),"")</f>
        <v/>
      </c>
      <c r="S31" s="4" t="str">
        <f t="shared" ref="S31" ca="1" si="22">IF(ISTEXT(R31),"",R31+$E31/1440)</f>
        <v/>
      </c>
      <c r="T31" s="21" t="str">
        <f ca="1">IF($A31="макияж",IF(AND(MAX(O$23:$O30)&gt;MAX(U$23:$U30),$C31&lt;&gt;"",MAX(Q$23:$Q30)&gt;MAX(U$23:$U30),MAX(S$23:$S30)&gt;MAX(U$23:$U30),MAX(U$23:$U30)&lt;=MAX(W$23:$W30),MAX(U$23:$U30)&lt;=MAX(Y$23:$Y30),MAX(U$23:$U30)&lt;=MAX(AA$23:$AA30),MAX(U$23:$U30)&lt;TIME(16,0,0)),MAX(U$23:$U30,$C31),""),"")</f>
        <v/>
      </c>
      <c r="U31" s="4" t="str">
        <f t="shared" ca="1" si="13"/>
        <v/>
      </c>
      <c r="V31" s="21" t="str">
        <f ca="1">IF($A31="макияж",IF(AND(MAX(O$23:$O30)&gt;MAX(W$23:$W30),$C31&lt;&gt;"",MAX(Q$23:$Q30)&gt;MAX(W$23:$W30),MAX(S$23:$S30)&gt;MAX(W$23:$W30),MAX(U$23:$U30)&gt;MAX(W$23:$W30),MAX(W$23:$W30)&lt;=MAX(Y$23:$Y30),MAX(W$23:$W30)&lt;=MAX(AA$23:$AA30),MAX(W$23:$W30)&lt;TIME(16,0,0)),MAX(W$23:$W30,$C31),""),"")</f>
        <v/>
      </c>
      <c r="W31" s="4" t="str">
        <f t="shared" ca="1" si="14"/>
        <v/>
      </c>
      <c r="X31" s="21">
        <f ca="1">IF($A31="макияж",IF(AND(MAX(O$23:$O30)&gt;MAX(Y$23:$Y30),$C31&lt;&gt;"",MAX(Q$23:$Q30)&gt;MAX(Y$23:$Y30),MAX(S$23:$S30)&gt;MAX(Y$23:$Y30),MAX(U$23:$U30)&gt;MAX(Y$23:$Y30),MAX(W$23:$W30)&gt;MAX(Y$23:$Y30),MAX(Y$23:$Y30)&lt;=MAX(AA$23:$AA30),MAX(Y$23:$Y30)&lt;TIME(16,0,0)),MAX(Y$23:$Y30,$C31),""),"")</f>
        <v>0.35034570073783089</v>
      </c>
      <c r="Y31" s="4">
        <f t="shared" ca="1" si="15"/>
        <v>0.35796534325199514</v>
      </c>
      <c r="Z31" s="21" t="str">
        <f ca="1">IF($A31="макияж",IF(AND(MAX(O$23:$O30)&gt;MAX(AA$23:$AA30),$C31&lt;&gt;"",MAX(Q$23:$Q30)&gt;MAX(AA$23:$AA30),MAX(S$23:$S30)&gt;MAX(AA$23:$AA30),MAX(U$23:$U30)&gt;MAX(AA$23:$AA30),MAX(W$23:$W30)&gt;MAX(AA$23:$AA30),MAX(Y$23:$Y30)&gt;MAX(AA$23:$AA30),MAX(AA$23:$AA30)&lt;TIME(16,0,0)),MAX(AA$23:$AA30,$C31),""),"")</f>
        <v/>
      </c>
      <c r="AA31" s="4" t="str">
        <f t="shared" ca="1" si="16"/>
        <v/>
      </c>
    </row>
    <row r="32" spans="1:68" ht="13.8" x14ac:dyDescent="0.3">
      <c r="A32" s="33" t="str">
        <f t="shared" ca="1" si="3"/>
        <v>макияж</v>
      </c>
      <c r="B32" s="34">
        <f t="shared" ca="1" si="4"/>
        <v>1.4102622087008203</v>
      </c>
      <c r="C32" s="32">
        <f t="shared" ca="1" si="5"/>
        <v>0.35132504949387311</v>
      </c>
      <c r="D32" s="3">
        <f ca="1">IF(C32&lt;&gt;"",IF(A32="маникюр",SUM(COUNTIF($I$24:$I32,"&gt;"&amp;C32),COUNTIF($K$24:$K32,"&gt;"&amp;C32),COUNTIF($M$24:$M32,"&gt;"&amp;C32)),SUM(COUNTIF($O$24:$O32,"&gt;"&amp;C32),COUNTIF($Q$24:$Q32,"&gt;"&amp;C32),COUNTIF($S$24:$S32,"&gt;"&amp;C32),COUNTIF($U$24:$U32,"&gt;"&amp;C32),COUNTIF($W$24:$W32,"&gt;"&amp;C32),COUNTIF($Y$24:$Y32,"&gt;"&amp;C32),COUNTIF($AA$24:$AA32,"&gt;"&amp;C32))),"")</f>
        <v>4</v>
      </c>
      <c r="E32" s="3">
        <f t="shared" ca="1" si="6"/>
        <v>22.058514523788993</v>
      </c>
      <c r="F32" s="35">
        <f t="shared" ca="1" si="7"/>
        <v>1.5318412863742357E-2</v>
      </c>
      <c r="G32" s="4">
        <f t="shared" ca="1" si="8"/>
        <v>1.5318412863742359E-2</v>
      </c>
      <c r="H32" s="4" t="str">
        <f ca="1">IF($A32="маникюр",IF(AND(MAX(I$23:$I31)&lt;=MAX(K$23:$K31),$C32&lt;&gt;"",MAX(I$23:$I31)&lt;=MAX(M$23:$M31),MAX(I$23:$I31)&lt;TIME(16,0,0)),MAX(I$23:$I31,$C32),""),"")</f>
        <v/>
      </c>
      <c r="I32" s="4" t="str">
        <f t="shared" ca="1" si="9"/>
        <v/>
      </c>
      <c r="J32" s="4" t="str">
        <f ca="1">IF($A32="маникюр",IF(AND(MAX(I$23:$I31)&gt;MAX(K$23:$K31),$C32&lt;&gt;"",MAX(K$23:$K31)&lt;=MAX(M$23:$M31),MAX(K$23:$K31)&lt;TIME(16,0,0)),MAX(K$23:$K31,$C32),""),"")</f>
        <v/>
      </c>
      <c r="K32" s="4" t="str">
        <f t="shared" ca="1" si="10"/>
        <v/>
      </c>
      <c r="L32" s="21" t="str">
        <f ca="1">IF($A32="маникюр",IF(AND(MAX(I$23:$I31)&gt;MAX(M$23:$M31),$C32&lt;&gt;"",MAX(K$23:$K31)&gt;MAX(M$23:$M31),MAX(M$23:$M31)&lt;TIME(16,0,0)),MAX(M$23:$M31,$C32),""),"")</f>
        <v/>
      </c>
      <c r="M32" s="4" t="str">
        <f t="shared" ca="1" si="11"/>
        <v/>
      </c>
      <c r="N32" s="4" t="str">
        <f ca="1">IF($A32="макияж",IF(AND(MAX(O$23:$O31)&lt;=MAX(Q$23:$Q31),$C32&lt;&gt;"",MAX(O$23:$O31)&lt;=MAX(S$23:$S31),MAX(O$23:$O31)&lt;=MAX(U$23:$U31),MAX(O$23:$O31)&lt;=MAX(W$23:$W31),MAX(O$23:$O31)&lt;=MAX(Y$23:$Y31),MAX(O$23:$O31)&lt;=MAX(AA$23:$AA31),MAX(O$23:$O31)&lt;TIME(16,0,0)),MAX(O$23:$O31,$C32),""),"")</f>
        <v/>
      </c>
      <c r="O32" s="4" t="str">
        <f t="shared" ca="1" si="0"/>
        <v/>
      </c>
      <c r="P32" s="21" t="str">
        <f ca="1">IF($A32="макияж",IF(AND(MAX(O$23:$O31)&gt;MAX(Q$23:$Q31),$C32&lt;&gt;"",MAX(Q$23:$Q31)&lt;=MAX(S$23:$S31),MAX(Q$23:$Q31)&lt;=MAX(U$23:$U31),MAX(Q$23:$Q31)&lt;=MAX(W$23:$W31),MAX(Q$23:$Q31)&lt;=MAX(Y$23:$Y31),MAX(Q$23:$Q31)&lt;=MAX(AA$23:$AA31),MAX(Q$23:$Q31)&lt;TIME(16,0,0)),MAX(Q$23:$Q31,$C32),""),"")</f>
        <v/>
      </c>
      <c r="Q32" s="4" t="str">
        <f t="shared" ca="1" si="1"/>
        <v/>
      </c>
      <c r="R32" s="21" t="str">
        <f ca="1">IF($A32="макияж",IF(AND(MAX(O$23:$O31)&gt;MAX(S$23:$S31),$C32&lt;&gt;"",MAX(Q$23:$Q31)&gt;MAX(S$23:$S31),MAX(S$23:$S31)&lt;=MAX(U$23:$U31),MAX(S$23:$S31)&lt;=MAX(W$23:$W31),MAX(S$23:$S31)&lt;=MAX(Y$23:$Y31),MAX(S$23:$S31)&lt;=MAX(AA$23:$AA31),MAX(S$23:$S31)&lt;TIME(16,0,0)),MAX(S$23:$S31,$C32),""),"")</f>
        <v/>
      </c>
      <c r="S32" s="4" t="str">
        <f t="shared" ref="S32" ca="1" si="23">IF(ISTEXT(R32),"",R32+$E32/1440)</f>
        <v/>
      </c>
      <c r="T32" s="21" t="str">
        <f ca="1">IF($A32="макияж",IF(AND(MAX(O$23:$O31)&gt;MAX(U$23:$U31),$C32&lt;&gt;"",MAX(Q$23:$Q31)&gt;MAX(U$23:$U31),MAX(S$23:$S31)&gt;MAX(U$23:$U31),MAX(U$23:$U31)&lt;=MAX(W$23:$W31),MAX(U$23:$U31)&lt;=MAX(Y$23:$Y31),MAX(U$23:$U31)&lt;=MAX(AA$23:$AA31),MAX(U$23:$U31)&lt;TIME(16,0,0)),MAX(U$23:$U31,$C32),""),"")</f>
        <v/>
      </c>
      <c r="U32" s="4" t="str">
        <f t="shared" ca="1" si="13"/>
        <v/>
      </c>
      <c r="V32" s="21" t="str">
        <f ca="1">IF($A32="макияж",IF(AND(MAX(O$23:$O31)&gt;MAX(W$23:$W31),$C32&lt;&gt;"",MAX(Q$23:$Q31)&gt;MAX(W$23:$W31),MAX(S$23:$S31)&gt;MAX(W$23:$W31),MAX(U$23:$U31)&gt;MAX(W$23:$W31),MAX(W$23:$W31)&lt;=MAX(Y$23:$Y31),MAX(W$23:$W31)&lt;=MAX(AA$23:$AA31),MAX(W$23:$W31)&lt;TIME(16,0,0)),MAX(W$23:$W31,$C32),""),"")</f>
        <v/>
      </c>
      <c r="W32" s="4" t="str">
        <f t="shared" ca="1" si="14"/>
        <v/>
      </c>
      <c r="X32" s="21" t="str">
        <f ca="1">IF($A32="макияж",IF(AND(MAX(O$23:$O31)&gt;MAX(Y$23:$Y31),$C32&lt;&gt;"",MAX(Q$23:$Q31)&gt;MAX(Y$23:$Y31),MAX(S$23:$S31)&gt;MAX(Y$23:$Y31),MAX(U$23:$U31)&gt;MAX(Y$23:$Y31),MAX(W$23:$W31)&gt;MAX(Y$23:$Y31),MAX(Y$23:$Y31)&lt;=MAX(AA$23:$AA31),MAX(Y$23:$Y31)&lt;TIME(16,0,0)),MAX(Y$23:$Y31,$C32),""),"")</f>
        <v/>
      </c>
      <c r="Y32" s="4" t="str">
        <f t="shared" ca="1" si="15"/>
        <v/>
      </c>
      <c r="Z32" s="21">
        <f ca="1">IF($A32="макияж",IF(AND(MAX(O$23:$O31)&gt;MAX(AA$23:$AA31),$C32&lt;&gt;"",MAX(Q$23:$Q31)&gt;MAX(AA$23:$AA31),MAX(S$23:$S31)&gt;MAX(AA$23:$AA31),MAX(U$23:$U31)&gt;MAX(AA$23:$AA31),MAX(W$23:$W31)&gt;MAX(AA$23:$AA31),MAX(Y$23:$Y31)&gt;MAX(AA$23:$AA31),MAX(AA$23:$AA31)&lt;TIME(16,0,0)),MAX(AA$23:$AA31,$C32),""),"")</f>
        <v>0.35132504949387311</v>
      </c>
      <c r="AA32" s="4">
        <f t="shared" ca="1" si="16"/>
        <v>0.36664346235761547</v>
      </c>
    </row>
    <row r="33" spans="1:27" ht="13.8" x14ac:dyDescent="0.3">
      <c r="A33" s="33" t="str">
        <f t="shared" ca="1" si="3"/>
        <v>макияж</v>
      </c>
      <c r="B33" s="34">
        <f t="shared" ca="1" si="4"/>
        <v>1.0304838641994489</v>
      </c>
      <c r="C33" s="32">
        <f t="shared" ca="1" si="5"/>
        <v>0.35204066328845607</v>
      </c>
      <c r="D33" s="3">
        <f ca="1">IF(C33&lt;&gt;"",IF(A33="маникюр",SUM(COUNTIF($I$24:$I33,"&gt;"&amp;C33),COUNTIF($K$24:$K33,"&gt;"&amp;C33),COUNTIF($M$24:$M33,"&gt;"&amp;C33)),SUM(COUNTIF($O$24:$O33,"&gt;"&amp;C33),COUNTIF($Q$24:$Q33,"&gt;"&amp;C33),COUNTIF($S$24:$S33,"&gt;"&amp;C33),COUNTIF($U$24:$U33,"&gt;"&amp;C33),COUNTIF($W$24:$W33,"&gt;"&amp;C33),COUNTIF($Y$24:$Y33,"&gt;"&amp;C33),COUNTIF($AA$24:$AA33,"&gt;"&amp;C33))),"")</f>
        <v>4</v>
      </c>
      <c r="E33" s="3">
        <f t="shared" ca="1" si="6"/>
        <v>20.553173834190314</v>
      </c>
      <c r="F33" s="35">
        <f t="shared" ca="1" si="7"/>
        <v>1.4273037384854385E-2</v>
      </c>
      <c r="G33" s="4">
        <f t="shared" ca="1" si="8"/>
        <v>1.4273037384854359E-2</v>
      </c>
      <c r="H33" s="4" t="str">
        <f ca="1">IF($A33="маникюр",IF(AND(MAX(I$23:$I32)&lt;=MAX(K$23:$K32),$C33&lt;&gt;"",MAX(I$23:$I32)&lt;=MAX(M$23:$M32),MAX(I$23:$I32)&lt;TIME(16,0,0)),MAX(I$23:$I32,$C33),""),"")</f>
        <v/>
      </c>
      <c r="I33" s="4" t="str">
        <f t="shared" ca="1" si="9"/>
        <v/>
      </c>
      <c r="J33" s="4" t="str">
        <f ca="1">IF($A33="маникюр",IF(AND(MAX(I$23:$I32)&gt;MAX(K$23:$K32),$C33&lt;&gt;"",MAX(K$23:$K32)&lt;=MAX(M$23:$M32),MAX(K$23:$K32)&lt;TIME(16,0,0)),MAX(K$23:$K32,$C33),""),"")</f>
        <v/>
      </c>
      <c r="K33" s="4" t="str">
        <f t="shared" ca="1" si="10"/>
        <v/>
      </c>
      <c r="L33" s="21" t="str">
        <f ca="1">IF($A33="маникюр",IF(AND(MAX(I$23:$I32)&gt;MAX(M$23:$M32),$C33&lt;&gt;"",MAX(K$23:$K32)&gt;MAX(M$23:$M32),MAX(M$23:$M32)&lt;TIME(16,0,0)),MAX(M$23:$M32,$C33),""),"")</f>
        <v/>
      </c>
      <c r="M33" s="4" t="str">
        <f t="shared" ca="1" si="11"/>
        <v/>
      </c>
      <c r="N33" s="4" t="str">
        <f ca="1">IF($A33="макияж",IF(AND(MAX(O$23:$O32)&lt;=MAX(Q$23:$Q32),$C33&lt;&gt;"",MAX(O$23:$O32)&lt;=MAX(S$23:$S32),MAX(O$23:$O32)&lt;=MAX(U$23:$U32),MAX(O$23:$O32)&lt;=MAX(W$23:$W32),MAX(O$23:$O32)&lt;=MAX(Y$23:$Y32),MAX(O$23:$O32)&lt;=MAX(AA$23:$AA32),MAX(O$23:$O32)&lt;TIME(16,0,0)),MAX(O$23:$O32,$C33),""),"")</f>
        <v/>
      </c>
      <c r="O33" s="4" t="str">
        <f t="shared" ca="1" si="0"/>
        <v/>
      </c>
      <c r="P33" s="21">
        <f ca="1">IF($A33="макияж",IF(AND(MAX(O$23:$O32)&gt;MAX(Q$23:$Q32),$C33&lt;&gt;"",MAX(Q$23:$Q32)&lt;=MAX(S$23:$S32),MAX(Q$23:$Q32)&lt;=MAX(U$23:$U32),MAX(Q$23:$Q32)&lt;=MAX(W$23:$W32),MAX(Q$23:$Q32)&lt;=MAX(Y$23:$Y32),MAX(Q$23:$Q32)&lt;=MAX(AA$23:$AA32),MAX(Q$23:$Q32)&lt;TIME(16,0,0)),MAX(Q$23:$Q32,$C33),""),"")</f>
        <v>0.35204066328845607</v>
      </c>
      <c r="Q33" s="4">
        <f t="shared" ca="1" si="1"/>
        <v>0.36631370067331043</v>
      </c>
      <c r="R33" s="21" t="str">
        <f ca="1">IF($A33="макияж",IF(AND(MAX(O$23:$O32)&gt;MAX(S$23:$S32),$C33&lt;&gt;"",MAX(Q$23:$Q32)&gt;MAX(S$23:$S32),MAX(S$23:$S32)&lt;=MAX(U$23:$U32),MAX(S$23:$S32)&lt;=MAX(W$23:$W32),MAX(S$23:$S32)&lt;=MAX(Y$23:$Y32),MAX(S$23:$S32)&lt;=MAX(AA$23:$AA32),MAX(S$23:$S32)&lt;TIME(16,0,0)),MAX(S$23:$S32,$C33),""),"")</f>
        <v/>
      </c>
      <c r="S33" s="4" t="str">
        <f t="shared" ref="S33" ca="1" si="24">IF(ISTEXT(R33),"",R33+$E33/1440)</f>
        <v/>
      </c>
      <c r="T33" s="21" t="str">
        <f ca="1">IF($A33="макияж",IF(AND(MAX(O$23:$O32)&gt;MAX(U$23:$U32),$C33&lt;&gt;"",MAX(Q$23:$Q32)&gt;MAX(U$23:$U32),MAX(S$23:$S32)&gt;MAX(U$23:$U32),MAX(U$23:$U32)&lt;=MAX(W$23:$W32),MAX(U$23:$U32)&lt;=MAX(Y$23:$Y32),MAX(U$23:$U32)&lt;=MAX(AA$23:$AA32),MAX(U$23:$U32)&lt;TIME(16,0,0)),MAX(U$23:$U32,$C33),""),"")</f>
        <v/>
      </c>
      <c r="U33" s="4" t="str">
        <f t="shared" ca="1" si="13"/>
        <v/>
      </c>
      <c r="V33" s="21" t="str">
        <f ca="1">IF($A33="макияж",IF(AND(MAX(O$23:$O32)&gt;MAX(W$23:$W32),$C33&lt;&gt;"",MAX(Q$23:$Q32)&gt;MAX(W$23:$W32),MAX(S$23:$S32)&gt;MAX(W$23:$W32),MAX(U$23:$U32)&gt;MAX(W$23:$W32),MAX(W$23:$W32)&lt;=MAX(Y$23:$Y32),MAX(W$23:$W32)&lt;=MAX(AA$23:$AA32),MAX(W$23:$W32)&lt;TIME(16,0,0)),MAX(W$23:$W32,$C33),""),"")</f>
        <v/>
      </c>
      <c r="W33" s="4" t="str">
        <f t="shared" ca="1" si="14"/>
        <v/>
      </c>
      <c r="X33" s="21" t="str">
        <f ca="1">IF($A33="макияж",IF(AND(MAX(O$23:$O32)&gt;MAX(Y$23:$Y32),$C33&lt;&gt;"",MAX(Q$23:$Q32)&gt;MAX(Y$23:$Y32),MAX(S$23:$S32)&gt;MAX(Y$23:$Y32),MAX(U$23:$U32)&gt;MAX(Y$23:$Y32),MAX(W$23:$W32)&gt;MAX(Y$23:$Y32),MAX(Y$23:$Y32)&lt;=MAX(AA$23:$AA32),MAX(Y$23:$Y32)&lt;TIME(16,0,0)),MAX(Y$23:$Y32,$C33),""),"")</f>
        <v/>
      </c>
      <c r="Y33" s="4" t="str">
        <f t="shared" ca="1" si="15"/>
        <v/>
      </c>
      <c r="Z33" s="21" t="str">
        <f ca="1">IF($A33="макияж",IF(AND(MAX(O$23:$O32)&gt;MAX(AA$23:$AA32),$C33&lt;&gt;"",MAX(Q$23:$Q32)&gt;MAX(AA$23:$AA32),MAX(S$23:$S32)&gt;MAX(AA$23:$AA32),MAX(U$23:$U32)&gt;MAX(AA$23:$AA32),MAX(W$23:$W32)&gt;MAX(AA$23:$AA32),MAX(Y$23:$Y32)&gt;MAX(AA$23:$AA32),MAX(AA$23:$AA32)&lt;TIME(16,0,0)),MAX(AA$23:$AA32,$C33),""),"")</f>
        <v/>
      </c>
      <c r="AA33" s="4" t="str">
        <f t="shared" ca="1" si="16"/>
        <v/>
      </c>
    </row>
    <row r="34" spans="1:27" ht="13.8" x14ac:dyDescent="0.3">
      <c r="A34" s="33" t="str">
        <f t="shared" ca="1" si="3"/>
        <v>макияж</v>
      </c>
      <c r="B34" s="34">
        <f t="shared" ca="1" si="4"/>
        <v>1.355476731923934</v>
      </c>
      <c r="C34" s="32">
        <f t="shared" ca="1" si="5"/>
        <v>0.35298196657451436</v>
      </c>
      <c r="D34" s="3">
        <f ca="1">IF(C34&lt;&gt;"",IF(A34="маникюр",SUM(COUNTIF($I$24:$I34,"&gt;"&amp;C34),COUNTIF($K$24:$K34,"&gt;"&amp;C34),COUNTIF($M$24:$M34,"&gt;"&amp;C34)),SUM(COUNTIF($O$24:$O34,"&gt;"&amp;C34),COUNTIF($Q$24:$Q34,"&gt;"&amp;C34),COUNTIF($S$24:$S34,"&gt;"&amp;C34),COUNTIF($U$24:$U34,"&gt;"&amp;C34),COUNTIF($W$24:$W34,"&gt;"&amp;C34),COUNTIF($Y$24:$Y34,"&gt;"&amp;C34),COUNTIF($AA$24:$AA34,"&gt;"&amp;C34))),"")</f>
        <v>5</v>
      </c>
      <c r="E34" s="3">
        <f t="shared" ca="1" si="6"/>
        <v>9.7514846394053407</v>
      </c>
      <c r="F34" s="35">
        <f t="shared" ca="1" si="7"/>
        <v>6.7718643329203751E-3</v>
      </c>
      <c r="G34" s="4">
        <f t="shared" ca="1" si="8"/>
        <v>6.7718643329203743E-3</v>
      </c>
      <c r="H34" s="4" t="str">
        <f ca="1">IF($A34="маникюр",IF(AND(MAX(I$23:$I33)&lt;=MAX(K$23:$K33),$C34&lt;&gt;"",MAX(I$23:$I33)&lt;=MAX(M$23:$M33),MAX(I$23:$I33)&lt;TIME(16,0,0)),MAX(I$23:$I33,$C34),""),"")</f>
        <v/>
      </c>
      <c r="I34" s="4" t="str">
        <f t="shared" ca="1" si="9"/>
        <v/>
      </c>
      <c r="J34" s="4" t="str">
        <f ca="1">IF($A34="маникюр",IF(AND(MAX(I$23:$I33)&gt;MAX(K$23:$K33),$C34&lt;&gt;"",MAX(K$23:$K33)&lt;=MAX(M$23:$M33),MAX(K$23:$K33)&lt;TIME(16,0,0)),MAX(K$23:$K33,$C34),""),"")</f>
        <v/>
      </c>
      <c r="K34" s="4" t="str">
        <f t="shared" ca="1" si="10"/>
        <v/>
      </c>
      <c r="L34" s="21" t="str">
        <f ca="1">IF($A34="маникюр",IF(AND(MAX(I$23:$I33)&gt;MAX(M$23:$M33),$C34&lt;&gt;"",MAX(K$23:$K33)&gt;MAX(M$23:$M33),MAX(M$23:$M33)&lt;TIME(16,0,0)),MAX(M$23:$M33,$C34),""),"")</f>
        <v/>
      </c>
      <c r="M34" s="4" t="str">
        <f t="shared" ca="1" si="11"/>
        <v/>
      </c>
      <c r="N34" s="4" t="str">
        <f ca="1">IF($A34="макияж",IF(AND(MAX(O$23:$O33)&lt;=MAX(Q$23:$Q33),$C34&lt;&gt;"",MAX(O$23:$O33)&lt;=MAX(S$23:$S33),MAX(O$23:$O33)&lt;=MAX(U$23:$U33),MAX(O$23:$O33)&lt;=MAX(W$23:$W33),MAX(O$23:$O33)&lt;=MAX(Y$23:$Y33),MAX(O$23:$O33)&lt;=MAX(AA$23:$AA33),MAX(O$23:$O33)&lt;TIME(16,0,0)),MAX(O$23:$O33,$C34),""),"")</f>
        <v/>
      </c>
      <c r="O34" s="4" t="str">
        <f t="shared" ca="1" si="0"/>
        <v/>
      </c>
      <c r="P34" s="21" t="str">
        <f ca="1">IF($A34="макияж",IF(AND(MAX(O$23:$O33)&gt;MAX(Q$23:$Q33),$C34&lt;&gt;"",MAX(Q$23:$Q33)&lt;=MAX(S$23:$S33),MAX(Q$23:$Q33)&lt;=MAX(U$23:$U33),MAX(Q$23:$Q33)&lt;=MAX(W$23:$W33),MAX(Q$23:$Q33)&lt;=MAX(Y$23:$Y33),MAX(Q$23:$Q33)&lt;=MAX(AA$23:$AA33),MAX(Q$23:$Q33)&lt;TIME(16,0,0)),MAX(Q$23:$Q33,$C34),""),"")</f>
        <v/>
      </c>
      <c r="Q34" s="4" t="str">
        <f t="shared" ca="1" si="1"/>
        <v/>
      </c>
      <c r="R34" s="21" t="str">
        <f ca="1">IF($A34="макияж",IF(AND(MAX(O$23:$O33)&gt;MAX(S$23:$S33),$C34&lt;&gt;"",MAX(Q$23:$Q33)&gt;MAX(S$23:$S33),MAX(S$23:$S33)&lt;=MAX(U$23:$U33),MAX(S$23:$S33)&lt;=MAX(W$23:$W33),MAX(S$23:$S33)&lt;=MAX(Y$23:$Y33),MAX(S$23:$S33)&lt;=MAX(AA$23:$AA33),MAX(S$23:$S33)&lt;TIME(16,0,0)),MAX(S$23:$S33,$C34),""),"")</f>
        <v/>
      </c>
      <c r="S34" s="4" t="str">
        <f t="shared" ref="S34" ca="1" si="25">IF(ISTEXT(R34),"",R34+$E34/1440)</f>
        <v/>
      </c>
      <c r="T34" s="21">
        <f ca="1">IF($A34="макияж",IF(AND(MAX(O$23:$O33)&gt;MAX(U$23:$U33),$C34&lt;&gt;"",MAX(Q$23:$Q33)&gt;MAX(U$23:$U33),MAX(S$23:$S33)&gt;MAX(U$23:$U33),MAX(U$23:$U33)&lt;=MAX(W$23:$W33),MAX(U$23:$U33)&lt;=MAX(Y$23:$Y33),MAX(U$23:$U33)&lt;=MAX(AA$23:$AA33),MAX(U$23:$U33)&lt;TIME(16,0,0)),MAX(U$23:$U33,$C34),""),"")</f>
        <v>0.35298196657451436</v>
      </c>
      <c r="U34" s="4">
        <f t="shared" ca="1" si="13"/>
        <v>0.35975383090743474</v>
      </c>
      <c r="V34" s="21" t="str">
        <f ca="1">IF($A34="макияж",IF(AND(MAX(O$23:$O33)&gt;MAX(W$23:$W33),$C34&lt;&gt;"",MAX(Q$23:$Q33)&gt;MAX(W$23:$W33),MAX(S$23:$S33)&gt;MAX(W$23:$W33),MAX(U$23:$U33)&gt;MAX(W$23:$W33),MAX(W$23:$W33)&lt;=MAX(Y$23:$Y33),MAX(W$23:$W33)&lt;=MAX(AA$23:$AA33),MAX(W$23:$W33)&lt;TIME(16,0,0)),MAX(W$23:$W33,$C34),""),"")</f>
        <v/>
      </c>
      <c r="W34" s="4" t="str">
        <f t="shared" ca="1" si="14"/>
        <v/>
      </c>
      <c r="X34" s="21" t="str">
        <f ca="1">IF($A34="макияж",IF(AND(MAX(O$23:$O33)&gt;MAX(Y$23:$Y33),$C34&lt;&gt;"",MAX(Q$23:$Q33)&gt;MAX(Y$23:$Y33),MAX(S$23:$S33)&gt;MAX(Y$23:$Y33),MAX(U$23:$U33)&gt;MAX(Y$23:$Y33),MAX(W$23:$W33)&gt;MAX(Y$23:$Y33),MAX(Y$23:$Y33)&lt;=MAX(AA$23:$AA33),MAX(Y$23:$Y33)&lt;TIME(16,0,0)),MAX(Y$23:$Y33,$C34),""),"")</f>
        <v/>
      </c>
      <c r="Y34" s="4" t="str">
        <f t="shared" ca="1" si="15"/>
        <v/>
      </c>
      <c r="Z34" s="21" t="str">
        <f ca="1">IF($A34="макияж",IF(AND(MAX(O$23:$O33)&gt;MAX(AA$23:$AA33),$C34&lt;&gt;"",MAX(Q$23:$Q33)&gt;MAX(AA$23:$AA33),MAX(S$23:$S33)&gt;MAX(AA$23:$AA33),MAX(U$23:$U33)&gt;MAX(AA$23:$AA33),MAX(W$23:$W33)&gt;MAX(AA$23:$AA33),MAX(Y$23:$Y33)&gt;MAX(AA$23:$AA33),MAX(AA$23:$AA33)&lt;TIME(16,0,0)),MAX(AA$23:$AA33,$C34),""),"")</f>
        <v/>
      </c>
      <c r="AA34" s="4" t="str">
        <f t="shared" ca="1" si="16"/>
        <v/>
      </c>
    </row>
    <row r="35" spans="1:27" ht="13.8" x14ac:dyDescent="0.3">
      <c r="A35" s="33" t="str">
        <f t="shared" ca="1" si="3"/>
        <v>макияж</v>
      </c>
      <c r="B35" s="34">
        <f t="shared" ca="1" si="4"/>
        <v>1.8542494502438036</v>
      </c>
      <c r="C35" s="32">
        <f t="shared" ca="1" si="5"/>
        <v>0.35426963980385034</v>
      </c>
      <c r="D35" s="3">
        <f ca="1">IF(C35&lt;&gt;"",IF(A35="маникюр",SUM(COUNTIF($I$24:$I35,"&gt;"&amp;C35),COUNTIF($K$24:$K35,"&gt;"&amp;C35),COUNTIF($M$24:$M35,"&gt;"&amp;C35)),SUM(COUNTIF($O$24:$O35,"&gt;"&amp;C35),COUNTIF($Q$24:$Q35,"&gt;"&amp;C35),COUNTIF($S$24:$S35,"&gt;"&amp;C35),COUNTIF($U$24:$U35,"&gt;"&amp;C35),COUNTIF($W$24:$W35,"&gt;"&amp;C35),COUNTIF($Y$24:$Y35,"&gt;"&amp;C35),COUNTIF($AA$24:$AA35,"&gt;"&amp;C35))),"")</f>
        <v>6</v>
      </c>
      <c r="E35" s="3">
        <f t="shared" ca="1" si="6"/>
        <v>39.277210645973625</v>
      </c>
      <c r="F35" s="35">
        <f t="shared" ca="1" si="7"/>
        <v>2.7275840726370574E-2</v>
      </c>
      <c r="G35" s="4">
        <f t="shared" ca="1" si="8"/>
        <v>2.727584072637057E-2</v>
      </c>
      <c r="H35" s="4" t="str">
        <f ca="1">IF($A35="маникюр",IF(AND(MAX(I$23:$I34)&lt;=MAX(K$23:$K34),$C35&lt;&gt;"",MAX(I$23:$I34)&lt;=MAX(M$23:$M34),MAX(I$23:$I34)&lt;TIME(16,0,0)),MAX(I$23:$I34,$C35),""),"")</f>
        <v/>
      </c>
      <c r="I35" s="4" t="str">
        <f t="shared" ca="1" si="9"/>
        <v/>
      </c>
      <c r="J35" s="4" t="str">
        <f ca="1">IF($A35="маникюр",IF(AND(MAX(I$23:$I34)&gt;MAX(K$23:$K34),$C35&lt;&gt;"",MAX(K$23:$K34)&lt;=MAX(M$23:$M34),MAX(K$23:$K34)&lt;TIME(16,0,0)),MAX(K$23:$K34,$C35),""),"")</f>
        <v/>
      </c>
      <c r="K35" s="4" t="str">
        <f t="shared" ca="1" si="10"/>
        <v/>
      </c>
      <c r="L35" s="21" t="str">
        <f ca="1">IF($A35="маникюр",IF(AND(MAX(I$23:$I34)&gt;MAX(M$23:$M34),$C35&lt;&gt;"",MAX(K$23:$K34)&gt;MAX(M$23:$M34),MAX(M$23:$M34)&lt;TIME(16,0,0)),MAX(M$23:$M34,$C35),""),"")</f>
        <v/>
      </c>
      <c r="M35" s="4" t="str">
        <f t="shared" ca="1" si="11"/>
        <v/>
      </c>
      <c r="N35" s="4">
        <f ca="1">IF($A35="макияж",IF(AND(MAX(O$23:$O34)&lt;=MAX(Q$23:$Q34),$C35&lt;&gt;"",MAX(O$23:$O34)&lt;=MAX(S$23:$S34),MAX(O$23:$O34)&lt;=MAX(U$23:$U34),MAX(O$23:$O34)&lt;=MAX(W$23:$W34),MAX(O$23:$O34)&lt;=MAX(Y$23:$Y34),MAX(O$23:$O34)&lt;=MAX(AA$23:$AA34),MAX(O$23:$O34)&lt;TIME(16,0,0)),MAX(O$23:$O34,$C35),""),"")</f>
        <v>0.35426963980385034</v>
      </c>
      <c r="O35" s="4">
        <f t="shared" ca="1" si="0"/>
        <v>0.38154548053022092</v>
      </c>
      <c r="P35" s="21" t="str">
        <f ca="1">IF($A35="макияж",IF(AND(MAX(O$23:$O34)&gt;MAX(Q$23:$Q34),$C35&lt;&gt;"",MAX(Q$23:$Q34)&lt;=MAX(S$23:$S34),MAX(Q$23:$Q34)&lt;=MAX(U$23:$U34),MAX(Q$23:$Q34)&lt;=MAX(W$23:$W34),MAX(Q$23:$Q34)&lt;=MAX(Y$23:$Y34),MAX(Q$23:$Q34)&lt;=MAX(AA$23:$AA34),MAX(Q$23:$Q34)&lt;TIME(16,0,0)),MAX(Q$23:$Q34,$C35),""),"")</f>
        <v/>
      </c>
      <c r="Q35" s="4" t="str">
        <f t="shared" ca="1" si="1"/>
        <v/>
      </c>
      <c r="R35" s="21" t="str">
        <f ca="1">IF($A35="макияж",IF(AND(MAX(O$23:$O34)&gt;MAX(S$23:$S34),$C35&lt;&gt;"",MAX(Q$23:$Q34)&gt;MAX(S$23:$S34),MAX(S$23:$S34)&lt;=MAX(U$23:$U34),MAX(S$23:$S34)&lt;=MAX(W$23:$W34),MAX(S$23:$S34)&lt;=MAX(Y$23:$Y34),MAX(S$23:$S34)&lt;=MAX(AA$23:$AA34),MAX(S$23:$S34)&lt;TIME(16,0,0)),MAX(S$23:$S34,$C35),""),"")</f>
        <v/>
      </c>
      <c r="S35" s="4" t="str">
        <f t="shared" ref="S35" ca="1" si="26">IF(ISTEXT(R35),"",R35+$E35/1440)</f>
        <v/>
      </c>
      <c r="T35" s="21" t="str">
        <f ca="1">IF($A35="макияж",IF(AND(MAX(O$23:$O34)&gt;MAX(U$23:$U34),$C35&lt;&gt;"",MAX(Q$23:$Q34)&gt;MAX(U$23:$U34),MAX(S$23:$S34)&gt;MAX(U$23:$U34),MAX(U$23:$U34)&lt;=MAX(W$23:$W34),MAX(U$23:$U34)&lt;=MAX(Y$23:$Y34),MAX(U$23:$U34)&lt;=MAX(AA$23:$AA34),MAX(U$23:$U34)&lt;TIME(16,0,0)),MAX(U$23:$U34,$C35),""),"")</f>
        <v/>
      </c>
      <c r="U35" s="4" t="str">
        <f t="shared" ca="1" si="13"/>
        <v/>
      </c>
      <c r="V35" s="21" t="str">
        <f ca="1">IF($A35="макияж",IF(AND(MAX(O$23:$O34)&gt;MAX(W$23:$W34),$C35&lt;&gt;"",MAX(Q$23:$Q34)&gt;MAX(W$23:$W34),MAX(S$23:$S34)&gt;MAX(W$23:$W34),MAX(U$23:$U34)&gt;MAX(W$23:$W34),MAX(W$23:$W34)&lt;=MAX(Y$23:$Y34),MAX(W$23:$W34)&lt;=MAX(AA$23:$AA34),MAX(W$23:$W34)&lt;TIME(16,0,0)),MAX(W$23:$W34,$C35),""),"")</f>
        <v/>
      </c>
      <c r="W35" s="4" t="str">
        <f t="shared" ca="1" si="14"/>
        <v/>
      </c>
      <c r="X35" s="21" t="str">
        <f ca="1">IF($A35="макияж",IF(AND(MAX(O$23:$O34)&gt;MAX(Y$23:$Y34),$C35&lt;&gt;"",MAX(Q$23:$Q34)&gt;MAX(Y$23:$Y34),MAX(S$23:$S34)&gt;MAX(Y$23:$Y34),MAX(U$23:$U34)&gt;MAX(Y$23:$Y34),MAX(W$23:$W34)&gt;MAX(Y$23:$Y34),MAX(Y$23:$Y34)&lt;=MAX(AA$23:$AA34),MAX(Y$23:$Y34)&lt;TIME(16,0,0)),MAX(Y$23:$Y34,$C35),""),"")</f>
        <v/>
      </c>
      <c r="Y35" s="4" t="str">
        <f t="shared" ca="1" si="15"/>
        <v/>
      </c>
      <c r="Z35" s="21" t="str">
        <f ca="1">IF($A35="макияж",IF(AND(MAX(O$23:$O34)&gt;MAX(AA$23:$AA34),$C35&lt;&gt;"",MAX(Q$23:$Q34)&gt;MAX(AA$23:$AA34),MAX(S$23:$S34)&gt;MAX(AA$23:$AA34),MAX(U$23:$U34)&gt;MAX(AA$23:$AA34),MAX(W$23:$W34)&gt;MAX(AA$23:$AA34),MAX(Y$23:$Y34)&gt;MAX(AA$23:$AA34),MAX(AA$23:$AA34)&lt;TIME(16,0,0)),MAX(AA$23:$AA34,$C35),""),"")</f>
        <v/>
      </c>
      <c r="AA35" s="4" t="str">
        <f t="shared" ca="1" si="16"/>
        <v/>
      </c>
    </row>
    <row r="36" spans="1:27" ht="13.8" x14ac:dyDescent="0.3">
      <c r="A36" s="33" t="str">
        <f t="shared" ca="1" si="3"/>
        <v>макияж</v>
      </c>
      <c r="B36" s="34">
        <f t="shared" ca="1" si="4"/>
        <v>1.8899644373317521</v>
      </c>
      <c r="C36" s="32">
        <f t="shared" ca="1" si="5"/>
        <v>0.35558211510755294</v>
      </c>
      <c r="D36" s="3">
        <f ca="1">IF(C36&lt;&gt;"",IF(A36="маникюр",SUM(COUNTIF($I$24:$I36,"&gt;"&amp;C36),COUNTIF($K$24:$K36,"&gt;"&amp;C36),COUNTIF($M$24:$M36,"&gt;"&amp;C36)),SUM(COUNTIF($O$24:$O36,"&gt;"&amp;C36),COUNTIF($Q$24:$Q36,"&gt;"&amp;C36),COUNTIF($S$24:$S36,"&gt;"&amp;C36),COUNTIF($U$24:$U36,"&gt;"&amp;C36),COUNTIF($W$24:$W36,"&gt;"&amp;C36),COUNTIF($Y$24:$Y36,"&gt;"&amp;C36),COUNTIF($AA$24:$AA36,"&gt;"&amp;C36))),"")</f>
        <v>7</v>
      </c>
      <c r="E36" s="3">
        <f t="shared" ca="1" si="6"/>
        <v>16.257705601834569</v>
      </c>
      <c r="F36" s="35">
        <f t="shared" ca="1" si="7"/>
        <v>1.129007333460734E-2</v>
      </c>
      <c r="G36" s="4">
        <f t="shared" ca="1" si="8"/>
        <v>1.1290073334607353E-2</v>
      </c>
      <c r="H36" s="4" t="str">
        <f ca="1">IF($A36="маникюр",IF(AND(MAX(I$23:$I35)&lt;=MAX(K$23:$K35),$C36&lt;&gt;"",MAX(I$23:$I35)&lt;=MAX(M$23:$M35),MAX(I$23:$I35)&lt;TIME(16,0,0)),MAX(I$23:$I35,$C36),""),"")</f>
        <v/>
      </c>
      <c r="I36" s="4" t="str">
        <f t="shared" ca="1" si="9"/>
        <v/>
      </c>
      <c r="J36" s="4" t="str">
        <f ca="1">IF($A36="маникюр",IF(AND(MAX(I$23:$I35)&gt;MAX(K$23:$K35),$C36&lt;&gt;"",MAX(K$23:$K35)&lt;=MAX(M$23:$M35),MAX(K$23:$K35)&lt;TIME(16,0,0)),MAX(K$23:$K35,$C36),""),"")</f>
        <v/>
      </c>
      <c r="K36" s="4" t="str">
        <f t="shared" ca="1" si="10"/>
        <v/>
      </c>
      <c r="L36" s="21" t="str">
        <f ca="1">IF($A36="маникюр",IF(AND(MAX(I$23:$I35)&gt;MAX(M$23:$M35),$C36&lt;&gt;"",MAX(K$23:$K35)&gt;MAX(M$23:$M35),MAX(M$23:$M35)&lt;TIME(16,0,0)),MAX(M$23:$M35,$C36),""),"")</f>
        <v/>
      </c>
      <c r="M36" s="4" t="str">
        <f t="shared" ca="1" si="11"/>
        <v/>
      </c>
      <c r="N36" s="4" t="str">
        <f ca="1">IF($A36="макияж",IF(AND(MAX(O$23:$O35)&lt;=MAX(Q$23:$Q35),$C36&lt;&gt;"",MAX(O$23:$O35)&lt;=MAX(S$23:$S35),MAX(O$23:$O35)&lt;=MAX(U$23:$U35),MAX(O$23:$O35)&lt;=MAX(W$23:$W35),MAX(O$23:$O35)&lt;=MAX(Y$23:$Y35),MAX(O$23:$O35)&lt;=MAX(AA$23:$AA35),MAX(O$23:$O35)&lt;TIME(16,0,0)),MAX(O$23:$O35,$C36),""),"")</f>
        <v/>
      </c>
      <c r="O36" s="4" t="str">
        <f t="shared" ca="1" si="0"/>
        <v/>
      </c>
      <c r="P36" s="21" t="str">
        <f ca="1">IF($A36="макияж",IF(AND(MAX(O$23:$O35)&gt;MAX(Q$23:$Q35),$C36&lt;&gt;"",MAX(Q$23:$Q35)&lt;=MAX(S$23:$S35),MAX(Q$23:$Q35)&lt;=MAX(U$23:$U35),MAX(Q$23:$Q35)&lt;=MAX(W$23:$W35),MAX(Q$23:$Q35)&lt;=MAX(Y$23:$Y35),MAX(Q$23:$Q35)&lt;=MAX(AA$23:$AA35),MAX(Q$23:$Q35)&lt;TIME(16,0,0)),MAX(Q$23:$Q35,$C36),""),"")</f>
        <v/>
      </c>
      <c r="Q36" s="4" t="str">
        <f t="shared" ca="1" si="1"/>
        <v/>
      </c>
      <c r="R36" s="21">
        <f ca="1">IF($A36="макияж",IF(AND(MAX(O$23:$O35)&gt;MAX(S$23:$S35),$C36&lt;&gt;"",MAX(Q$23:$Q35)&gt;MAX(S$23:$S35),MAX(S$23:$S35)&lt;=MAX(U$23:$U35),MAX(S$23:$S35)&lt;=MAX(W$23:$W35),MAX(S$23:$S35)&lt;=MAX(Y$23:$Y35),MAX(S$23:$S35)&lt;=MAX(AA$23:$AA35),MAX(S$23:$S35)&lt;TIME(16,0,0)),MAX(S$23:$S35,$C36),""),"")</f>
        <v>0.35558211510755294</v>
      </c>
      <c r="S36" s="4">
        <f t="shared" ref="S36" ca="1" si="27">IF(ISTEXT(R36),"",R36+$E36/1440)</f>
        <v>0.3668721884421603</v>
      </c>
      <c r="T36" s="21" t="str">
        <f ca="1">IF($A36="макияж",IF(AND(MAX(O$23:$O35)&gt;MAX(U$23:$U35),$C36&lt;&gt;"",MAX(Q$23:$Q35)&gt;MAX(U$23:$U35),MAX(S$23:$S35)&gt;MAX(U$23:$U35),MAX(U$23:$U35)&lt;=MAX(W$23:$W35),MAX(U$23:$U35)&lt;=MAX(Y$23:$Y35),MAX(U$23:$U35)&lt;=MAX(AA$23:$AA35),MAX(U$23:$U35)&lt;TIME(16,0,0)),MAX(U$23:$U35,$C36),""),"")</f>
        <v/>
      </c>
      <c r="U36" s="4" t="str">
        <f t="shared" ca="1" si="13"/>
        <v/>
      </c>
      <c r="V36" s="21" t="str">
        <f ca="1">IF($A36="макияж",IF(AND(MAX(O$23:$O35)&gt;MAX(W$23:$W35),$C36&lt;&gt;"",MAX(Q$23:$Q35)&gt;MAX(W$23:$W35),MAX(S$23:$S35)&gt;MAX(W$23:$W35),MAX(U$23:$U35)&gt;MAX(W$23:$W35),MAX(W$23:$W35)&lt;=MAX(Y$23:$Y35),MAX(W$23:$W35)&lt;=MAX(AA$23:$AA35),MAX(W$23:$W35)&lt;TIME(16,0,0)),MAX(W$23:$W35,$C36),""),"")</f>
        <v/>
      </c>
      <c r="W36" s="4" t="str">
        <f t="shared" ca="1" si="14"/>
        <v/>
      </c>
      <c r="X36" s="21" t="str">
        <f ca="1">IF($A36="макияж",IF(AND(MAX(O$23:$O35)&gt;MAX(Y$23:$Y35),$C36&lt;&gt;"",MAX(Q$23:$Q35)&gt;MAX(Y$23:$Y35),MAX(S$23:$S35)&gt;MAX(Y$23:$Y35),MAX(U$23:$U35)&gt;MAX(Y$23:$Y35),MAX(W$23:$W35)&gt;MAX(Y$23:$Y35),MAX(Y$23:$Y35)&lt;=MAX(AA$23:$AA35),MAX(Y$23:$Y35)&lt;TIME(16,0,0)),MAX(Y$23:$Y35,$C36),""),"")</f>
        <v/>
      </c>
      <c r="Y36" s="4" t="str">
        <f t="shared" ca="1" si="15"/>
        <v/>
      </c>
      <c r="Z36" s="21" t="str">
        <f ca="1">IF($A36="макияж",IF(AND(MAX(O$23:$O35)&gt;MAX(AA$23:$AA35),$C36&lt;&gt;"",MAX(Q$23:$Q35)&gt;MAX(AA$23:$AA35),MAX(S$23:$S35)&gt;MAX(AA$23:$AA35),MAX(U$23:$U35)&gt;MAX(AA$23:$AA35),MAX(W$23:$W35)&gt;MAX(AA$23:$AA35),MAX(Y$23:$Y35)&gt;MAX(AA$23:$AA35),MAX(AA$23:$AA35)&lt;TIME(16,0,0)),MAX(AA$23:$AA35,$C36),""),"")</f>
        <v/>
      </c>
      <c r="AA36" s="4" t="str">
        <f t="shared" ca="1" si="16"/>
        <v/>
      </c>
    </row>
    <row r="37" spans="1:27" ht="13.8" x14ac:dyDescent="0.3">
      <c r="A37" s="33" t="str">
        <f t="shared" ca="1" si="3"/>
        <v>макияж</v>
      </c>
      <c r="B37" s="34">
        <f t="shared" ca="1" si="4"/>
        <v>1.4346438885951343</v>
      </c>
      <c r="C37" s="32">
        <f t="shared" ca="1" si="5"/>
        <v>0.356578395585744</v>
      </c>
      <c r="D37" s="3">
        <f ca="1">IF(C37&lt;&gt;"",IF(A37="маникюр",SUM(COUNTIF($I$24:$I37,"&gt;"&amp;C37),COUNTIF($K$24:$K37,"&gt;"&amp;C37),COUNTIF($M$24:$M37,"&gt;"&amp;C37)),SUM(COUNTIF($O$24:$O37,"&gt;"&amp;C37),COUNTIF($Q$24:$Q37,"&gt;"&amp;C37),COUNTIF($S$24:$S37,"&gt;"&amp;C37),COUNTIF($U$24:$U37,"&gt;"&amp;C37),COUNTIF($W$24:$W37,"&gt;"&amp;C37),COUNTIF($Y$24:$Y37,"&gt;"&amp;C37),COUNTIF($AA$24:$AA37,"&gt;"&amp;C37))),"")</f>
        <v>7</v>
      </c>
      <c r="E37" s="3">
        <f t="shared" ca="1" si="6"/>
        <v>30.872309246215085</v>
      </c>
      <c r="F37" s="35">
        <f t="shared" ca="1" si="7"/>
        <v>2.1439103643204921E-2</v>
      </c>
      <c r="G37" s="4">
        <f t="shared" ca="1" si="8"/>
        <v>2.1439103643204893E-2</v>
      </c>
      <c r="H37" s="4" t="str">
        <f ca="1">IF($A37="маникюр",IF(AND(MAX(I$23:$I36)&lt;=MAX(K$23:$K36),$C37&lt;&gt;"",MAX(I$23:$I36)&lt;=MAX(M$23:$M36),MAX(I$23:$I36)&lt;TIME(16,0,0)),MAX(I$23:$I36,$C37),""),"")</f>
        <v/>
      </c>
      <c r="I37" s="4" t="str">
        <f t="shared" ca="1" si="9"/>
        <v/>
      </c>
      <c r="J37" s="4" t="str">
        <f ca="1">IF($A37="маникюр",IF(AND(MAX(I$23:$I36)&gt;MAX(K$23:$K36),$C37&lt;&gt;"",MAX(K$23:$K36)&lt;=MAX(M$23:$M36),MAX(K$23:$K36)&lt;TIME(16,0,0)),MAX(K$23:$K36,$C37),""),"")</f>
        <v/>
      </c>
      <c r="K37" s="4" t="str">
        <f t="shared" ca="1" si="10"/>
        <v/>
      </c>
      <c r="L37" s="21" t="str">
        <f ca="1">IF($A37="маникюр",IF(AND(MAX(I$23:$I36)&gt;MAX(M$23:$M36),$C37&lt;&gt;"",MAX(K$23:$K36)&gt;MAX(M$23:$M36),MAX(M$23:$M36)&lt;TIME(16,0,0)),MAX(M$23:$M36,$C37),""),"")</f>
        <v/>
      </c>
      <c r="M37" s="4" t="str">
        <f t="shared" ca="1" si="11"/>
        <v/>
      </c>
      <c r="N37" s="4" t="str">
        <f ca="1">IF($A37="макияж",IF(AND(MAX(O$23:$O36)&lt;=MAX(Q$23:$Q36),$C37&lt;&gt;"",MAX(O$23:$O36)&lt;=MAX(S$23:$S36),MAX(O$23:$O36)&lt;=MAX(U$23:$U36),MAX(O$23:$O36)&lt;=MAX(W$23:$W36),MAX(O$23:$O36)&lt;=MAX(Y$23:$Y36),MAX(O$23:$O36)&lt;=MAX(AA$23:$AA36),MAX(O$23:$O36)&lt;TIME(16,0,0)),MAX(O$23:$O36,$C37),""),"")</f>
        <v/>
      </c>
      <c r="O37" s="4" t="str">
        <f t="shared" ca="1" si="0"/>
        <v/>
      </c>
      <c r="P37" s="21" t="str">
        <f ca="1">IF($A37="макияж",IF(AND(MAX(O$23:$O36)&gt;MAX(Q$23:$Q36),$C37&lt;&gt;"",MAX(Q$23:$Q36)&lt;=MAX(S$23:$S36),MAX(Q$23:$Q36)&lt;=MAX(U$23:$U36),MAX(Q$23:$Q36)&lt;=MAX(W$23:$W36),MAX(Q$23:$Q36)&lt;=MAX(Y$23:$Y36),MAX(Q$23:$Q36)&lt;=MAX(AA$23:$AA36),MAX(Q$23:$Q36)&lt;TIME(16,0,0)),MAX(Q$23:$Q36,$C37),""),"")</f>
        <v/>
      </c>
      <c r="Q37" s="4" t="str">
        <f t="shared" ca="1" si="1"/>
        <v/>
      </c>
      <c r="R37" s="21" t="str">
        <f ca="1">IF($A37="макияж",IF(AND(MAX(O$23:$O36)&gt;MAX(S$23:$S36),$C37&lt;&gt;"",MAX(Q$23:$Q36)&gt;MAX(S$23:$S36),MAX(S$23:$S36)&lt;=MAX(U$23:$U36),MAX(S$23:$S36)&lt;=MAX(W$23:$W36),MAX(S$23:$S36)&lt;=MAX(Y$23:$Y36),MAX(S$23:$S36)&lt;=MAX(AA$23:$AA36),MAX(S$23:$S36)&lt;TIME(16,0,0)),MAX(S$23:$S36,$C37),""),"")</f>
        <v/>
      </c>
      <c r="S37" s="4" t="str">
        <f t="shared" ref="S37" ca="1" si="28">IF(ISTEXT(R37),"",R37+$E37/1440)</f>
        <v/>
      </c>
      <c r="T37" s="21" t="str">
        <f ca="1">IF($A37="макияж",IF(AND(MAX(O$23:$O36)&gt;MAX(U$23:$U36),$C37&lt;&gt;"",MAX(Q$23:$Q36)&gt;MAX(U$23:$U36),MAX(S$23:$S36)&gt;MAX(U$23:$U36),MAX(U$23:$U36)&lt;=MAX(W$23:$W36),MAX(U$23:$U36)&lt;=MAX(Y$23:$Y36),MAX(U$23:$U36)&lt;=MAX(AA$23:$AA36),MAX(U$23:$U36)&lt;TIME(16,0,0)),MAX(U$23:$U36,$C37),""),"")</f>
        <v/>
      </c>
      <c r="U37" s="4" t="str">
        <f t="shared" ca="1" si="13"/>
        <v/>
      </c>
      <c r="V37" s="21">
        <f ca="1">IF($A37="макияж",IF(AND(MAX(O$23:$O36)&gt;MAX(W$23:$W36),$C37&lt;&gt;"",MAX(Q$23:$Q36)&gt;MAX(W$23:$W36),MAX(S$23:$S36)&gt;MAX(W$23:$W36),MAX(U$23:$U36)&gt;MAX(W$23:$W36),MAX(W$23:$W36)&lt;=MAX(Y$23:$Y36),MAX(W$23:$W36)&lt;=MAX(AA$23:$AA36),MAX(W$23:$W36)&lt;TIME(16,0,0)),MAX(W$23:$W36,$C37),""),"")</f>
        <v>0.356578395585744</v>
      </c>
      <c r="W37" s="4">
        <f t="shared" ca="1" si="14"/>
        <v>0.37801749922894889</v>
      </c>
      <c r="X37" s="21" t="str">
        <f ca="1">IF($A37="макияж",IF(AND(MAX(O$23:$O36)&gt;MAX(Y$23:$Y36),$C37&lt;&gt;"",MAX(Q$23:$Q36)&gt;MAX(Y$23:$Y36),MAX(S$23:$S36)&gt;MAX(Y$23:$Y36),MAX(U$23:$U36)&gt;MAX(Y$23:$Y36),MAX(W$23:$W36)&gt;MAX(Y$23:$Y36),MAX(Y$23:$Y36)&lt;=MAX(AA$23:$AA36),MAX(Y$23:$Y36)&lt;TIME(16,0,0)),MAX(Y$23:$Y36,$C37),""),"")</f>
        <v/>
      </c>
      <c r="Y37" s="4" t="str">
        <f t="shared" ca="1" si="15"/>
        <v/>
      </c>
      <c r="Z37" s="21" t="str">
        <f ca="1">IF($A37="макияж",IF(AND(MAX(O$23:$O36)&gt;MAX(AA$23:$AA36),$C37&lt;&gt;"",MAX(Q$23:$Q36)&gt;MAX(AA$23:$AA36),MAX(S$23:$S36)&gt;MAX(AA$23:$AA36),MAX(U$23:$U36)&gt;MAX(AA$23:$AA36),MAX(W$23:$W36)&gt;MAX(AA$23:$AA36),MAX(Y$23:$Y36)&gt;MAX(AA$23:$AA36),MAX(AA$23:$AA36)&lt;TIME(16,0,0)),MAX(AA$23:$AA36,$C37),""),"")</f>
        <v/>
      </c>
      <c r="AA37" s="4" t="str">
        <f t="shared" ca="1" si="16"/>
        <v/>
      </c>
    </row>
    <row r="38" spans="1:27" ht="13.8" x14ac:dyDescent="0.3">
      <c r="A38" s="33" t="str">
        <f t="shared" ca="1" si="3"/>
        <v>макияж</v>
      </c>
      <c r="B38" s="34">
        <f t="shared" ca="1" si="4"/>
        <v>7.2825439672368102</v>
      </c>
      <c r="C38" s="32">
        <f t="shared" ca="1" si="5"/>
        <v>0.36163571778521403</v>
      </c>
      <c r="D38" s="3">
        <f ca="1">IF(C38&lt;&gt;"",IF(A38="маникюр",SUM(COUNTIF($I$24:$I38,"&gt;"&amp;C38),COUNTIF($K$24:$K38,"&gt;"&amp;C38),COUNTIF($M$24:$M38,"&gt;"&amp;C38)),SUM(COUNTIF($O$24:$O38,"&gt;"&amp;C38),COUNTIF($Q$24:$Q38,"&gt;"&amp;C38),COUNTIF($S$24:$S38,"&gt;"&amp;C38),COUNTIF($U$24:$U38,"&gt;"&amp;C38),COUNTIF($W$24:$W38,"&gt;"&amp;C38),COUNTIF($Y$24:$Y38,"&gt;"&amp;C38),COUNTIF($AA$24:$AA38,"&gt;"&amp;C38))),"")</f>
        <v>6</v>
      </c>
      <c r="E38" s="3">
        <f t="shared" ca="1" si="6"/>
        <v>46.04102757605385</v>
      </c>
      <c r="F38" s="35">
        <f t="shared" ca="1" si="7"/>
        <v>3.1972935816704059E-2</v>
      </c>
      <c r="G38" s="4">
        <f t="shared" ca="1" si="8"/>
        <v>3.1972935816704073E-2</v>
      </c>
      <c r="H38" s="4" t="str">
        <f ca="1">IF($A38="маникюр",IF(AND(MAX(I$23:$I37)&lt;=MAX(K$23:$K37),$C38&lt;&gt;"",MAX(I$23:$I37)&lt;=MAX(M$23:$M37),MAX(I$23:$I37)&lt;TIME(16,0,0)),MAX(I$23:$I37,$C38),""),"")</f>
        <v/>
      </c>
      <c r="I38" s="4" t="str">
        <f t="shared" ca="1" si="9"/>
        <v/>
      </c>
      <c r="J38" s="4" t="str">
        <f ca="1">IF($A38="маникюр",IF(AND(MAX(I$23:$I37)&gt;MAX(K$23:$K37),$C38&lt;&gt;"",MAX(K$23:$K37)&lt;=MAX(M$23:$M37),MAX(K$23:$K37)&lt;TIME(16,0,0)),MAX(K$23:$K37,$C38),""),"")</f>
        <v/>
      </c>
      <c r="K38" s="4" t="str">
        <f t="shared" ca="1" si="10"/>
        <v/>
      </c>
      <c r="L38" s="21" t="str">
        <f ca="1">IF($A38="маникюр",IF(AND(MAX(I$23:$I37)&gt;MAX(M$23:$M37),$C38&lt;&gt;"",MAX(K$23:$K37)&gt;MAX(M$23:$M37),MAX(M$23:$M37)&lt;TIME(16,0,0)),MAX(M$23:$M37,$C38),""),"")</f>
        <v/>
      </c>
      <c r="M38" s="4" t="str">
        <f t="shared" ca="1" si="11"/>
        <v/>
      </c>
      <c r="N38" s="4" t="str">
        <f ca="1">IF($A38="макияж",IF(AND(MAX(O$23:$O37)&lt;=MAX(Q$23:$Q37),$C38&lt;&gt;"",MAX(O$23:$O37)&lt;=MAX(S$23:$S37),MAX(O$23:$O37)&lt;=MAX(U$23:$U37),MAX(O$23:$O37)&lt;=MAX(W$23:$W37),MAX(O$23:$O37)&lt;=MAX(Y$23:$Y37),MAX(O$23:$O37)&lt;=MAX(AA$23:$AA37),MAX(O$23:$O37)&lt;TIME(16,0,0)),MAX(O$23:$O37,$C38),""),"")</f>
        <v/>
      </c>
      <c r="O38" s="4" t="str">
        <f t="shared" ca="1" si="0"/>
        <v/>
      </c>
      <c r="P38" s="21" t="str">
        <f ca="1">IF($A38="макияж",IF(AND(MAX(O$23:$O37)&gt;MAX(Q$23:$Q37),$C38&lt;&gt;"",MAX(Q$23:$Q37)&lt;=MAX(S$23:$S37),MAX(Q$23:$Q37)&lt;=MAX(U$23:$U37),MAX(Q$23:$Q37)&lt;=MAX(W$23:$W37),MAX(Q$23:$Q37)&lt;=MAX(Y$23:$Y37),MAX(Q$23:$Q37)&lt;=MAX(AA$23:$AA37),MAX(Q$23:$Q37)&lt;TIME(16,0,0)),MAX(Q$23:$Q37,$C38),""),"")</f>
        <v/>
      </c>
      <c r="Q38" s="4" t="str">
        <f t="shared" ca="1" si="1"/>
        <v/>
      </c>
      <c r="R38" s="21" t="str">
        <f ca="1">IF($A38="макияж",IF(AND(MAX(O$23:$O37)&gt;MAX(S$23:$S37),$C38&lt;&gt;"",MAX(Q$23:$Q37)&gt;MAX(S$23:$S37),MAX(S$23:$S37)&lt;=MAX(U$23:$U37),MAX(S$23:$S37)&lt;=MAX(W$23:$W37),MAX(S$23:$S37)&lt;=MAX(Y$23:$Y37),MAX(S$23:$S37)&lt;=MAX(AA$23:$AA37),MAX(S$23:$S37)&lt;TIME(16,0,0)),MAX(S$23:$S37,$C38),""),"")</f>
        <v/>
      </c>
      <c r="S38" s="4" t="str">
        <f t="shared" ref="S38" ca="1" si="29">IF(ISTEXT(R38),"",R38+$E38/1440)</f>
        <v/>
      </c>
      <c r="T38" s="21" t="str">
        <f ca="1">IF($A38="макияж",IF(AND(MAX(O$23:$O37)&gt;MAX(U$23:$U37),$C38&lt;&gt;"",MAX(Q$23:$Q37)&gt;MAX(U$23:$U37),MAX(S$23:$S37)&gt;MAX(U$23:$U37),MAX(U$23:$U37)&lt;=MAX(W$23:$W37),MAX(U$23:$U37)&lt;=MAX(Y$23:$Y37),MAX(U$23:$U37)&lt;=MAX(AA$23:$AA37),MAX(U$23:$U37)&lt;TIME(16,0,0)),MAX(U$23:$U37,$C38),""),"")</f>
        <v/>
      </c>
      <c r="U38" s="4" t="str">
        <f t="shared" ca="1" si="13"/>
        <v/>
      </c>
      <c r="V38" s="21" t="str">
        <f ca="1">IF($A38="макияж",IF(AND(MAX(O$23:$O37)&gt;MAX(W$23:$W37),$C38&lt;&gt;"",MAX(Q$23:$Q37)&gt;MAX(W$23:$W37),MAX(S$23:$S37)&gt;MAX(W$23:$W37),MAX(U$23:$U37)&gt;MAX(W$23:$W37),MAX(W$23:$W37)&lt;=MAX(Y$23:$Y37),MAX(W$23:$W37)&lt;=MAX(AA$23:$AA37),MAX(W$23:$W37)&lt;TIME(16,0,0)),MAX(W$23:$W37,$C38),""),"")</f>
        <v/>
      </c>
      <c r="W38" s="4" t="str">
        <f t="shared" ca="1" si="14"/>
        <v/>
      </c>
      <c r="X38" s="21">
        <f ca="1">IF($A38="макияж",IF(AND(MAX(O$23:$O37)&gt;MAX(Y$23:$Y37),$C38&lt;&gt;"",MAX(Q$23:$Q37)&gt;MAX(Y$23:$Y37),MAX(S$23:$S37)&gt;MAX(Y$23:$Y37),MAX(U$23:$U37)&gt;MAX(Y$23:$Y37),MAX(W$23:$W37)&gt;MAX(Y$23:$Y37),MAX(Y$23:$Y37)&lt;=MAX(AA$23:$AA37),MAX(Y$23:$Y37)&lt;TIME(16,0,0)),MAX(Y$23:$Y37,$C38),""),"")</f>
        <v>0.36163571778521403</v>
      </c>
      <c r="Y38" s="4">
        <f t="shared" ca="1" si="15"/>
        <v>0.3936086536019181</v>
      </c>
      <c r="Z38" s="21" t="str">
        <f ca="1">IF($A38="макияж",IF(AND(MAX(O$23:$O37)&gt;MAX(AA$23:$AA37),$C38&lt;&gt;"",MAX(Q$23:$Q37)&gt;MAX(AA$23:$AA37),MAX(S$23:$S37)&gt;MAX(AA$23:$AA37),MAX(U$23:$U37)&gt;MAX(AA$23:$AA37),MAX(W$23:$W37)&gt;MAX(AA$23:$AA37),MAX(Y$23:$Y37)&gt;MAX(AA$23:$AA37),MAX(AA$23:$AA37)&lt;TIME(16,0,0)),MAX(AA$23:$AA37,$C38),""),"")</f>
        <v/>
      </c>
      <c r="AA38" s="4" t="str">
        <f t="shared" ca="1" si="16"/>
        <v/>
      </c>
    </row>
    <row r="39" spans="1:27" ht="13.8" x14ac:dyDescent="0.3">
      <c r="A39" s="33" t="str">
        <f t="shared" ca="1" si="3"/>
        <v>макияж</v>
      </c>
      <c r="B39" s="34">
        <f t="shared" ca="1" si="4"/>
        <v>5.1904261213913561</v>
      </c>
      <c r="C39" s="32">
        <f t="shared" ca="1" si="5"/>
        <v>0.36524018036951356</v>
      </c>
      <c r="D39" s="3">
        <f ca="1">IF(C39&lt;&gt;"",IF(A39="маникюр",SUM(COUNTIF($I$24:$I39,"&gt;"&amp;C39),COUNTIF($K$24:$K39,"&gt;"&amp;C39),COUNTIF($M$24:$M39,"&gt;"&amp;C39)),SUM(COUNTIF($O$24:$O39,"&gt;"&amp;C39),COUNTIF($Q$24:$Q39,"&gt;"&amp;C39),COUNTIF($S$24:$S39,"&gt;"&amp;C39),COUNTIF($U$24:$U39,"&gt;"&amp;C39),COUNTIF($W$24:$W39,"&gt;"&amp;C39),COUNTIF($Y$24:$Y39,"&gt;"&amp;C39),COUNTIF($AA$24:$AA39,"&gt;"&amp;C39))),"")</f>
        <v>7</v>
      </c>
      <c r="E39" s="3">
        <f t="shared" ca="1" si="6"/>
        <v>13.234803475133573</v>
      </c>
      <c r="F39" s="35">
        <f t="shared" ca="1" si="7"/>
        <v>9.1908357466205359E-3</v>
      </c>
      <c r="G39" s="4">
        <f t="shared" ca="1" si="8"/>
        <v>9.1908357466205515E-3</v>
      </c>
      <c r="H39" s="4" t="str">
        <f ca="1">IF($A39="маникюр",IF(AND(MAX(I$23:$I38)&lt;=MAX(K$23:$K38),$C39&lt;&gt;"",MAX(I$23:$I38)&lt;=MAX(M$23:$M38),MAX(I$23:$I38)&lt;TIME(16,0,0)),MAX(I$23:$I38,$C39),""),"")</f>
        <v/>
      </c>
      <c r="I39" s="4" t="str">
        <f t="shared" ca="1" si="9"/>
        <v/>
      </c>
      <c r="J39" s="4" t="str">
        <f ca="1">IF($A39="маникюр",IF(AND(MAX(I$23:$I38)&gt;MAX(K$23:$K38),$C39&lt;&gt;"",MAX(K$23:$K38)&lt;=MAX(M$23:$M38),MAX(K$23:$K38)&lt;TIME(16,0,0)),MAX(K$23:$K38,$C39),""),"")</f>
        <v/>
      </c>
      <c r="K39" s="4" t="str">
        <f t="shared" ca="1" si="10"/>
        <v/>
      </c>
      <c r="L39" s="21" t="str">
        <f ca="1">IF($A39="маникюр",IF(AND(MAX(I$23:$I38)&gt;MAX(M$23:$M38),$C39&lt;&gt;"",MAX(K$23:$K38)&gt;MAX(M$23:$M38),MAX(M$23:$M38)&lt;TIME(16,0,0)),MAX(M$23:$M38,$C39),""),"")</f>
        <v/>
      </c>
      <c r="M39" s="4" t="str">
        <f t="shared" ca="1" si="11"/>
        <v/>
      </c>
      <c r="N39" s="4" t="str">
        <f ca="1">IF($A39="макияж",IF(AND(MAX(O$23:$O38)&lt;=MAX(Q$23:$Q38),$C39&lt;&gt;"",MAX(O$23:$O38)&lt;=MAX(S$23:$S38),MAX(O$23:$O38)&lt;=MAX(U$23:$U38),MAX(O$23:$O38)&lt;=MAX(W$23:$W38),MAX(O$23:$O38)&lt;=MAX(Y$23:$Y38),MAX(O$23:$O38)&lt;=MAX(AA$23:$AA38),MAX(O$23:$O38)&lt;TIME(16,0,0)),MAX(O$23:$O38,$C39),""),"")</f>
        <v/>
      </c>
      <c r="O39" s="4" t="str">
        <f t="shared" ca="1" si="0"/>
        <v/>
      </c>
      <c r="P39" s="21" t="str">
        <f ca="1">IF($A39="макияж",IF(AND(MAX(O$23:$O38)&gt;MAX(Q$23:$Q38),$C39&lt;&gt;"",MAX(Q$23:$Q38)&lt;=MAX(S$23:$S38),MAX(Q$23:$Q38)&lt;=MAX(U$23:$U38),MAX(Q$23:$Q38)&lt;=MAX(W$23:$W38),MAX(Q$23:$Q38)&lt;=MAX(Y$23:$Y38),MAX(Q$23:$Q38)&lt;=MAX(AA$23:$AA38),MAX(Q$23:$Q38)&lt;TIME(16,0,0)),MAX(Q$23:$Q38,$C39),""),"")</f>
        <v/>
      </c>
      <c r="Q39" s="4" t="str">
        <f t="shared" ca="1" si="1"/>
        <v/>
      </c>
      <c r="R39" s="21" t="str">
        <f ca="1">IF($A39="макияж",IF(AND(MAX(O$23:$O38)&gt;MAX(S$23:$S38),$C39&lt;&gt;"",MAX(Q$23:$Q38)&gt;MAX(S$23:$S38),MAX(S$23:$S38)&lt;=MAX(U$23:$U38),MAX(S$23:$S38)&lt;=MAX(W$23:$W38),MAX(S$23:$S38)&lt;=MAX(Y$23:$Y38),MAX(S$23:$S38)&lt;=MAX(AA$23:$AA38),MAX(S$23:$S38)&lt;TIME(16,0,0)),MAX(S$23:$S38,$C39),""),"")</f>
        <v/>
      </c>
      <c r="S39" s="4" t="str">
        <f t="shared" ref="S39" ca="1" si="30">IF(ISTEXT(R39),"",R39+$E39/1440)</f>
        <v/>
      </c>
      <c r="T39" s="21">
        <f ca="1">IF($A39="макияж",IF(AND(MAX(O$23:$O38)&gt;MAX(U$23:$U38),$C39&lt;&gt;"",MAX(Q$23:$Q38)&gt;MAX(U$23:$U38),MAX(S$23:$S38)&gt;MAX(U$23:$U38),MAX(U$23:$U38)&lt;=MAX(W$23:$W38),MAX(U$23:$U38)&lt;=MAX(Y$23:$Y38),MAX(U$23:$U38)&lt;=MAX(AA$23:$AA38),MAX(U$23:$U38)&lt;TIME(16,0,0)),MAX(U$23:$U38,$C39),""),"")</f>
        <v>0.36524018036951356</v>
      </c>
      <c r="U39" s="4">
        <f t="shared" ca="1" si="13"/>
        <v>0.37443101611613411</v>
      </c>
      <c r="V39" s="21" t="str">
        <f ca="1">IF($A39="макияж",IF(AND(MAX(O$23:$O38)&gt;MAX(W$23:$W38),$C39&lt;&gt;"",MAX(Q$23:$Q38)&gt;MAX(W$23:$W38),MAX(S$23:$S38)&gt;MAX(W$23:$W38),MAX(U$23:$U38)&gt;MAX(W$23:$W38),MAX(W$23:$W38)&lt;=MAX(Y$23:$Y38),MAX(W$23:$W38)&lt;=MAX(AA$23:$AA38),MAX(W$23:$W38)&lt;TIME(16,0,0)),MAX(W$23:$W38,$C39),""),"")</f>
        <v/>
      </c>
      <c r="W39" s="4" t="str">
        <f t="shared" ca="1" si="14"/>
        <v/>
      </c>
      <c r="X39" s="21" t="str">
        <f ca="1">IF($A39="макияж",IF(AND(MAX(O$23:$O38)&gt;MAX(Y$23:$Y38),$C39&lt;&gt;"",MAX(Q$23:$Q38)&gt;MAX(Y$23:$Y38),MAX(S$23:$S38)&gt;MAX(Y$23:$Y38),MAX(U$23:$U38)&gt;MAX(Y$23:$Y38),MAX(W$23:$W38)&gt;MAX(Y$23:$Y38),MAX(Y$23:$Y38)&lt;=MAX(AA$23:$AA38),MAX(Y$23:$Y38)&lt;TIME(16,0,0)),MAX(Y$23:$Y38,$C39),""),"")</f>
        <v/>
      </c>
      <c r="Y39" s="4" t="str">
        <f t="shared" ca="1" si="15"/>
        <v/>
      </c>
      <c r="Z39" s="21" t="str">
        <f ca="1">IF($A39="макияж",IF(AND(MAX(O$23:$O38)&gt;MAX(AA$23:$AA38),$C39&lt;&gt;"",MAX(Q$23:$Q38)&gt;MAX(AA$23:$AA38),MAX(S$23:$S38)&gt;MAX(AA$23:$AA38),MAX(U$23:$U38)&gt;MAX(AA$23:$AA38),MAX(W$23:$W38)&gt;MAX(AA$23:$AA38),MAX(Y$23:$Y38)&gt;MAX(AA$23:$AA38),MAX(AA$23:$AA38)&lt;TIME(16,0,0)),MAX(AA$23:$AA38,$C39),""),"")</f>
        <v/>
      </c>
      <c r="AA39" s="4" t="str">
        <f t="shared" ca="1" si="16"/>
        <v/>
      </c>
    </row>
    <row r="40" spans="1:27" ht="13.8" x14ac:dyDescent="0.3">
      <c r="A40" s="33" t="str">
        <f t="shared" ca="1" si="3"/>
        <v>маникюр</v>
      </c>
      <c r="B40" s="34">
        <f t="shared" ca="1" si="4"/>
        <v>5.378056471706345</v>
      </c>
      <c r="C40" s="32">
        <f t="shared" ca="1" si="5"/>
        <v>0.36897494180819851</v>
      </c>
      <c r="D40" s="3">
        <f ca="1">IF(C40&lt;&gt;"",IF(A40="маникюр",SUM(COUNTIF($I$24:$I40,"&gt;"&amp;C40),COUNTIF($K$24:$K40,"&gt;"&amp;C40),COUNTIF($M$24:$M40,"&gt;"&amp;C40)),SUM(COUNTIF($O$24:$O40,"&gt;"&amp;C40),COUNTIF($Q$24:$Q40,"&gt;"&amp;C40),COUNTIF($S$24:$S40,"&gt;"&amp;C40),COUNTIF($U$24:$U40,"&gt;"&amp;C40),COUNTIF($W$24:$W40,"&gt;"&amp;C40),COUNTIF($Y$24:$Y40,"&gt;"&amp;C40),COUNTIF($AA$24:$AA40,"&gt;"&amp;C40))),"")</f>
        <v>1</v>
      </c>
      <c r="E40" s="3">
        <f t="shared" ca="1" si="6"/>
        <v>54.134665908557679</v>
      </c>
      <c r="F40" s="35">
        <f t="shared" ca="1" si="7"/>
        <v>3.7593517992053946E-2</v>
      </c>
      <c r="G40" s="4">
        <f t="shared" ca="1" si="8"/>
        <v>3.759351799205396E-2</v>
      </c>
      <c r="H40" s="4" t="str">
        <f ca="1">IF($A40="маникюр",IF(AND(MAX(I$23:$I39)&lt;=MAX(K$23:$K39),$C40&lt;&gt;"",MAX(I$23:$I39)&lt;=MAX(M$23:$M39),MAX(I$23:$I39)&lt;TIME(16,0,0)),MAX(I$23:$I39,$C40),""),"")</f>
        <v/>
      </c>
      <c r="I40" s="4" t="str">
        <f t="shared" ca="1" si="9"/>
        <v/>
      </c>
      <c r="J40" s="4" t="str">
        <f ca="1">IF($A40="маникюр",IF(AND(MAX(I$23:$I39)&gt;MAX(K$23:$K39),$C40&lt;&gt;"",MAX(K$23:$K39)&lt;=MAX(M$23:$M39),MAX(K$23:$K39)&lt;TIME(16,0,0)),MAX(K$23:$K39,$C40),""),"")</f>
        <v/>
      </c>
      <c r="K40" s="4" t="str">
        <f t="shared" ca="1" si="10"/>
        <v/>
      </c>
      <c r="L40" s="21">
        <f ca="1">IF($A40="маникюр",IF(AND(MAX(I$23:$I39)&gt;MAX(M$23:$M39),$C40&lt;&gt;"",MAX(K$23:$K39)&gt;MAX(M$23:$M39),MAX(M$23:$M39)&lt;TIME(16,0,0)),MAX(M$23:$M39,$C40),""),"")</f>
        <v>0.36897494180819851</v>
      </c>
      <c r="M40" s="4">
        <f t="shared" ca="1" si="11"/>
        <v>0.40656845980025247</v>
      </c>
      <c r="N40" s="4" t="str">
        <f ca="1">IF($A40="макияж",IF(AND(MAX(O$23:$O39)&lt;=MAX(Q$23:$Q39),$C40&lt;&gt;"",MAX(O$23:$O39)&lt;=MAX(S$23:$S39),MAX(O$23:$O39)&lt;=MAX(U$23:$U39),MAX(O$23:$O39)&lt;=MAX(W$23:$W39),MAX(O$23:$O39)&lt;=MAX(Y$23:$Y39),MAX(O$23:$O39)&lt;=MAX(AA$23:$AA39),MAX(O$23:$O39)&lt;TIME(16,0,0)),MAX(O$23:$O39,$C40),""),"")</f>
        <v/>
      </c>
      <c r="O40" s="4" t="str">
        <f t="shared" ca="1" si="0"/>
        <v/>
      </c>
      <c r="P40" s="21" t="str">
        <f ca="1">IF($A40="макияж",IF(AND(MAX(O$23:$O39)&gt;MAX(Q$23:$Q39),$C40&lt;&gt;"",MAX(Q$23:$Q39)&lt;=MAX(S$23:$S39),MAX(Q$23:$Q39)&lt;=MAX(U$23:$U39),MAX(Q$23:$Q39)&lt;=MAX(W$23:$W39),MAX(Q$23:$Q39)&lt;=MAX(Y$23:$Y39),MAX(Q$23:$Q39)&lt;=MAX(AA$23:$AA39),MAX(Q$23:$Q39)&lt;TIME(16,0,0)),MAX(Q$23:$Q39,$C40),""),"")</f>
        <v/>
      </c>
      <c r="Q40" s="4" t="str">
        <f t="shared" ca="1" si="1"/>
        <v/>
      </c>
      <c r="R40" s="21" t="str">
        <f ca="1">IF($A40="макияж",IF(AND(MAX(O$23:$O39)&gt;MAX(S$23:$S39),$C40&lt;&gt;"",MAX(Q$23:$Q39)&gt;MAX(S$23:$S39),MAX(S$23:$S39)&lt;=MAX(U$23:$U39),MAX(S$23:$S39)&lt;=MAX(W$23:$W39),MAX(S$23:$S39)&lt;=MAX(Y$23:$Y39),MAX(S$23:$S39)&lt;=MAX(AA$23:$AA39),MAX(S$23:$S39)&lt;TIME(16,0,0)),MAX(S$23:$S39,$C40),""),"")</f>
        <v/>
      </c>
      <c r="S40" s="4" t="str">
        <f t="shared" ref="S40" ca="1" si="31">IF(ISTEXT(R40),"",R40+$E40/1440)</f>
        <v/>
      </c>
      <c r="T40" s="21" t="str">
        <f ca="1">IF($A40="макияж",IF(AND(MAX(O$23:$O39)&gt;MAX(U$23:$U39),$C40&lt;&gt;"",MAX(Q$23:$Q39)&gt;MAX(U$23:$U39),MAX(S$23:$S39)&gt;MAX(U$23:$U39),MAX(U$23:$U39)&lt;=MAX(W$23:$W39),MAX(U$23:$U39)&lt;=MAX(Y$23:$Y39),MAX(U$23:$U39)&lt;=MAX(AA$23:$AA39),MAX(U$23:$U39)&lt;TIME(16,0,0)),MAX(U$23:$U39,$C40),""),"")</f>
        <v/>
      </c>
      <c r="U40" s="4" t="str">
        <f t="shared" ca="1" si="13"/>
        <v/>
      </c>
      <c r="V40" s="21" t="str">
        <f ca="1">IF($A40="макияж",IF(AND(MAX(O$23:$O39)&gt;MAX(W$23:$W39),$C40&lt;&gt;"",MAX(Q$23:$Q39)&gt;MAX(W$23:$W39),MAX(S$23:$S39)&gt;MAX(W$23:$W39),MAX(U$23:$U39)&gt;MAX(W$23:$W39),MAX(W$23:$W39)&lt;=MAX(Y$23:$Y39),MAX(W$23:$W39)&lt;=MAX(AA$23:$AA39),MAX(W$23:$W39)&lt;TIME(16,0,0)),MAX(W$23:$W39,$C40),""),"")</f>
        <v/>
      </c>
      <c r="W40" s="4" t="str">
        <f t="shared" ca="1" si="14"/>
        <v/>
      </c>
      <c r="X40" s="21" t="str">
        <f ca="1">IF($A40="макияж",IF(AND(MAX(O$23:$O39)&gt;MAX(Y$23:$Y39),$C40&lt;&gt;"",MAX(Q$23:$Q39)&gt;MAX(Y$23:$Y39),MAX(S$23:$S39)&gt;MAX(Y$23:$Y39),MAX(U$23:$U39)&gt;MAX(Y$23:$Y39),MAX(W$23:$W39)&gt;MAX(Y$23:$Y39),MAX(Y$23:$Y39)&lt;=MAX(AA$23:$AA39),MAX(Y$23:$Y39)&lt;TIME(16,0,0)),MAX(Y$23:$Y39,$C40),""),"")</f>
        <v/>
      </c>
      <c r="Y40" s="4" t="str">
        <f t="shared" ca="1" si="15"/>
        <v/>
      </c>
      <c r="Z40" s="21" t="str">
        <f ca="1">IF($A40="макияж",IF(AND(MAX(O$23:$O39)&gt;MAX(AA$23:$AA39),$C40&lt;&gt;"",MAX(Q$23:$Q39)&gt;MAX(AA$23:$AA39),MAX(S$23:$S39)&gt;MAX(AA$23:$AA39),MAX(U$23:$U39)&gt;MAX(AA$23:$AA39),MAX(W$23:$W39)&gt;MAX(AA$23:$AA39),MAX(Y$23:$Y39)&gt;MAX(AA$23:$AA39),MAX(AA$23:$AA39)&lt;TIME(16,0,0)),MAX(AA$23:$AA39,$C40),""),"")</f>
        <v/>
      </c>
      <c r="AA40" s="4" t="str">
        <f t="shared" ca="1" si="16"/>
        <v/>
      </c>
    </row>
    <row r="41" spans="1:27" ht="13.8" x14ac:dyDescent="0.3">
      <c r="A41" s="33" t="str">
        <f t="shared" ca="1" si="3"/>
        <v>макияж</v>
      </c>
      <c r="B41" s="34">
        <f t="shared" ca="1" si="4"/>
        <v>19.218531458332667</v>
      </c>
      <c r="C41" s="32">
        <f t="shared" ca="1" si="5"/>
        <v>0.38232114420981844</v>
      </c>
      <c r="D41" s="3">
        <f ca="1">IF(C41&lt;&gt;"",IF(A41="маникюр",SUM(COUNTIF($I$24:$I41,"&gt;"&amp;C41),COUNTIF($K$24:$K41,"&gt;"&amp;C41),COUNTIF($M$24:$M41,"&gt;"&amp;C41)),SUM(COUNTIF($O$24:$O41,"&gt;"&amp;C41),COUNTIF($Q$24:$Q41,"&gt;"&amp;C41),COUNTIF($S$24:$S41,"&gt;"&amp;C41),COUNTIF($U$24:$U41,"&gt;"&amp;C41),COUNTIF($W$24:$W41,"&gt;"&amp;C41),COUNTIF($Y$24:$Y41,"&gt;"&amp;C41),COUNTIF($AA$24:$AA41,"&gt;"&amp;C41))),"")</f>
        <v>2</v>
      </c>
      <c r="E41" s="3">
        <f t="shared" ca="1" si="6"/>
        <v>28.40453867009608</v>
      </c>
      <c r="F41" s="35">
        <f t="shared" ca="1" si="7"/>
        <v>1.9725374076455613E-2</v>
      </c>
      <c r="G41" s="4">
        <f t="shared" ca="1" si="8"/>
        <v>1.9725374076455637E-2</v>
      </c>
      <c r="H41" s="4" t="str">
        <f ca="1">IF($A41="маникюр",IF(AND(MAX(I$23:$I40)&lt;=MAX(K$23:$K40),$C41&lt;&gt;"",MAX(I$23:$I40)&lt;=MAX(M$23:$M40),MAX(I$23:$I40)&lt;TIME(16,0,0)),MAX(I$23:$I40,$C41),""),"")</f>
        <v/>
      </c>
      <c r="I41" s="4" t="str">
        <f t="shared" ca="1" si="9"/>
        <v/>
      </c>
      <c r="J41" s="4" t="str">
        <f ca="1">IF($A41="маникюр",IF(AND(MAX(I$23:$I40)&gt;MAX(K$23:$K40),$C41&lt;&gt;"",MAX(K$23:$K40)&lt;=MAX(M$23:$M40),MAX(K$23:$K40)&lt;TIME(16,0,0)),MAX(K$23:$K40,$C41),""),"")</f>
        <v/>
      </c>
      <c r="K41" s="4" t="str">
        <f t="shared" ca="1" si="10"/>
        <v/>
      </c>
      <c r="L41" s="21" t="str">
        <f ca="1">IF($A41="маникюр",IF(AND(MAX(I$23:$I40)&gt;MAX(M$23:$M40),$C41&lt;&gt;"",MAX(K$23:$K40)&gt;MAX(M$23:$M40),MAX(M$23:$M40)&lt;TIME(16,0,0)),MAX(M$23:$M40,$C41),""),"")</f>
        <v/>
      </c>
      <c r="M41" s="4" t="str">
        <f t="shared" ca="1" si="11"/>
        <v/>
      </c>
      <c r="N41" s="4" t="str">
        <f ca="1">IF($A41="макияж",IF(AND(MAX(O$23:$O40)&lt;=MAX(Q$23:$Q40),$C41&lt;&gt;"",MAX(O$23:$O40)&lt;=MAX(S$23:$S40),MAX(O$23:$O40)&lt;=MAX(U$23:$U40),MAX(O$23:$O40)&lt;=MAX(W$23:$W40),MAX(O$23:$O40)&lt;=MAX(Y$23:$Y40),MAX(O$23:$O40)&lt;=MAX(AA$23:$AA40),MAX(O$23:$O40)&lt;TIME(16,0,0)),MAX(O$23:$O40,$C41),""),"")</f>
        <v/>
      </c>
      <c r="O41" s="4" t="str">
        <f t="shared" ca="1" si="0"/>
        <v/>
      </c>
      <c r="P41" s="21">
        <f ca="1">IF($A41="макияж",IF(AND(MAX(O$23:$O40)&gt;MAX(Q$23:$Q40),$C41&lt;&gt;"",MAX(Q$23:$Q40)&lt;=MAX(S$23:$S40),MAX(Q$23:$Q40)&lt;=MAX(U$23:$U40),MAX(Q$23:$Q40)&lt;=MAX(W$23:$W40),MAX(Q$23:$Q40)&lt;=MAX(Y$23:$Y40),MAX(Q$23:$Q40)&lt;=MAX(AA$23:$AA40),MAX(Q$23:$Q40)&lt;TIME(16,0,0)),MAX(Q$23:$Q40,$C41),""),"")</f>
        <v>0.38232114420981844</v>
      </c>
      <c r="Q41" s="4">
        <f t="shared" ca="1" si="1"/>
        <v>0.40204651828627408</v>
      </c>
      <c r="R41" s="21" t="str">
        <f ca="1">IF($A41="макияж",IF(AND(MAX(O$23:$O40)&gt;MAX(S$23:$S40),$C41&lt;&gt;"",MAX(Q$23:$Q40)&gt;MAX(S$23:$S40),MAX(S$23:$S40)&lt;=MAX(U$23:$U40),MAX(S$23:$S40)&lt;=MAX(W$23:$W40),MAX(S$23:$S40)&lt;=MAX(Y$23:$Y40),MAX(S$23:$S40)&lt;=MAX(AA$23:$AA40),MAX(S$23:$S40)&lt;TIME(16,0,0)),MAX(S$23:$S40,$C41),""),"")</f>
        <v/>
      </c>
      <c r="S41" s="4" t="str">
        <f t="shared" ref="S41" ca="1" si="32">IF(ISTEXT(R41),"",R41+$E41/1440)</f>
        <v/>
      </c>
      <c r="T41" s="21" t="str">
        <f ca="1">IF($A41="макияж",IF(AND(MAX(O$23:$O40)&gt;MAX(U$23:$U40),$C41&lt;&gt;"",MAX(Q$23:$Q40)&gt;MAX(U$23:$U40),MAX(S$23:$S40)&gt;MAX(U$23:$U40),MAX(U$23:$U40)&lt;=MAX(W$23:$W40),MAX(U$23:$U40)&lt;=MAX(Y$23:$Y40),MAX(U$23:$U40)&lt;=MAX(AA$23:$AA40),MAX(U$23:$U40)&lt;TIME(16,0,0)),MAX(U$23:$U40,$C41),""),"")</f>
        <v/>
      </c>
      <c r="U41" s="4" t="str">
        <f t="shared" ca="1" si="13"/>
        <v/>
      </c>
      <c r="V41" s="21" t="str">
        <f ca="1">IF($A41="макияж",IF(AND(MAX(O$23:$O40)&gt;MAX(W$23:$W40),$C41&lt;&gt;"",MAX(Q$23:$Q40)&gt;MAX(W$23:$W40),MAX(S$23:$S40)&gt;MAX(W$23:$W40),MAX(U$23:$U40)&gt;MAX(W$23:$W40),MAX(W$23:$W40)&lt;=MAX(Y$23:$Y40),MAX(W$23:$W40)&lt;=MAX(AA$23:$AA40),MAX(W$23:$W40)&lt;TIME(16,0,0)),MAX(W$23:$W40,$C41),""),"")</f>
        <v/>
      </c>
      <c r="W41" s="4" t="str">
        <f t="shared" ca="1" si="14"/>
        <v/>
      </c>
      <c r="X41" s="21" t="str">
        <f ca="1">IF($A41="макияж",IF(AND(MAX(O$23:$O40)&gt;MAX(Y$23:$Y40),$C41&lt;&gt;"",MAX(Q$23:$Q40)&gt;MAX(Y$23:$Y40),MAX(S$23:$S40)&gt;MAX(Y$23:$Y40),MAX(U$23:$U40)&gt;MAX(Y$23:$Y40),MAX(W$23:$W40)&gt;MAX(Y$23:$Y40),MAX(Y$23:$Y40)&lt;=MAX(AA$23:$AA40),MAX(Y$23:$Y40)&lt;TIME(16,0,0)),MAX(Y$23:$Y40,$C41),""),"")</f>
        <v/>
      </c>
      <c r="Y41" s="4" t="str">
        <f t="shared" ca="1" si="15"/>
        <v/>
      </c>
      <c r="Z41" s="21" t="str">
        <f ca="1">IF($A41="макияж",IF(AND(MAX(O$23:$O40)&gt;MAX(AA$23:$AA40),$C41&lt;&gt;"",MAX(Q$23:$Q40)&gt;MAX(AA$23:$AA40),MAX(S$23:$S40)&gt;MAX(AA$23:$AA40),MAX(U$23:$U40)&gt;MAX(AA$23:$AA40),MAX(W$23:$W40)&gt;MAX(AA$23:$AA40),MAX(Y$23:$Y40)&gt;MAX(AA$23:$AA40),MAX(AA$23:$AA40)&lt;TIME(16,0,0)),MAX(AA$23:$AA40,$C41),""),"")</f>
        <v/>
      </c>
      <c r="AA41" s="4" t="str">
        <f t="shared" ca="1" si="16"/>
        <v/>
      </c>
    </row>
    <row r="42" spans="1:27" ht="13.8" x14ac:dyDescent="0.3">
      <c r="A42" s="33" t="str">
        <f t="shared" ca="1" si="3"/>
        <v>макияж</v>
      </c>
      <c r="B42" s="34">
        <f t="shared" ca="1" si="4"/>
        <v>3.2653118383029915</v>
      </c>
      <c r="C42" s="32">
        <f t="shared" ca="1" si="5"/>
        <v>0.38458872187530663</v>
      </c>
      <c r="D42" s="3">
        <f ca="1">IF(C42&lt;&gt;"",IF(A42="маникюр",SUM(COUNTIF($I$24:$I42,"&gt;"&amp;C42),COUNTIF($K$24:$K42,"&gt;"&amp;C42),COUNTIF($M$24:$M42,"&gt;"&amp;C42)),SUM(COUNTIF($O$24:$O42,"&gt;"&amp;C42),COUNTIF($Q$24:$Q42,"&gt;"&amp;C42),COUNTIF($S$24:$S42,"&gt;"&amp;C42),COUNTIF($U$24:$U42,"&gt;"&amp;C42),COUNTIF($W$24:$W42,"&gt;"&amp;C42),COUNTIF($Y$24:$Y42,"&gt;"&amp;C42),COUNTIF($AA$24:$AA42,"&gt;"&amp;C42))),"")</f>
        <v>3</v>
      </c>
      <c r="E42" s="3">
        <f t="shared" ca="1" si="6"/>
        <v>60.950876547088676</v>
      </c>
      <c r="F42" s="35">
        <f t="shared" ca="1" si="7"/>
        <v>4.2326997602144915E-2</v>
      </c>
      <c r="G42" s="4">
        <f t="shared" ca="1" si="8"/>
        <v>4.2326997602144922E-2</v>
      </c>
      <c r="H42" s="4" t="str">
        <f ca="1">IF($A42="маникюр",IF(AND(MAX(I$23:$I41)&lt;=MAX(K$23:$K41),$C42&lt;&gt;"",MAX(I$23:$I41)&lt;=MAX(M$23:$M41),MAX(I$23:$I41)&lt;TIME(16,0,0)),MAX(I$23:$I41,$C42),""),"")</f>
        <v/>
      </c>
      <c r="I42" s="4" t="str">
        <f t="shared" ca="1" si="9"/>
        <v/>
      </c>
      <c r="J42" s="4" t="str">
        <f ca="1">IF($A42="маникюр",IF(AND(MAX(I$23:$I41)&gt;MAX(K$23:$K41),$C42&lt;&gt;"",MAX(K$23:$K41)&lt;=MAX(M$23:$M41),MAX(K$23:$K41)&lt;TIME(16,0,0)),MAX(K$23:$K41,$C42),""),"")</f>
        <v/>
      </c>
      <c r="K42" s="4" t="str">
        <f t="shared" ca="1" si="10"/>
        <v/>
      </c>
      <c r="L42" s="21" t="str">
        <f ca="1">IF($A42="маникюр",IF(AND(MAX(I$23:$I41)&gt;MAX(M$23:$M41),$C42&lt;&gt;"",MAX(K$23:$K41)&gt;MAX(M$23:$M41),MAX(M$23:$M41)&lt;TIME(16,0,0)),MAX(M$23:$M41,$C42),""),"")</f>
        <v/>
      </c>
      <c r="M42" s="4" t="str">
        <f t="shared" ca="1" si="11"/>
        <v/>
      </c>
      <c r="N42" s="4" t="str">
        <f ca="1">IF($A42="макияж",IF(AND(MAX(O$23:$O41)&lt;=MAX(Q$23:$Q41),$C42&lt;&gt;"",MAX(O$23:$O41)&lt;=MAX(S$23:$S41),MAX(O$23:$O41)&lt;=MAX(U$23:$U41),MAX(O$23:$O41)&lt;=MAX(W$23:$W41),MAX(O$23:$O41)&lt;=MAX(Y$23:$Y41),MAX(O$23:$O41)&lt;=MAX(AA$23:$AA41),MAX(O$23:$O41)&lt;TIME(16,0,0)),MAX(O$23:$O41,$C42),""),"")</f>
        <v/>
      </c>
      <c r="O42" s="4" t="str">
        <f t="shared" ca="1" si="0"/>
        <v/>
      </c>
      <c r="P42" s="21" t="str">
        <f ca="1">IF($A42="макияж",IF(AND(MAX(O$23:$O41)&gt;MAX(Q$23:$Q41),$C42&lt;&gt;"",MAX(Q$23:$Q41)&lt;=MAX(S$23:$S41),MAX(Q$23:$Q41)&lt;=MAX(U$23:$U41),MAX(Q$23:$Q41)&lt;=MAX(W$23:$W41),MAX(Q$23:$Q41)&lt;=MAX(Y$23:$Y41),MAX(Q$23:$Q41)&lt;=MAX(AA$23:$AA41),MAX(Q$23:$Q41)&lt;TIME(16,0,0)),MAX(Q$23:$Q41,$C42),""),"")</f>
        <v/>
      </c>
      <c r="Q42" s="4" t="str">
        <f t="shared" ca="1" si="1"/>
        <v/>
      </c>
      <c r="R42" s="21" t="str">
        <f ca="1">IF($A42="макияж",IF(AND(MAX(O$23:$O41)&gt;MAX(S$23:$S41),$C42&lt;&gt;"",MAX(Q$23:$Q41)&gt;MAX(S$23:$S41),MAX(S$23:$S41)&lt;=MAX(U$23:$U41),MAX(S$23:$S41)&lt;=MAX(W$23:$W41),MAX(S$23:$S41)&lt;=MAX(Y$23:$Y41),MAX(S$23:$S41)&lt;=MAX(AA$23:$AA41),MAX(S$23:$S41)&lt;TIME(16,0,0)),MAX(S$23:$S41,$C42),""),"")</f>
        <v/>
      </c>
      <c r="S42" s="4" t="str">
        <f t="shared" ref="S42" ca="1" si="33">IF(ISTEXT(R42),"",R42+$E42/1440)</f>
        <v/>
      </c>
      <c r="T42" s="21" t="str">
        <f ca="1">IF($A42="макияж",IF(AND(MAX(O$23:$O41)&gt;MAX(U$23:$U41),$C42&lt;&gt;"",MAX(Q$23:$Q41)&gt;MAX(U$23:$U41),MAX(S$23:$S41)&gt;MAX(U$23:$U41),MAX(U$23:$U41)&lt;=MAX(W$23:$W41),MAX(U$23:$U41)&lt;=MAX(Y$23:$Y41),MAX(U$23:$U41)&lt;=MAX(AA$23:$AA41),MAX(U$23:$U41)&lt;TIME(16,0,0)),MAX(U$23:$U41,$C42),""),"")</f>
        <v/>
      </c>
      <c r="U42" s="4" t="str">
        <f t="shared" ca="1" si="13"/>
        <v/>
      </c>
      <c r="V42" s="21" t="str">
        <f ca="1">IF($A42="макияж",IF(AND(MAX(O$23:$O41)&gt;MAX(W$23:$W41),$C42&lt;&gt;"",MAX(Q$23:$Q41)&gt;MAX(W$23:$W41),MAX(S$23:$S41)&gt;MAX(W$23:$W41),MAX(U$23:$U41)&gt;MAX(W$23:$W41),MAX(W$23:$W41)&lt;=MAX(Y$23:$Y41),MAX(W$23:$W41)&lt;=MAX(AA$23:$AA41),MAX(W$23:$W41)&lt;TIME(16,0,0)),MAX(W$23:$W41,$C42),""),"")</f>
        <v/>
      </c>
      <c r="W42" s="4" t="str">
        <f t="shared" ca="1" si="14"/>
        <v/>
      </c>
      <c r="X42" s="21" t="str">
        <f ca="1">IF($A42="макияж",IF(AND(MAX(O$23:$O41)&gt;MAX(Y$23:$Y41),$C42&lt;&gt;"",MAX(Q$23:$Q41)&gt;MAX(Y$23:$Y41),MAX(S$23:$S41)&gt;MAX(Y$23:$Y41),MAX(U$23:$U41)&gt;MAX(Y$23:$Y41),MAX(W$23:$W41)&gt;MAX(Y$23:$Y41),MAX(Y$23:$Y41)&lt;=MAX(AA$23:$AA41),MAX(Y$23:$Y41)&lt;TIME(16,0,0)),MAX(Y$23:$Y41,$C42),""),"")</f>
        <v/>
      </c>
      <c r="Y42" s="4" t="str">
        <f t="shared" ca="1" si="15"/>
        <v/>
      </c>
      <c r="Z42" s="21">
        <f ca="1">IF($A42="макияж",IF(AND(MAX(O$23:$O41)&gt;MAX(AA$23:$AA41),$C42&lt;&gt;"",MAX(Q$23:$Q41)&gt;MAX(AA$23:$AA41),MAX(S$23:$S41)&gt;MAX(AA$23:$AA41),MAX(U$23:$U41)&gt;MAX(AA$23:$AA41),MAX(W$23:$W41)&gt;MAX(AA$23:$AA41),MAX(Y$23:$Y41)&gt;MAX(AA$23:$AA41),MAX(AA$23:$AA41)&lt;TIME(16,0,0)),MAX(AA$23:$AA41,$C42),""),"")</f>
        <v>0.38458872187530663</v>
      </c>
      <c r="AA42" s="4">
        <f t="shared" ca="1" si="16"/>
        <v>0.42691571947745155</v>
      </c>
    </row>
    <row r="43" spans="1:27" ht="13.8" x14ac:dyDescent="0.3">
      <c r="A43" s="33" t="str">
        <f t="shared" ca="1" si="3"/>
        <v>маникюр</v>
      </c>
      <c r="B43" s="34">
        <f t="shared" ca="1" si="4"/>
        <v>2.2315353356478993</v>
      </c>
      <c r="C43" s="32">
        <f t="shared" ca="1" si="5"/>
        <v>0.38613839919172877</v>
      </c>
      <c r="D43" s="3">
        <f ca="1">IF(C43&lt;&gt;"",IF(A43="маникюр",SUM(COUNTIF($I$24:$I43,"&gt;"&amp;C43),COUNTIF($K$24:$K43,"&gt;"&amp;C43),COUNTIF($M$24:$M43,"&gt;"&amp;C43)),SUM(COUNTIF($O$24:$O43,"&gt;"&amp;C43),COUNTIF($Q$24:$Q43,"&gt;"&amp;C43),COUNTIF($S$24:$S43,"&gt;"&amp;C43),COUNTIF($U$24:$U43,"&gt;"&amp;C43),COUNTIF($W$24:$W43,"&gt;"&amp;C43),COUNTIF($Y$24:$Y43,"&gt;"&amp;C43),COUNTIF($AA$24:$AA43,"&gt;"&amp;C43))),"")</f>
        <v>2</v>
      </c>
      <c r="E43" s="3">
        <f t="shared" ca="1" si="6"/>
        <v>15.720739689288827</v>
      </c>
      <c r="F43" s="35">
        <f t="shared" ca="1" si="7"/>
        <v>1.0917180339783908E-2</v>
      </c>
      <c r="G43" s="4">
        <f t="shared" ca="1" si="8"/>
        <v>1.0917180339783894E-2</v>
      </c>
      <c r="H43" s="4" t="str">
        <f ca="1">IF($A43="маникюр",IF(AND(MAX(I$23:$I42)&lt;=MAX(K$23:$K42),$C43&lt;&gt;"",MAX(I$23:$I42)&lt;=MAX(M$23:$M42),MAX(I$23:$I42)&lt;TIME(16,0,0)),MAX(I$23:$I42,$C43),""),"")</f>
        <v/>
      </c>
      <c r="I43" s="4" t="str">
        <f t="shared" ca="1" si="9"/>
        <v/>
      </c>
      <c r="J43" s="4">
        <f ca="1">IF($A43="маникюр",IF(AND(MAX(I$23:$I42)&gt;MAX(K$23:$K42),$C43&lt;&gt;"",MAX(K$23:$K42)&lt;=MAX(M$23:$M42),MAX(K$23:$K42)&lt;TIME(16,0,0)),MAX(K$23:$K42,$C43),""),"")</f>
        <v>0.38613839919172877</v>
      </c>
      <c r="K43" s="4">
        <f t="shared" ca="1" si="10"/>
        <v>0.39705557953151266</v>
      </c>
      <c r="L43" s="21" t="str">
        <f ca="1">IF($A43="маникюр",IF(AND(MAX(I$23:$I42)&gt;MAX(M$23:$M42),$C43&lt;&gt;"",MAX(K$23:$K42)&gt;MAX(M$23:$M42),MAX(M$23:$M42)&lt;TIME(16,0,0)),MAX(M$23:$M42,$C43),""),"")</f>
        <v/>
      </c>
      <c r="M43" s="4" t="str">
        <f t="shared" ca="1" si="11"/>
        <v/>
      </c>
      <c r="N43" s="4" t="str">
        <f ca="1">IF($A43="макияж",IF(AND(MAX(O$23:$O42)&lt;=MAX(Q$23:$Q42),$C43&lt;&gt;"",MAX(O$23:$O42)&lt;=MAX(S$23:$S42),MAX(O$23:$O42)&lt;=MAX(U$23:$U42),MAX(O$23:$O42)&lt;=MAX(W$23:$W42),MAX(O$23:$O42)&lt;=MAX(Y$23:$Y42),MAX(O$23:$O42)&lt;=MAX(AA$23:$AA42),MAX(O$23:$O42)&lt;TIME(16,0,0)),MAX(O$23:$O42,$C43),""),"")</f>
        <v/>
      </c>
      <c r="O43" s="4" t="str">
        <f t="shared" ca="1" si="0"/>
        <v/>
      </c>
      <c r="P43" s="21" t="str">
        <f ca="1">IF($A43="макияж",IF(AND(MAX(O$23:$O42)&gt;MAX(Q$23:$Q42),$C43&lt;&gt;"",MAX(Q$23:$Q42)&lt;=MAX(S$23:$S42),MAX(Q$23:$Q42)&lt;=MAX(U$23:$U42),MAX(Q$23:$Q42)&lt;=MAX(W$23:$W42),MAX(Q$23:$Q42)&lt;=MAX(Y$23:$Y42),MAX(Q$23:$Q42)&lt;=MAX(AA$23:$AA42),MAX(Q$23:$Q42)&lt;TIME(16,0,0)),MAX(Q$23:$Q42,$C43),""),"")</f>
        <v/>
      </c>
      <c r="Q43" s="4" t="str">
        <f t="shared" ca="1" si="1"/>
        <v/>
      </c>
      <c r="R43" s="21" t="str">
        <f ca="1">IF($A43="макияж",IF(AND(MAX(O$23:$O42)&gt;MAX(S$23:$S42),$C43&lt;&gt;"",MAX(Q$23:$Q42)&gt;MAX(S$23:$S42),MAX(S$23:$S42)&lt;=MAX(U$23:$U42),MAX(S$23:$S42)&lt;=MAX(W$23:$W42),MAX(S$23:$S42)&lt;=MAX(Y$23:$Y42),MAX(S$23:$S42)&lt;=MAX(AA$23:$AA42),MAX(S$23:$S42)&lt;TIME(16,0,0)),MAX(S$23:$S42,$C43),""),"")</f>
        <v/>
      </c>
      <c r="S43" s="4" t="str">
        <f t="shared" ref="S43" ca="1" si="34">IF(ISTEXT(R43),"",R43+$E43/1440)</f>
        <v/>
      </c>
      <c r="T43" s="21" t="str">
        <f ca="1">IF($A43="макияж",IF(AND(MAX(O$23:$O42)&gt;MAX(U$23:$U42),$C43&lt;&gt;"",MAX(Q$23:$Q42)&gt;MAX(U$23:$U42),MAX(S$23:$S42)&gt;MAX(U$23:$U42),MAX(U$23:$U42)&lt;=MAX(W$23:$W42),MAX(U$23:$U42)&lt;=MAX(Y$23:$Y42),MAX(U$23:$U42)&lt;=MAX(AA$23:$AA42),MAX(U$23:$U42)&lt;TIME(16,0,0)),MAX(U$23:$U42,$C43),""),"")</f>
        <v/>
      </c>
      <c r="U43" s="4" t="str">
        <f t="shared" ca="1" si="13"/>
        <v/>
      </c>
      <c r="V43" s="21" t="str">
        <f ca="1">IF($A43="макияж",IF(AND(MAX(O$23:$O42)&gt;MAX(W$23:$W42),$C43&lt;&gt;"",MAX(Q$23:$Q42)&gt;MAX(W$23:$W42),MAX(S$23:$S42)&gt;MAX(W$23:$W42),MAX(U$23:$U42)&gt;MAX(W$23:$W42),MAX(W$23:$W42)&lt;=MAX(Y$23:$Y42),MAX(W$23:$W42)&lt;=MAX(AA$23:$AA42),MAX(W$23:$W42)&lt;TIME(16,0,0)),MAX(W$23:$W42,$C43),""),"")</f>
        <v/>
      </c>
      <c r="W43" s="4" t="str">
        <f t="shared" ca="1" si="14"/>
        <v/>
      </c>
      <c r="X43" s="21" t="str">
        <f ca="1">IF($A43="макияж",IF(AND(MAX(O$23:$O42)&gt;MAX(Y$23:$Y42),$C43&lt;&gt;"",MAX(Q$23:$Q42)&gt;MAX(Y$23:$Y42),MAX(S$23:$S42)&gt;MAX(Y$23:$Y42),MAX(U$23:$U42)&gt;MAX(Y$23:$Y42),MAX(W$23:$W42)&gt;MAX(Y$23:$Y42),MAX(Y$23:$Y42)&lt;=MAX(AA$23:$AA42),MAX(Y$23:$Y42)&lt;TIME(16,0,0)),MAX(Y$23:$Y42,$C43),""),"")</f>
        <v/>
      </c>
      <c r="Y43" s="4" t="str">
        <f t="shared" ca="1" si="15"/>
        <v/>
      </c>
      <c r="Z43" s="21" t="str">
        <f ca="1">IF($A43="макияж",IF(AND(MAX(O$23:$O42)&gt;MAX(AA$23:$AA42),$C43&lt;&gt;"",MAX(Q$23:$Q42)&gt;MAX(AA$23:$AA42),MAX(S$23:$S42)&gt;MAX(AA$23:$AA42),MAX(U$23:$U42)&gt;MAX(AA$23:$AA42),MAX(W$23:$W42)&gt;MAX(AA$23:$AA42),MAX(Y$23:$Y42)&gt;MAX(AA$23:$AA42),MAX(AA$23:$AA42)&lt;TIME(16,0,0)),MAX(AA$23:$AA42,$C43),""),"")</f>
        <v/>
      </c>
      <c r="AA43" s="4" t="str">
        <f t="shared" ca="1" si="16"/>
        <v/>
      </c>
    </row>
    <row r="44" spans="1:27" ht="13.8" x14ac:dyDescent="0.3">
      <c r="A44" s="33" t="str">
        <f t="shared" ca="1" si="3"/>
        <v>макияж</v>
      </c>
      <c r="B44" s="34">
        <f t="shared" ca="1" si="4"/>
        <v>3.6149722747887312</v>
      </c>
      <c r="C44" s="32">
        <f t="shared" ca="1" si="5"/>
        <v>0.38864879660477647</v>
      </c>
      <c r="D44" s="3">
        <f ca="1">IF(C44&lt;&gt;"",IF(A44="маникюр",SUM(COUNTIF($I$24:$I44,"&gt;"&amp;C44),COUNTIF($K$24:$K44,"&gt;"&amp;C44),COUNTIF($M$24:$M44,"&gt;"&amp;C44)),SUM(COUNTIF($O$24:$O44,"&gt;"&amp;C44),COUNTIF($Q$24:$Q44,"&gt;"&amp;C44),COUNTIF($S$24:$S44,"&gt;"&amp;C44),COUNTIF($U$24:$U44,"&gt;"&amp;C44),COUNTIF($W$24:$W44,"&gt;"&amp;C44),COUNTIF($Y$24:$Y44,"&gt;"&amp;C44),COUNTIF($AA$24:$AA44,"&gt;"&amp;C44))),"")</f>
        <v>4</v>
      </c>
      <c r="E44" s="3">
        <f t="shared" ca="1" si="6"/>
        <v>30.306883191953194</v>
      </c>
      <c r="F44" s="35">
        <f t="shared" ca="1" si="7"/>
        <v>2.1046446661078608E-2</v>
      </c>
      <c r="G44" s="4">
        <f t="shared" ca="1" si="8"/>
        <v>2.1046446661078633E-2</v>
      </c>
      <c r="H44" s="4" t="str">
        <f ca="1">IF($A44="маникюр",IF(AND(MAX(I$23:$I43)&lt;=MAX(K$23:$K43),$C44&lt;&gt;"",MAX(I$23:$I43)&lt;=MAX(M$23:$M43),MAX(I$23:$I43)&lt;TIME(16,0,0)),MAX(I$23:$I43,$C44),""),"")</f>
        <v/>
      </c>
      <c r="I44" s="4" t="str">
        <f t="shared" ca="1" si="9"/>
        <v/>
      </c>
      <c r="J44" s="4" t="str">
        <f ca="1">IF($A44="маникюр",IF(AND(MAX(I$23:$I43)&gt;MAX(K$23:$K43),$C44&lt;&gt;"",MAX(K$23:$K43)&lt;=MAX(M$23:$M43),MAX(K$23:$K43)&lt;TIME(16,0,0)),MAX(K$23:$K43,$C44),""),"")</f>
        <v/>
      </c>
      <c r="K44" s="4" t="str">
        <f t="shared" ca="1" si="10"/>
        <v/>
      </c>
      <c r="L44" s="21" t="str">
        <f ca="1">IF($A44="маникюр",IF(AND(MAX(I$23:$I43)&gt;MAX(M$23:$M43),$C44&lt;&gt;"",MAX(K$23:$K43)&gt;MAX(M$23:$M43),MAX(M$23:$M43)&lt;TIME(16,0,0)),MAX(M$23:$M43,$C44),""),"")</f>
        <v/>
      </c>
      <c r="M44" s="4" t="str">
        <f t="shared" ca="1" si="11"/>
        <v/>
      </c>
      <c r="N44" s="4" t="str">
        <f ca="1">IF($A44="макияж",IF(AND(MAX(O$23:$O43)&lt;=MAX(Q$23:$Q43),$C44&lt;&gt;"",MAX(O$23:$O43)&lt;=MAX(S$23:$S43),MAX(O$23:$O43)&lt;=MAX(U$23:$U43),MAX(O$23:$O43)&lt;=MAX(W$23:$W43),MAX(O$23:$O43)&lt;=MAX(Y$23:$Y43),MAX(O$23:$O43)&lt;=MAX(AA$23:$AA43),MAX(O$23:$O43)&lt;TIME(16,0,0)),MAX(O$23:$O43,$C44),""),"")</f>
        <v/>
      </c>
      <c r="O44" s="4" t="str">
        <f t="shared" ca="1" si="0"/>
        <v/>
      </c>
      <c r="P44" s="21" t="str">
        <f ca="1">IF($A44="макияж",IF(AND(MAX(O$23:$O43)&gt;MAX(Q$23:$Q43),$C44&lt;&gt;"",MAX(Q$23:$Q43)&lt;=MAX(S$23:$S43),MAX(Q$23:$Q43)&lt;=MAX(U$23:$U43),MAX(Q$23:$Q43)&lt;=MAX(W$23:$W43),MAX(Q$23:$Q43)&lt;=MAX(Y$23:$Y43),MAX(Q$23:$Q43)&lt;=MAX(AA$23:$AA43),MAX(Q$23:$Q43)&lt;TIME(16,0,0)),MAX(Q$23:$Q43,$C44),""),"")</f>
        <v/>
      </c>
      <c r="Q44" s="4" t="str">
        <f t="shared" ca="1" si="1"/>
        <v/>
      </c>
      <c r="R44" s="21">
        <f ca="1">IF($A44="макияж",IF(AND(MAX(O$23:$O43)&gt;MAX(S$23:$S43),$C44&lt;&gt;"",MAX(Q$23:$Q43)&gt;MAX(S$23:$S43),MAX(S$23:$S43)&lt;=MAX(U$23:$U43),MAX(S$23:$S43)&lt;=MAX(W$23:$W43),MAX(S$23:$S43)&lt;=MAX(Y$23:$Y43),MAX(S$23:$S43)&lt;=MAX(AA$23:$AA43),MAX(S$23:$S43)&lt;TIME(16,0,0)),MAX(S$23:$S43,$C44),""),"")</f>
        <v>0.38864879660477647</v>
      </c>
      <c r="S44" s="4">
        <f t="shared" ref="S44" ca="1" si="35">IF(ISTEXT(R44),"",R44+$E44/1440)</f>
        <v>0.4096952432658551</v>
      </c>
      <c r="T44" s="21" t="str">
        <f ca="1">IF($A44="макияж",IF(AND(MAX(O$23:$O43)&gt;MAX(U$23:$U43),$C44&lt;&gt;"",MAX(Q$23:$Q43)&gt;MAX(U$23:$U43),MAX(S$23:$S43)&gt;MAX(U$23:$U43),MAX(U$23:$U43)&lt;=MAX(W$23:$W43),MAX(U$23:$U43)&lt;=MAX(Y$23:$Y43),MAX(U$23:$U43)&lt;=MAX(AA$23:$AA43),MAX(U$23:$U43)&lt;TIME(16,0,0)),MAX(U$23:$U43,$C44),""),"")</f>
        <v/>
      </c>
      <c r="U44" s="4" t="str">
        <f t="shared" ca="1" si="13"/>
        <v/>
      </c>
      <c r="V44" s="21" t="str">
        <f ca="1">IF($A44="макияж",IF(AND(MAX(O$23:$O43)&gt;MAX(W$23:$W43),$C44&lt;&gt;"",MAX(Q$23:$Q43)&gt;MAX(W$23:$W43),MAX(S$23:$S43)&gt;MAX(W$23:$W43),MAX(U$23:$U43)&gt;MAX(W$23:$W43),MAX(W$23:$W43)&lt;=MAX(Y$23:$Y43),MAX(W$23:$W43)&lt;=MAX(AA$23:$AA43),MAX(W$23:$W43)&lt;TIME(16,0,0)),MAX(W$23:$W43,$C44),""),"")</f>
        <v/>
      </c>
      <c r="W44" s="4" t="str">
        <f t="shared" ca="1" si="14"/>
        <v/>
      </c>
      <c r="X44" s="21" t="str">
        <f ca="1">IF($A44="макияж",IF(AND(MAX(O$23:$O43)&gt;MAX(Y$23:$Y43),$C44&lt;&gt;"",MAX(Q$23:$Q43)&gt;MAX(Y$23:$Y43),MAX(S$23:$S43)&gt;MAX(Y$23:$Y43),MAX(U$23:$U43)&gt;MAX(Y$23:$Y43),MAX(W$23:$W43)&gt;MAX(Y$23:$Y43),MAX(Y$23:$Y43)&lt;=MAX(AA$23:$AA43),MAX(Y$23:$Y43)&lt;TIME(16,0,0)),MAX(Y$23:$Y43,$C44),""),"")</f>
        <v/>
      </c>
      <c r="Y44" s="4" t="str">
        <f t="shared" ca="1" si="15"/>
        <v/>
      </c>
      <c r="Z44" s="21" t="str">
        <f ca="1">IF($A44="макияж",IF(AND(MAX(O$23:$O43)&gt;MAX(AA$23:$AA43),$C44&lt;&gt;"",MAX(Q$23:$Q43)&gt;MAX(AA$23:$AA43),MAX(S$23:$S43)&gt;MAX(AA$23:$AA43),MAX(U$23:$U43)&gt;MAX(AA$23:$AA43),MAX(W$23:$W43)&gt;MAX(AA$23:$AA43),MAX(Y$23:$Y43)&gt;MAX(AA$23:$AA43),MAX(AA$23:$AA43)&lt;TIME(16,0,0)),MAX(AA$23:$AA43,$C44),""),"")</f>
        <v/>
      </c>
      <c r="AA44" s="4" t="str">
        <f t="shared" ca="1" si="16"/>
        <v/>
      </c>
    </row>
    <row r="45" spans="1:27" ht="13.8" x14ac:dyDescent="0.3">
      <c r="A45" s="33" t="str">
        <f t="shared" ca="1" si="3"/>
        <v>макияж</v>
      </c>
      <c r="B45" s="34">
        <f t="shared" ca="1" si="4"/>
        <v>6.0138722159755034</v>
      </c>
      <c r="C45" s="32">
        <f t="shared" ca="1" si="5"/>
        <v>0.39282509675475946</v>
      </c>
      <c r="D45" s="3">
        <f ca="1">IF(C45&lt;&gt;"",IF(A45="маникюр",SUM(COUNTIF($I$24:$I45,"&gt;"&amp;C45),COUNTIF($K$24:$K45,"&gt;"&amp;C45),COUNTIF($M$24:$M45,"&gt;"&amp;C45)),SUM(COUNTIF($O$24:$O45,"&gt;"&amp;C45),COUNTIF($Q$24:$Q45,"&gt;"&amp;C45),COUNTIF($S$24:$S45,"&gt;"&amp;C45),COUNTIF($U$24:$U45,"&gt;"&amp;C45),COUNTIF($W$24:$W45,"&gt;"&amp;C45),COUNTIF($Y$24:$Y45,"&gt;"&amp;C45),COUNTIF($AA$24:$AA45,"&gt;"&amp;C45))),"")</f>
        <v>5</v>
      </c>
      <c r="E45" s="3">
        <f t="shared" ca="1" si="6"/>
        <v>19.655327747370947</v>
      </c>
      <c r="F45" s="35">
        <f t="shared" ca="1" si="7"/>
        <v>1.3649533157896491E-2</v>
      </c>
      <c r="G45" s="4">
        <f t="shared" ca="1" si="8"/>
        <v>1.3649533157896465E-2</v>
      </c>
      <c r="H45" s="4" t="str">
        <f ca="1">IF($A45="маникюр",IF(AND(MAX(I$23:$I44)&lt;=MAX(K$23:$K44),$C45&lt;&gt;"",MAX(I$23:$I44)&lt;=MAX(M$23:$M44),MAX(I$23:$I44)&lt;TIME(16,0,0)),MAX(I$23:$I44,$C45),""),"")</f>
        <v/>
      </c>
      <c r="I45" s="4" t="str">
        <f t="shared" ca="1" si="9"/>
        <v/>
      </c>
      <c r="J45" s="4" t="str">
        <f ca="1">IF($A45="маникюр",IF(AND(MAX(I$23:$I44)&gt;MAX(K$23:$K44),$C45&lt;&gt;"",MAX(K$23:$K44)&lt;=MAX(M$23:$M44),MAX(K$23:$K44)&lt;TIME(16,0,0)),MAX(K$23:$K44,$C45),""),"")</f>
        <v/>
      </c>
      <c r="K45" s="4" t="str">
        <f t="shared" ca="1" si="10"/>
        <v/>
      </c>
      <c r="L45" s="21" t="str">
        <f ca="1">IF($A45="маникюр",IF(AND(MAX(I$23:$I44)&gt;MAX(M$23:$M44),$C45&lt;&gt;"",MAX(K$23:$K44)&gt;MAX(M$23:$M44),MAX(M$23:$M44)&lt;TIME(16,0,0)),MAX(M$23:$M44,$C45),""),"")</f>
        <v/>
      </c>
      <c r="M45" s="4" t="str">
        <f t="shared" ca="1" si="11"/>
        <v/>
      </c>
      <c r="N45" s="4" t="str">
        <f ca="1">IF($A45="макияж",IF(AND(MAX(O$23:$O44)&lt;=MAX(Q$23:$Q44),$C45&lt;&gt;"",MAX(O$23:$O44)&lt;=MAX(S$23:$S44),MAX(O$23:$O44)&lt;=MAX(U$23:$U44),MAX(O$23:$O44)&lt;=MAX(W$23:$W44),MAX(O$23:$O44)&lt;=MAX(Y$23:$Y44),MAX(O$23:$O44)&lt;=MAX(AA$23:$AA44),MAX(O$23:$O44)&lt;TIME(16,0,0)),MAX(O$23:$O44,$C45),""),"")</f>
        <v/>
      </c>
      <c r="O45" s="4" t="str">
        <f t="shared" ca="1" si="0"/>
        <v/>
      </c>
      <c r="P45" s="21" t="str">
        <f ca="1">IF($A45="макияж",IF(AND(MAX(O$23:$O44)&gt;MAX(Q$23:$Q44),$C45&lt;&gt;"",MAX(Q$23:$Q44)&lt;=MAX(S$23:$S44),MAX(Q$23:$Q44)&lt;=MAX(U$23:$U44),MAX(Q$23:$Q44)&lt;=MAX(W$23:$W44),MAX(Q$23:$Q44)&lt;=MAX(Y$23:$Y44),MAX(Q$23:$Q44)&lt;=MAX(AA$23:$AA44),MAX(Q$23:$Q44)&lt;TIME(16,0,0)),MAX(Q$23:$Q44,$C45),""),"")</f>
        <v/>
      </c>
      <c r="Q45" s="4" t="str">
        <f t="shared" ca="1" si="1"/>
        <v/>
      </c>
      <c r="R45" s="21" t="str">
        <f ca="1">IF($A45="макияж",IF(AND(MAX(O$23:$O44)&gt;MAX(S$23:$S44),$C45&lt;&gt;"",MAX(Q$23:$Q44)&gt;MAX(S$23:$S44),MAX(S$23:$S44)&lt;=MAX(U$23:$U44),MAX(S$23:$S44)&lt;=MAX(W$23:$W44),MAX(S$23:$S44)&lt;=MAX(Y$23:$Y44),MAX(S$23:$S44)&lt;=MAX(AA$23:$AA44),MAX(S$23:$S44)&lt;TIME(16,0,0)),MAX(S$23:$S44,$C45),""),"")</f>
        <v/>
      </c>
      <c r="S45" s="4" t="str">
        <f t="shared" ref="S45" ca="1" si="36">IF(ISTEXT(R45),"",R45+$E45/1440)</f>
        <v/>
      </c>
      <c r="T45" s="21">
        <f ca="1">IF($A45="макияж",IF(AND(MAX(O$23:$O44)&gt;MAX(U$23:$U44),$C45&lt;&gt;"",MAX(Q$23:$Q44)&gt;MAX(U$23:$U44),MAX(S$23:$S44)&gt;MAX(U$23:$U44),MAX(U$23:$U44)&lt;=MAX(W$23:$W44),MAX(U$23:$U44)&lt;=MAX(Y$23:$Y44),MAX(U$23:$U44)&lt;=MAX(AA$23:$AA44),MAX(U$23:$U44)&lt;TIME(16,0,0)),MAX(U$23:$U44,$C45),""),"")</f>
        <v>0.39282509675475946</v>
      </c>
      <c r="U45" s="4">
        <f t="shared" ca="1" si="13"/>
        <v>0.40647462991265593</v>
      </c>
      <c r="V45" s="21" t="str">
        <f ca="1">IF($A45="макияж",IF(AND(MAX(O$23:$O44)&gt;MAX(W$23:$W44),$C45&lt;&gt;"",MAX(Q$23:$Q44)&gt;MAX(W$23:$W44),MAX(S$23:$S44)&gt;MAX(W$23:$W44),MAX(U$23:$U44)&gt;MAX(W$23:$W44),MAX(W$23:$W44)&lt;=MAX(Y$23:$Y44),MAX(W$23:$W44)&lt;=MAX(AA$23:$AA44),MAX(W$23:$W44)&lt;TIME(16,0,0)),MAX(W$23:$W44,$C45),""),"")</f>
        <v/>
      </c>
      <c r="W45" s="4" t="str">
        <f t="shared" ca="1" si="14"/>
        <v/>
      </c>
      <c r="X45" s="21" t="str">
        <f ca="1">IF($A45="макияж",IF(AND(MAX(O$23:$O44)&gt;MAX(Y$23:$Y44),$C45&lt;&gt;"",MAX(Q$23:$Q44)&gt;MAX(Y$23:$Y44),MAX(S$23:$S44)&gt;MAX(Y$23:$Y44),MAX(U$23:$U44)&gt;MAX(Y$23:$Y44),MAX(W$23:$W44)&gt;MAX(Y$23:$Y44),MAX(Y$23:$Y44)&lt;=MAX(AA$23:$AA44),MAX(Y$23:$Y44)&lt;TIME(16,0,0)),MAX(Y$23:$Y44,$C45),""),"")</f>
        <v/>
      </c>
      <c r="Y45" s="4" t="str">
        <f t="shared" ca="1" si="15"/>
        <v/>
      </c>
      <c r="Z45" s="21" t="str">
        <f ca="1">IF($A45="макияж",IF(AND(MAX(O$23:$O44)&gt;MAX(AA$23:$AA44),$C45&lt;&gt;"",MAX(Q$23:$Q44)&gt;MAX(AA$23:$AA44),MAX(S$23:$S44)&gt;MAX(AA$23:$AA44),MAX(U$23:$U44)&gt;MAX(AA$23:$AA44),MAX(W$23:$W44)&gt;MAX(AA$23:$AA44),MAX(Y$23:$Y44)&gt;MAX(AA$23:$AA44),MAX(AA$23:$AA44)&lt;TIME(16,0,0)),MAX(AA$23:$AA44,$C45),""),"")</f>
        <v/>
      </c>
      <c r="AA45" s="4" t="str">
        <f t="shared" ca="1" si="16"/>
        <v/>
      </c>
    </row>
    <row r="46" spans="1:27" ht="13.8" x14ac:dyDescent="0.3">
      <c r="A46" s="33" t="str">
        <f t="shared" ca="1" si="3"/>
        <v>макияж</v>
      </c>
      <c r="B46" s="34">
        <f t="shared" ca="1" si="4"/>
        <v>4.8610167615683526</v>
      </c>
      <c r="C46" s="32">
        <f t="shared" ca="1" si="5"/>
        <v>0.39620080283918191</v>
      </c>
      <c r="D46" s="3">
        <f ca="1">IF(C46&lt;&gt;"",IF(A46="маникюр",SUM(COUNTIF($I$24:$I46,"&gt;"&amp;C46),COUNTIF($K$24:$K46,"&gt;"&amp;C46),COUNTIF($M$24:$M46,"&gt;"&amp;C46)),SUM(COUNTIF($O$24:$O46,"&gt;"&amp;C46),COUNTIF($Q$24:$Q46,"&gt;"&amp;C46),COUNTIF($S$24:$S46,"&gt;"&amp;C46),COUNTIF($U$24:$U46,"&gt;"&amp;C46),COUNTIF($W$24:$W46,"&gt;"&amp;C46),COUNTIF($Y$24:$Y46,"&gt;"&amp;C46),COUNTIF($AA$24:$AA46,"&gt;"&amp;C46))),"")</f>
        <v>5</v>
      </c>
      <c r="E46" s="3">
        <f t="shared" ca="1" si="6"/>
        <v>25.053794222372584</v>
      </c>
      <c r="F46" s="35">
        <f t="shared" ca="1" si="7"/>
        <v>1.739846820998096E-2</v>
      </c>
      <c r="G46" s="4">
        <f t="shared" ca="1" si="8"/>
        <v>1.7398468209980977E-2</v>
      </c>
      <c r="H46" s="4" t="str">
        <f ca="1">IF($A46="маникюр",IF(AND(MAX(I$23:$I45)&lt;=MAX(K$23:$K45),$C46&lt;&gt;"",MAX(I$23:$I45)&lt;=MAX(M$23:$M45),MAX(I$23:$I45)&lt;TIME(16,0,0)),MAX(I$23:$I45,$C46),""),"")</f>
        <v/>
      </c>
      <c r="I46" s="4" t="str">
        <f t="shared" ca="1" si="9"/>
        <v/>
      </c>
      <c r="J46" s="4" t="str">
        <f ca="1">IF($A46="маникюр",IF(AND(MAX(I$23:$I45)&gt;MAX(K$23:$K45),$C46&lt;&gt;"",MAX(K$23:$K45)&lt;=MAX(M$23:$M45),MAX(K$23:$K45)&lt;TIME(16,0,0)),MAX(K$23:$K45,$C46),""),"")</f>
        <v/>
      </c>
      <c r="K46" s="4" t="str">
        <f t="shared" ca="1" si="10"/>
        <v/>
      </c>
      <c r="L46" s="21" t="str">
        <f ca="1">IF($A46="маникюр",IF(AND(MAX(I$23:$I45)&gt;MAX(M$23:$M45),$C46&lt;&gt;"",MAX(K$23:$K45)&gt;MAX(M$23:$M45),MAX(M$23:$M45)&lt;TIME(16,0,0)),MAX(M$23:$M45,$C46),""),"")</f>
        <v/>
      </c>
      <c r="M46" s="4" t="str">
        <f t="shared" ca="1" si="11"/>
        <v/>
      </c>
      <c r="N46" s="4" t="str">
        <f ca="1">IF($A46="макияж",IF(AND(MAX(O$23:$O45)&lt;=MAX(Q$23:$Q45),$C46&lt;&gt;"",MAX(O$23:$O45)&lt;=MAX(S$23:$S45),MAX(O$23:$O45)&lt;=MAX(U$23:$U45),MAX(O$23:$O45)&lt;=MAX(W$23:$W45),MAX(O$23:$O45)&lt;=MAX(Y$23:$Y45),MAX(O$23:$O45)&lt;=MAX(AA$23:$AA45),MAX(O$23:$O45)&lt;TIME(16,0,0)),MAX(O$23:$O45,$C46),""),"")</f>
        <v/>
      </c>
      <c r="O46" s="4" t="str">
        <f t="shared" ca="1" si="0"/>
        <v/>
      </c>
      <c r="P46" s="21" t="str">
        <f ca="1">IF($A46="макияж",IF(AND(MAX(O$23:$O45)&gt;MAX(Q$23:$Q45),$C46&lt;&gt;"",MAX(Q$23:$Q45)&lt;=MAX(S$23:$S45),MAX(Q$23:$Q45)&lt;=MAX(U$23:$U45),MAX(Q$23:$Q45)&lt;=MAX(W$23:$W45),MAX(Q$23:$Q45)&lt;=MAX(Y$23:$Y45),MAX(Q$23:$Q45)&lt;=MAX(AA$23:$AA45),MAX(Q$23:$Q45)&lt;TIME(16,0,0)),MAX(Q$23:$Q45,$C46),""),"")</f>
        <v/>
      </c>
      <c r="Q46" s="4" t="str">
        <f t="shared" ca="1" si="1"/>
        <v/>
      </c>
      <c r="R46" s="21" t="str">
        <f ca="1">IF($A46="макияж",IF(AND(MAX(O$23:$O45)&gt;MAX(S$23:$S45),$C46&lt;&gt;"",MAX(Q$23:$Q45)&gt;MAX(S$23:$S45),MAX(S$23:$S45)&lt;=MAX(U$23:$U45),MAX(S$23:$S45)&lt;=MAX(W$23:$W45),MAX(S$23:$S45)&lt;=MAX(Y$23:$Y45),MAX(S$23:$S45)&lt;=MAX(AA$23:$AA45),MAX(S$23:$S45)&lt;TIME(16,0,0)),MAX(S$23:$S45,$C46),""),"")</f>
        <v/>
      </c>
      <c r="S46" s="4" t="str">
        <f t="shared" ref="S46" ca="1" si="37">IF(ISTEXT(R46),"",R46+$E46/1440)</f>
        <v/>
      </c>
      <c r="T46" s="21" t="str">
        <f ca="1">IF($A46="макияж",IF(AND(MAX(O$23:$O45)&gt;MAX(U$23:$U45),$C46&lt;&gt;"",MAX(Q$23:$Q45)&gt;MAX(U$23:$U45),MAX(S$23:$S45)&gt;MAX(U$23:$U45),MAX(U$23:$U45)&lt;=MAX(W$23:$W45),MAX(U$23:$U45)&lt;=MAX(Y$23:$Y45),MAX(U$23:$U45)&lt;=MAX(AA$23:$AA45),MAX(U$23:$U45)&lt;TIME(16,0,0)),MAX(U$23:$U45,$C46),""),"")</f>
        <v/>
      </c>
      <c r="U46" s="4" t="str">
        <f t="shared" ca="1" si="13"/>
        <v/>
      </c>
      <c r="V46" s="21">
        <f ca="1">IF($A46="макияж",IF(AND(MAX(O$23:$O45)&gt;MAX(W$23:$W45),$C46&lt;&gt;"",MAX(Q$23:$Q45)&gt;MAX(W$23:$W45),MAX(S$23:$S45)&gt;MAX(W$23:$W45),MAX(U$23:$U45)&gt;MAX(W$23:$W45),MAX(W$23:$W45)&lt;=MAX(Y$23:$Y45),MAX(W$23:$W45)&lt;=MAX(AA$23:$AA45),MAX(W$23:$W45)&lt;TIME(16,0,0)),MAX(W$23:$W45,$C46),""),"")</f>
        <v>0.39620080283918191</v>
      </c>
      <c r="W46" s="4">
        <f t="shared" ca="1" si="14"/>
        <v>0.41359927104916289</v>
      </c>
      <c r="X46" s="21" t="str">
        <f ca="1">IF($A46="макияж",IF(AND(MAX(O$23:$O45)&gt;MAX(Y$23:$Y45),$C46&lt;&gt;"",MAX(Q$23:$Q45)&gt;MAX(Y$23:$Y45),MAX(S$23:$S45)&gt;MAX(Y$23:$Y45),MAX(U$23:$U45)&gt;MAX(Y$23:$Y45),MAX(W$23:$W45)&gt;MAX(Y$23:$Y45),MAX(Y$23:$Y45)&lt;=MAX(AA$23:$AA45),MAX(Y$23:$Y45)&lt;TIME(16,0,0)),MAX(Y$23:$Y45,$C46),""),"")</f>
        <v/>
      </c>
      <c r="Y46" s="4" t="str">
        <f t="shared" ca="1" si="15"/>
        <v/>
      </c>
      <c r="Z46" s="21" t="str">
        <f ca="1">IF($A46="макияж",IF(AND(MAX(O$23:$O45)&gt;MAX(AA$23:$AA45),$C46&lt;&gt;"",MAX(Q$23:$Q45)&gt;MAX(AA$23:$AA45),MAX(S$23:$S45)&gt;MAX(AA$23:$AA45),MAX(U$23:$U45)&gt;MAX(AA$23:$AA45),MAX(W$23:$W45)&gt;MAX(AA$23:$AA45),MAX(Y$23:$Y45)&gt;MAX(AA$23:$AA45),MAX(AA$23:$AA45)&lt;TIME(16,0,0)),MAX(AA$23:$AA45,$C46),""),"")</f>
        <v/>
      </c>
      <c r="AA46" s="4" t="str">
        <f t="shared" ca="1" si="16"/>
        <v/>
      </c>
    </row>
    <row r="47" spans="1:27" ht="13.8" x14ac:dyDescent="0.3">
      <c r="A47" s="33" t="str">
        <f t="shared" ca="1" si="3"/>
        <v>макияж</v>
      </c>
      <c r="B47" s="34">
        <f t="shared" ca="1" si="4"/>
        <v>13.54482942154652</v>
      </c>
      <c r="C47" s="32">
        <f t="shared" ca="1" si="5"/>
        <v>0.40560693438192252</v>
      </c>
      <c r="D47" s="3">
        <f ca="1">IF(C47&lt;&gt;"",IF(A47="маникюр",SUM(COUNTIF($I$24:$I47,"&gt;"&amp;C47),COUNTIF($K$24:$K47,"&gt;"&amp;C47),COUNTIF($M$24:$M47,"&gt;"&amp;C47)),SUM(COUNTIF($O$24:$O47,"&gt;"&amp;C47),COUNTIF($Q$24:$Q47,"&gt;"&amp;C47),COUNTIF($S$24:$S47,"&gt;"&amp;C47),COUNTIF($U$24:$U47,"&gt;"&amp;C47),COUNTIF($W$24:$W47,"&gt;"&amp;C47),COUNTIF($Y$24:$Y47,"&gt;"&amp;C47),COUNTIF($AA$24:$AA47,"&gt;"&amp;C47))),"")</f>
        <v>5</v>
      </c>
      <c r="E47" s="3">
        <f t="shared" ca="1" si="6"/>
        <v>13.987778721898238</v>
      </c>
      <c r="F47" s="35">
        <f t="shared" ca="1" si="7"/>
        <v>9.7137352235404425E-3</v>
      </c>
      <c r="G47" s="4">
        <f t="shared" ca="1" si="8"/>
        <v>9.713735223540465E-3</v>
      </c>
      <c r="H47" s="4" t="str">
        <f ca="1">IF($A47="маникюр",IF(AND(MAX(I$23:$I46)&lt;=MAX(K$23:$K46),$C47&lt;&gt;"",MAX(I$23:$I46)&lt;=MAX(M$23:$M46),MAX(I$23:$I46)&lt;TIME(16,0,0)),MAX(I$23:$I46,$C47),""),"")</f>
        <v/>
      </c>
      <c r="I47" s="4" t="str">
        <f t="shared" ca="1" si="9"/>
        <v/>
      </c>
      <c r="J47" s="4" t="str">
        <f ca="1">IF($A47="маникюр",IF(AND(MAX(I$23:$I46)&gt;MAX(K$23:$K46),$C47&lt;&gt;"",MAX(K$23:$K46)&lt;=MAX(M$23:$M46),MAX(K$23:$K46)&lt;TIME(16,0,0)),MAX(K$23:$K46,$C47),""),"")</f>
        <v/>
      </c>
      <c r="K47" s="4" t="str">
        <f t="shared" ca="1" si="10"/>
        <v/>
      </c>
      <c r="L47" s="21" t="str">
        <f ca="1">IF($A47="маникюр",IF(AND(MAX(I$23:$I46)&gt;MAX(M$23:$M46),$C47&lt;&gt;"",MAX(K$23:$K46)&gt;MAX(M$23:$M46),MAX(M$23:$M46)&lt;TIME(16,0,0)),MAX(M$23:$M46,$C47),""),"")</f>
        <v/>
      </c>
      <c r="M47" s="4" t="str">
        <f t="shared" ca="1" si="11"/>
        <v/>
      </c>
      <c r="N47" s="4">
        <f ca="1">IF($A47="макияж",IF(AND(MAX(O$23:$O46)&lt;=MAX(Q$23:$Q46),$C47&lt;&gt;"",MAX(O$23:$O46)&lt;=MAX(S$23:$S46),MAX(O$23:$O46)&lt;=MAX(U$23:$U46),MAX(O$23:$O46)&lt;=MAX(W$23:$W46),MAX(O$23:$O46)&lt;=MAX(Y$23:$Y46),MAX(O$23:$O46)&lt;=MAX(AA$23:$AA46),MAX(O$23:$O46)&lt;TIME(16,0,0)),MAX(O$23:$O46,$C47),""),"")</f>
        <v>0.40560693438192252</v>
      </c>
      <c r="O47" s="4">
        <f t="shared" ca="1" si="0"/>
        <v>0.41532066960546299</v>
      </c>
      <c r="P47" s="21" t="str">
        <f ca="1">IF($A47="макияж",IF(AND(MAX(O$23:$O46)&gt;MAX(Q$23:$Q46),$C47&lt;&gt;"",MAX(Q$23:$Q46)&lt;=MAX(S$23:$S46),MAX(Q$23:$Q46)&lt;=MAX(U$23:$U46),MAX(Q$23:$Q46)&lt;=MAX(W$23:$W46),MAX(Q$23:$Q46)&lt;=MAX(Y$23:$Y46),MAX(Q$23:$Q46)&lt;=MAX(AA$23:$AA46),MAX(Q$23:$Q46)&lt;TIME(16,0,0)),MAX(Q$23:$Q46,$C47),""),"")</f>
        <v/>
      </c>
      <c r="Q47" s="4" t="str">
        <f t="shared" ca="1" si="1"/>
        <v/>
      </c>
      <c r="R47" s="21" t="str">
        <f ca="1">IF($A47="макияж",IF(AND(MAX(O$23:$O46)&gt;MAX(S$23:$S46),$C47&lt;&gt;"",MAX(Q$23:$Q46)&gt;MAX(S$23:$S46),MAX(S$23:$S46)&lt;=MAX(U$23:$U46),MAX(S$23:$S46)&lt;=MAX(W$23:$W46),MAX(S$23:$S46)&lt;=MAX(Y$23:$Y46),MAX(S$23:$S46)&lt;=MAX(AA$23:$AA46),MAX(S$23:$S46)&lt;TIME(16,0,0)),MAX(S$23:$S46,$C47),""),"")</f>
        <v/>
      </c>
      <c r="S47" s="4" t="str">
        <f t="shared" ref="S47" ca="1" si="38">IF(ISTEXT(R47),"",R47+$E47/1440)</f>
        <v/>
      </c>
      <c r="T47" s="21" t="str">
        <f ca="1">IF($A47="макияж",IF(AND(MAX(O$23:$O46)&gt;MAX(U$23:$U46),$C47&lt;&gt;"",MAX(Q$23:$Q46)&gt;MAX(U$23:$U46),MAX(S$23:$S46)&gt;MAX(U$23:$U46),MAX(U$23:$U46)&lt;=MAX(W$23:$W46),MAX(U$23:$U46)&lt;=MAX(Y$23:$Y46),MAX(U$23:$U46)&lt;=MAX(AA$23:$AA46),MAX(U$23:$U46)&lt;TIME(16,0,0)),MAX(U$23:$U46,$C47),""),"")</f>
        <v/>
      </c>
      <c r="U47" s="4" t="str">
        <f t="shared" ca="1" si="13"/>
        <v/>
      </c>
      <c r="V47" s="21" t="str">
        <f ca="1">IF($A47="макияж",IF(AND(MAX(O$23:$O46)&gt;MAX(W$23:$W46),$C47&lt;&gt;"",MAX(Q$23:$Q46)&gt;MAX(W$23:$W46),MAX(S$23:$S46)&gt;MAX(W$23:$W46),MAX(U$23:$U46)&gt;MAX(W$23:$W46),MAX(W$23:$W46)&lt;=MAX(Y$23:$Y46),MAX(W$23:$W46)&lt;=MAX(AA$23:$AA46),MAX(W$23:$W46)&lt;TIME(16,0,0)),MAX(W$23:$W46,$C47),""),"")</f>
        <v/>
      </c>
      <c r="W47" s="4" t="str">
        <f t="shared" ca="1" si="14"/>
        <v/>
      </c>
      <c r="X47" s="21" t="str">
        <f ca="1">IF($A47="макияж",IF(AND(MAX(O$23:$O46)&gt;MAX(Y$23:$Y46),$C47&lt;&gt;"",MAX(Q$23:$Q46)&gt;MAX(Y$23:$Y46),MAX(S$23:$S46)&gt;MAX(Y$23:$Y46),MAX(U$23:$U46)&gt;MAX(Y$23:$Y46),MAX(W$23:$W46)&gt;MAX(Y$23:$Y46),MAX(Y$23:$Y46)&lt;=MAX(AA$23:$AA46),MAX(Y$23:$Y46)&lt;TIME(16,0,0)),MAX(Y$23:$Y46,$C47),""),"")</f>
        <v/>
      </c>
      <c r="Y47" s="4" t="str">
        <f t="shared" ca="1" si="15"/>
        <v/>
      </c>
      <c r="Z47" s="21" t="str">
        <f ca="1">IF($A47="макияж",IF(AND(MAX(O$23:$O46)&gt;MAX(AA$23:$AA46),$C47&lt;&gt;"",MAX(Q$23:$Q46)&gt;MAX(AA$23:$AA46),MAX(S$23:$S46)&gt;MAX(AA$23:$AA46),MAX(U$23:$U46)&gt;MAX(AA$23:$AA46),MAX(W$23:$W46)&gt;MAX(AA$23:$AA46),MAX(Y$23:$Y46)&gt;MAX(AA$23:$AA46),MAX(AA$23:$AA46)&lt;TIME(16,0,0)),MAX(AA$23:$AA46,$C47),""),"")</f>
        <v/>
      </c>
      <c r="AA47" s="4" t="str">
        <f t="shared" ca="1" si="16"/>
        <v/>
      </c>
    </row>
    <row r="48" spans="1:27" ht="13.8" x14ac:dyDescent="0.3">
      <c r="A48" s="33" t="str">
        <f t="shared" ca="1" si="3"/>
        <v>макияж</v>
      </c>
      <c r="B48" s="34">
        <f t="shared" ca="1" si="4"/>
        <v>3.9556908015536605</v>
      </c>
      <c r="C48" s="32">
        <f t="shared" ca="1" si="5"/>
        <v>0.40835394188300145</v>
      </c>
      <c r="D48" s="3">
        <f ca="1">IF(C48&lt;&gt;"",IF(A48="маникюр",SUM(COUNTIF($I$24:$I48,"&gt;"&amp;C48),COUNTIF($K$24:$K48,"&gt;"&amp;C48),COUNTIF($M$24:$M48,"&gt;"&amp;C48)),SUM(COUNTIF($O$24:$O48,"&gt;"&amp;C48),COUNTIF($Q$24:$Q48,"&gt;"&amp;C48),COUNTIF($S$24:$S48,"&gt;"&amp;C48),COUNTIF($U$24:$U48,"&gt;"&amp;C48),COUNTIF($W$24:$W48,"&gt;"&amp;C48),COUNTIF($Y$24:$Y48,"&gt;"&amp;C48),COUNTIF($AA$24:$AA48,"&gt;"&amp;C48))),"")</f>
        <v>5</v>
      </c>
      <c r="E48" s="3">
        <f t="shared" ca="1" si="6"/>
        <v>63.487907966219147</v>
      </c>
      <c r="F48" s="35">
        <f t="shared" ca="1" si="7"/>
        <v>4.4088824976541076E-2</v>
      </c>
      <c r="G48" s="4">
        <f t="shared" ca="1" si="8"/>
        <v>4.4088824976541097E-2</v>
      </c>
      <c r="H48" s="4" t="str">
        <f ca="1">IF($A48="маникюр",IF(AND(MAX(I$23:$I47)&lt;=MAX(K$23:$K47),$C48&lt;&gt;"",MAX(I$23:$I47)&lt;=MAX(M$23:$M47),MAX(I$23:$I47)&lt;TIME(16,0,0)),MAX(I$23:$I47,$C48),""),"")</f>
        <v/>
      </c>
      <c r="I48" s="4" t="str">
        <f t="shared" ca="1" si="9"/>
        <v/>
      </c>
      <c r="J48" s="4" t="str">
        <f ca="1">IF($A48="маникюр",IF(AND(MAX(I$23:$I47)&gt;MAX(K$23:$K47),$C48&lt;&gt;"",MAX(K$23:$K47)&lt;=MAX(M$23:$M47),MAX(K$23:$K47)&lt;TIME(16,0,0)),MAX(K$23:$K47,$C48),""),"")</f>
        <v/>
      </c>
      <c r="K48" s="4" t="str">
        <f t="shared" ca="1" si="10"/>
        <v/>
      </c>
      <c r="L48" s="21" t="str">
        <f ca="1">IF($A48="маникюр",IF(AND(MAX(I$23:$I47)&gt;MAX(M$23:$M47),$C48&lt;&gt;"",MAX(K$23:$K47)&gt;MAX(M$23:$M47),MAX(M$23:$M47)&lt;TIME(16,0,0)),MAX(M$23:$M47,$C48),""),"")</f>
        <v/>
      </c>
      <c r="M48" s="4" t="str">
        <f t="shared" ca="1" si="11"/>
        <v/>
      </c>
      <c r="N48" s="4" t="str">
        <f ca="1">IF($A48="макияж",IF(AND(MAX(O$23:$O47)&lt;=MAX(Q$23:$Q47),$C48&lt;&gt;"",MAX(O$23:$O47)&lt;=MAX(S$23:$S47),MAX(O$23:$O47)&lt;=MAX(U$23:$U47),MAX(O$23:$O47)&lt;=MAX(W$23:$W47),MAX(O$23:$O47)&lt;=MAX(Y$23:$Y47),MAX(O$23:$O47)&lt;=MAX(AA$23:$AA47),MAX(O$23:$O47)&lt;TIME(16,0,0)),MAX(O$23:$O47,$C48),""),"")</f>
        <v/>
      </c>
      <c r="O48" s="4" t="str">
        <f t="shared" ca="1" si="0"/>
        <v/>
      </c>
      <c r="P48" s="21" t="str">
        <f ca="1">IF($A48="макияж",IF(AND(MAX(O$23:$O47)&gt;MAX(Q$23:$Q47),$C48&lt;&gt;"",MAX(Q$23:$Q47)&lt;=MAX(S$23:$S47),MAX(Q$23:$Q47)&lt;=MAX(U$23:$U47),MAX(Q$23:$Q47)&lt;=MAX(W$23:$W47),MAX(Q$23:$Q47)&lt;=MAX(Y$23:$Y47),MAX(Q$23:$Q47)&lt;=MAX(AA$23:$AA47),MAX(Q$23:$Q47)&lt;TIME(16,0,0)),MAX(Q$23:$Q47,$C48),""),"")</f>
        <v/>
      </c>
      <c r="Q48" s="4" t="str">
        <f t="shared" ca="1" si="1"/>
        <v/>
      </c>
      <c r="R48" s="21" t="str">
        <f ca="1">IF($A48="макияж",IF(AND(MAX(O$23:$O47)&gt;MAX(S$23:$S47),$C48&lt;&gt;"",MAX(Q$23:$Q47)&gt;MAX(S$23:$S47),MAX(S$23:$S47)&lt;=MAX(U$23:$U47),MAX(S$23:$S47)&lt;=MAX(W$23:$W47),MAX(S$23:$S47)&lt;=MAX(Y$23:$Y47),MAX(S$23:$S47)&lt;=MAX(AA$23:$AA47),MAX(S$23:$S47)&lt;TIME(16,0,0)),MAX(S$23:$S47,$C48),""),"")</f>
        <v/>
      </c>
      <c r="S48" s="4" t="str">
        <f t="shared" ref="S48" ca="1" si="39">IF(ISTEXT(R48),"",R48+$E48/1440)</f>
        <v/>
      </c>
      <c r="T48" s="21" t="str">
        <f ca="1">IF($A48="макияж",IF(AND(MAX(O$23:$O47)&gt;MAX(U$23:$U47),$C48&lt;&gt;"",MAX(Q$23:$Q47)&gt;MAX(U$23:$U47),MAX(S$23:$S47)&gt;MAX(U$23:$U47),MAX(U$23:$U47)&lt;=MAX(W$23:$W47),MAX(U$23:$U47)&lt;=MAX(Y$23:$Y47),MAX(U$23:$U47)&lt;=MAX(AA$23:$AA47),MAX(U$23:$U47)&lt;TIME(16,0,0)),MAX(U$23:$U47,$C48),""),"")</f>
        <v/>
      </c>
      <c r="U48" s="4" t="str">
        <f t="shared" ca="1" si="13"/>
        <v/>
      </c>
      <c r="V48" s="21" t="str">
        <f ca="1">IF($A48="макияж",IF(AND(MAX(O$23:$O47)&gt;MAX(W$23:$W47),$C48&lt;&gt;"",MAX(Q$23:$Q47)&gt;MAX(W$23:$W47),MAX(S$23:$S47)&gt;MAX(W$23:$W47),MAX(U$23:$U47)&gt;MAX(W$23:$W47),MAX(W$23:$W47)&lt;=MAX(Y$23:$Y47),MAX(W$23:$W47)&lt;=MAX(AA$23:$AA47),MAX(W$23:$W47)&lt;TIME(16,0,0)),MAX(W$23:$W47,$C48),""),"")</f>
        <v/>
      </c>
      <c r="W48" s="4" t="str">
        <f t="shared" ca="1" si="14"/>
        <v/>
      </c>
      <c r="X48" s="21">
        <f ca="1">IF($A48="макияж",IF(AND(MAX(O$23:$O47)&gt;MAX(Y$23:$Y47),$C48&lt;&gt;"",MAX(Q$23:$Q47)&gt;MAX(Y$23:$Y47),MAX(S$23:$S47)&gt;MAX(Y$23:$Y47),MAX(U$23:$U47)&gt;MAX(Y$23:$Y47),MAX(W$23:$W47)&gt;MAX(Y$23:$Y47),MAX(Y$23:$Y47)&lt;=MAX(AA$23:$AA47),MAX(Y$23:$Y47)&lt;TIME(16,0,0)),MAX(Y$23:$Y47,$C48),""),"")</f>
        <v>0.40835394188300145</v>
      </c>
      <c r="Y48" s="4">
        <f t="shared" ca="1" si="15"/>
        <v>0.45244276685954254</v>
      </c>
      <c r="Z48" s="21" t="str">
        <f ca="1">IF($A48="макияж",IF(AND(MAX(O$23:$O47)&gt;MAX(AA$23:$AA47),$C48&lt;&gt;"",MAX(Q$23:$Q47)&gt;MAX(AA$23:$AA47),MAX(S$23:$S47)&gt;MAX(AA$23:$AA47),MAX(U$23:$U47)&gt;MAX(AA$23:$AA47),MAX(W$23:$W47)&gt;MAX(AA$23:$AA47),MAX(Y$23:$Y47)&gt;MAX(AA$23:$AA47),MAX(AA$23:$AA47)&lt;TIME(16,0,0)),MAX(AA$23:$AA47,$C48),""),"")</f>
        <v/>
      </c>
      <c r="AA48" s="4" t="str">
        <f t="shared" ca="1" si="16"/>
        <v/>
      </c>
    </row>
    <row r="49" spans="1:27" ht="13.8" x14ac:dyDescent="0.3">
      <c r="A49" s="33" t="str">
        <f t="shared" ca="1" si="3"/>
        <v>маникюр</v>
      </c>
      <c r="B49" s="34">
        <f t="shared" ca="1" si="4"/>
        <v>3.6370834799738416</v>
      </c>
      <c r="C49" s="32">
        <f t="shared" ca="1" si="5"/>
        <v>0.41087969429964993</v>
      </c>
      <c r="D49" s="3">
        <f ca="1">IF(C49&lt;&gt;"",IF(A49="маникюр",SUM(COUNTIF($I$24:$I49,"&gt;"&amp;C49),COUNTIF($K$24:$K49,"&gt;"&amp;C49),COUNTIF($M$24:$M49,"&gt;"&amp;C49)),SUM(COUNTIF($O$24:$O49,"&gt;"&amp;C49),COUNTIF($Q$24:$Q49,"&gt;"&amp;C49),COUNTIF($S$24:$S49,"&gt;"&amp;C49),COUNTIF($U$24:$U49,"&gt;"&amp;C49),COUNTIF($W$24:$W49,"&gt;"&amp;C49),COUNTIF($Y$24:$Y49,"&gt;"&amp;C49),COUNTIF($AA$24:$AA49,"&gt;"&amp;C49))),"")</f>
        <v>1</v>
      </c>
      <c r="E49" s="3">
        <f t="shared" ca="1" si="6"/>
        <v>26.498672529369365</v>
      </c>
      <c r="F49" s="35">
        <f t="shared" ca="1" si="7"/>
        <v>1.8401855923173172E-2</v>
      </c>
      <c r="G49" s="4">
        <f t="shared" ca="1" si="8"/>
        <v>1.5983369486889054E-2</v>
      </c>
      <c r="H49" s="4">
        <f ca="1">IF($A49="маникюр",IF(AND(MAX(I$23:$I48)&lt;=MAX(K$23:$K48),$C49&lt;&gt;"",MAX(I$23:$I48)&lt;=MAX(M$23:$M48),MAX(I$23:$I48)&lt;TIME(16,0,0)),MAX(I$23:$I48,$C49),""),"")</f>
        <v>0.41087969429964993</v>
      </c>
      <c r="I49" s="4">
        <f t="shared" ca="1" si="9"/>
        <v>0.42686306378653899</v>
      </c>
      <c r="J49" s="4" t="str">
        <f ca="1">IF($A49="маникюр",IF(AND(MAX(I$23:$I48)&gt;MAX(K$23:$K48),$C49&lt;&gt;"",MAX(K$23:$K48)&lt;=MAX(M$23:$M48),MAX(K$23:$K48)&lt;TIME(16,0,0)),MAX(K$23:$K48,$C49),""),"")</f>
        <v/>
      </c>
      <c r="K49" s="4" t="str">
        <f t="shared" ca="1" si="10"/>
        <v/>
      </c>
      <c r="L49" s="21" t="str">
        <f ca="1">IF($A49="маникюр",IF(AND(MAX(I$23:$I48)&gt;MAX(M$23:$M48),$C49&lt;&gt;"",MAX(K$23:$K48)&gt;MAX(M$23:$M48),MAX(M$23:$M48)&lt;TIME(16,0,0)),MAX(M$23:$M48,$C49),""),"")</f>
        <v/>
      </c>
      <c r="M49" s="4" t="str">
        <f t="shared" ca="1" si="11"/>
        <v/>
      </c>
      <c r="N49" s="4" t="str">
        <f ca="1">IF($A49="макияж",IF(AND(MAX(O$23:$O48)&lt;=MAX(Q$23:$Q48),$C49&lt;&gt;"",MAX(O$23:$O48)&lt;=MAX(S$23:$S48),MAX(O$23:$O48)&lt;=MAX(U$23:$U48),MAX(O$23:$O48)&lt;=MAX(W$23:$W48),MAX(O$23:$O48)&lt;=MAX(Y$23:$Y48),MAX(O$23:$O48)&lt;=MAX(AA$23:$AA48),MAX(O$23:$O48)&lt;TIME(16,0,0)),MAX(O$23:$O48,$C49),""),"")</f>
        <v/>
      </c>
      <c r="O49" s="4" t="str">
        <f t="shared" ca="1" si="0"/>
        <v/>
      </c>
      <c r="P49" s="21" t="str">
        <f ca="1">IF($A49="макияж",IF(AND(MAX(O$23:$O48)&gt;MAX(Q$23:$Q48),$C49&lt;&gt;"",MAX(Q$23:$Q48)&lt;=MAX(S$23:$S48),MAX(Q$23:$Q48)&lt;=MAX(U$23:$U48),MAX(Q$23:$Q48)&lt;=MAX(W$23:$W48),MAX(Q$23:$Q48)&lt;=MAX(Y$23:$Y48),MAX(Q$23:$Q48)&lt;=MAX(AA$23:$AA48),MAX(Q$23:$Q48)&lt;TIME(16,0,0)),MAX(Q$23:$Q48,$C49),""),"")</f>
        <v/>
      </c>
      <c r="Q49" s="4" t="str">
        <f t="shared" ca="1" si="1"/>
        <v/>
      </c>
      <c r="R49" s="21" t="str">
        <f ca="1">IF($A49="макияж",IF(AND(MAX(O$23:$O48)&gt;MAX(S$23:$S48),$C49&lt;&gt;"",MAX(Q$23:$Q48)&gt;MAX(S$23:$S48),MAX(S$23:$S48)&lt;=MAX(U$23:$U48),MAX(S$23:$S48)&lt;=MAX(W$23:$W48),MAX(S$23:$S48)&lt;=MAX(Y$23:$Y48),MAX(S$23:$S48)&lt;=MAX(AA$23:$AA48),MAX(S$23:$S48)&lt;TIME(16,0,0)),MAX(S$23:$S48,$C49),""),"")</f>
        <v/>
      </c>
      <c r="S49" s="4" t="str">
        <f t="shared" ref="S49" ca="1" si="40">IF(ISTEXT(R49),"",R49+$E49/1440)</f>
        <v/>
      </c>
      <c r="T49" s="21" t="str">
        <f ca="1">IF($A49="макияж",IF(AND(MAX(O$23:$O48)&gt;MAX(U$23:$U48),$C49&lt;&gt;"",MAX(Q$23:$Q48)&gt;MAX(U$23:$U48),MAX(S$23:$S48)&gt;MAX(U$23:$U48),MAX(U$23:$U48)&lt;=MAX(W$23:$W48),MAX(U$23:$U48)&lt;=MAX(Y$23:$Y48),MAX(U$23:$U48)&lt;=MAX(AA$23:$AA48),MAX(U$23:$U48)&lt;TIME(16,0,0)),MAX(U$23:$U48,$C49),""),"")</f>
        <v/>
      </c>
      <c r="U49" s="4" t="str">
        <f t="shared" ca="1" si="13"/>
        <v/>
      </c>
      <c r="V49" s="21" t="str">
        <f ca="1">IF($A49="макияж",IF(AND(MAX(O$23:$O48)&gt;MAX(W$23:$W48),$C49&lt;&gt;"",MAX(Q$23:$Q48)&gt;MAX(W$23:$W48),MAX(S$23:$S48)&gt;MAX(W$23:$W48),MAX(U$23:$U48)&gt;MAX(W$23:$W48),MAX(W$23:$W48)&lt;=MAX(Y$23:$Y48),MAX(W$23:$W48)&lt;=MAX(AA$23:$AA48),MAX(W$23:$W48)&lt;TIME(16,0,0)),MAX(W$23:$W48,$C49),""),"")</f>
        <v/>
      </c>
      <c r="W49" s="4" t="str">
        <f t="shared" ca="1" si="14"/>
        <v/>
      </c>
      <c r="X49" s="21" t="str">
        <f ca="1">IF($A49="макияж",IF(AND(MAX(O$23:$O48)&gt;MAX(Y$23:$Y48),$C49&lt;&gt;"",MAX(Q$23:$Q48)&gt;MAX(Y$23:$Y48),MAX(S$23:$S48)&gt;MAX(Y$23:$Y48),MAX(U$23:$U48)&gt;MAX(Y$23:$Y48),MAX(W$23:$W48)&gt;MAX(Y$23:$Y48),MAX(Y$23:$Y48)&lt;=MAX(AA$23:$AA48),MAX(Y$23:$Y48)&lt;TIME(16,0,0)),MAX(Y$23:$Y48,$C49),""),"")</f>
        <v/>
      </c>
      <c r="Y49" s="4" t="str">
        <f t="shared" ca="1" si="15"/>
        <v/>
      </c>
      <c r="Z49" s="21" t="str">
        <f ca="1">IF($A49="макияж",IF(AND(MAX(O$23:$O48)&gt;MAX(AA$23:$AA48),$C49&lt;&gt;"",MAX(Q$23:$Q48)&gt;MAX(AA$23:$AA48),MAX(S$23:$S48)&gt;MAX(AA$23:$AA48),MAX(U$23:$U48)&gt;MAX(AA$23:$AA48),MAX(W$23:$W48)&gt;MAX(AA$23:$AA48),MAX(Y$23:$Y48)&gt;MAX(AA$23:$AA48),MAX(AA$23:$AA48)&lt;TIME(16,0,0)),MAX(AA$23:$AA48,$C49),""),"")</f>
        <v/>
      </c>
      <c r="AA49" s="4" t="str">
        <f t="shared" ca="1" si="16"/>
        <v/>
      </c>
    </row>
    <row r="50" spans="1:27" ht="13.8" x14ac:dyDescent="0.3">
      <c r="A50" s="33" t="str">
        <f t="shared" ca="1" si="3"/>
        <v>макияж</v>
      </c>
      <c r="B50" s="34">
        <f t="shared" ca="1" si="4"/>
        <v>4.6968068995290828</v>
      </c>
      <c r="C50" s="32">
        <f t="shared" ca="1" si="5"/>
        <v>0.41414136575765625</v>
      </c>
      <c r="D50" s="3">
        <f ca="1">IF(C50&lt;&gt;"",IF(A50="маникюр",SUM(COUNTIF($I$24:$I50,"&gt;"&amp;C50),COUNTIF($K$24:$K50,"&gt;"&amp;C50),COUNTIF($M$24:$M50,"&gt;"&amp;C50)),SUM(COUNTIF($O$24:$O50,"&gt;"&amp;C50),COUNTIF($Q$24:$Q50,"&gt;"&amp;C50),COUNTIF($S$24:$S50,"&gt;"&amp;C50),COUNTIF($U$24:$U50,"&gt;"&amp;C50),COUNTIF($W$24:$W50,"&gt;"&amp;C50),COUNTIF($Y$24:$Y50,"&gt;"&amp;C50),COUNTIF($AA$24:$AA50,"&gt;"&amp;C50))),"")</f>
        <v>4</v>
      </c>
      <c r="E50" s="3">
        <f t="shared" ca="1" si="6"/>
        <v>11.026825570250995</v>
      </c>
      <c r="F50" s="35">
        <f t="shared" ca="1" si="7"/>
        <v>7.657517757118747E-3</v>
      </c>
      <c r="G50" s="4">
        <f t="shared" ca="1" si="8"/>
        <v>7.6575177571187591E-3</v>
      </c>
      <c r="H50" s="4" t="str">
        <f ca="1">IF($A50="маникюр",IF(AND(MAX(I$23:$I49)&lt;=MAX(K$23:$K49),$C50&lt;&gt;"",MAX(I$23:$I49)&lt;=MAX(M$23:$M49),MAX(I$23:$I49)&lt;TIME(16,0,0)),MAX(I$23:$I49,$C50),""),"")</f>
        <v/>
      </c>
      <c r="I50" s="4" t="str">
        <f t="shared" ca="1" si="9"/>
        <v/>
      </c>
      <c r="J50" s="4" t="str">
        <f ca="1">IF($A50="маникюр",IF(AND(MAX(I$23:$I49)&gt;MAX(K$23:$K49),$C50&lt;&gt;"",MAX(K$23:$K49)&lt;=MAX(M$23:$M49),MAX(K$23:$K49)&lt;TIME(16,0,0)),MAX(K$23:$K49,$C50),""),"")</f>
        <v/>
      </c>
      <c r="K50" s="4" t="str">
        <f t="shared" ca="1" si="10"/>
        <v/>
      </c>
      <c r="L50" s="21" t="str">
        <f ca="1">IF($A50="маникюр",IF(AND(MAX(I$23:$I49)&gt;MAX(M$23:$M49),$C50&lt;&gt;"",MAX(K$23:$K49)&gt;MAX(M$23:$M49),MAX(M$23:$M49)&lt;TIME(16,0,0)),MAX(M$23:$M49,$C50),""),"")</f>
        <v/>
      </c>
      <c r="M50" s="4" t="str">
        <f t="shared" ca="1" si="11"/>
        <v/>
      </c>
      <c r="N50" s="4" t="str">
        <f ca="1">IF($A50="макияж",IF(AND(MAX(O$23:$O49)&lt;=MAX(Q$23:$Q49),$C50&lt;&gt;"",MAX(O$23:$O49)&lt;=MAX(S$23:$S49),MAX(O$23:$O49)&lt;=MAX(U$23:$U49),MAX(O$23:$O49)&lt;=MAX(W$23:$W49),MAX(O$23:$O49)&lt;=MAX(Y$23:$Y49),MAX(O$23:$O49)&lt;=MAX(AA$23:$AA49),MAX(O$23:$O49)&lt;TIME(16,0,0)),MAX(O$23:$O49,$C50),""),"")</f>
        <v/>
      </c>
      <c r="O50" s="4" t="str">
        <f t="shared" ca="1" si="0"/>
        <v/>
      </c>
      <c r="P50" s="21">
        <f ca="1">IF($A50="макияж",IF(AND(MAX(O$23:$O49)&gt;MAX(Q$23:$Q49),$C50&lt;&gt;"",MAX(Q$23:$Q49)&lt;=MAX(S$23:$S49),MAX(Q$23:$Q49)&lt;=MAX(U$23:$U49),MAX(Q$23:$Q49)&lt;=MAX(W$23:$W49),MAX(Q$23:$Q49)&lt;=MAX(Y$23:$Y49),MAX(Q$23:$Q49)&lt;=MAX(AA$23:$AA49),MAX(Q$23:$Q49)&lt;TIME(16,0,0)),MAX(Q$23:$Q49,$C50),""),"")</f>
        <v>0.41414136575765625</v>
      </c>
      <c r="Q50" s="4">
        <f t="shared" ca="1" si="1"/>
        <v>0.42179888351477501</v>
      </c>
      <c r="R50" s="21" t="str">
        <f ca="1">IF($A50="макияж",IF(AND(MAX(O$23:$O49)&gt;MAX(S$23:$S49),$C50&lt;&gt;"",MAX(Q$23:$Q49)&gt;MAX(S$23:$S49),MAX(S$23:$S49)&lt;=MAX(U$23:$U49),MAX(S$23:$S49)&lt;=MAX(W$23:$W49),MAX(S$23:$S49)&lt;=MAX(Y$23:$Y49),MAX(S$23:$S49)&lt;=MAX(AA$23:$AA49),MAX(S$23:$S49)&lt;TIME(16,0,0)),MAX(S$23:$S49,$C50),""),"")</f>
        <v/>
      </c>
      <c r="S50" s="4" t="str">
        <f t="shared" ref="S50" ca="1" si="41">IF(ISTEXT(R50),"",R50+$E50/1440)</f>
        <v/>
      </c>
      <c r="T50" s="21" t="str">
        <f ca="1">IF($A50="макияж",IF(AND(MAX(O$23:$O49)&gt;MAX(U$23:$U49),$C50&lt;&gt;"",MAX(Q$23:$Q49)&gt;MAX(U$23:$U49),MAX(S$23:$S49)&gt;MAX(U$23:$U49),MAX(U$23:$U49)&lt;=MAX(W$23:$W49),MAX(U$23:$U49)&lt;=MAX(Y$23:$Y49),MAX(U$23:$U49)&lt;=MAX(AA$23:$AA49),MAX(U$23:$U49)&lt;TIME(16,0,0)),MAX(U$23:$U49,$C50),""),"")</f>
        <v/>
      </c>
      <c r="U50" s="4" t="str">
        <f t="shared" ca="1" si="13"/>
        <v/>
      </c>
      <c r="V50" s="21" t="str">
        <f ca="1">IF($A50="макияж",IF(AND(MAX(O$23:$O49)&gt;MAX(W$23:$W49),$C50&lt;&gt;"",MAX(Q$23:$Q49)&gt;MAX(W$23:$W49),MAX(S$23:$S49)&gt;MAX(W$23:$W49),MAX(U$23:$U49)&gt;MAX(W$23:$W49),MAX(W$23:$W49)&lt;=MAX(Y$23:$Y49),MAX(W$23:$W49)&lt;=MAX(AA$23:$AA49),MAX(W$23:$W49)&lt;TIME(16,0,0)),MAX(W$23:$W49,$C50),""),"")</f>
        <v/>
      </c>
      <c r="W50" s="4" t="str">
        <f t="shared" ca="1" si="14"/>
        <v/>
      </c>
      <c r="X50" s="21" t="str">
        <f ca="1">IF($A50="макияж",IF(AND(MAX(O$23:$O49)&gt;MAX(Y$23:$Y49),$C50&lt;&gt;"",MAX(Q$23:$Q49)&gt;MAX(Y$23:$Y49),MAX(S$23:$S49)&gt;MAX(Y$23:$Y49),MAX(U$23:$U49)&gt;MAX(Y$23:$Y49),MAX(W$23:$W49)&gt;MAX(Y$23:$Y49),MAX(Y$23:$Y49)&lt;=MAX(AA$23:$AA49),MAX(Y$23:$Y49)&lt;TIME(16,0,0)),MAX(Y$23:$Y49,$C50),""),"")</f>
        <v/>
      </c>
      <c r="Y50" s="4" t="str">
        <f t="shared" ca="1" si="15"/>
        <v/>
      </c>
      <c r="Z50" s="21" t="str">
        <f ca="1">IF($A50="макияж",IF(AND(MAX(O$23:$O49)&gt;MAX(AA$23:$AA49),$C50&lt;&gt;"",MAX(Q$23:$Q49)&gt;MAX(AA$23:$AA49),MAX(S$23:$S49)&gt;MAX(AA$23:$AA49),MAX(U$23:$U49)&gt;MAX(AA$23:$AA49),MAX(W$23:$W49)&gt;MAX(AA$23:$AA49),MAX(Y$23:$Y49)&gt;MAX(AA$23:$AA49),MAX(AA$23:$AA49)&lt;TIME(16,0,0)),MAX(AA$23:$AA49,$C50),""),"")</f>
        <v/>
      </c>
      <c r="AA50" s="4" t="str">
        <f t="shared" ca="1" si="16"/>
        <v/>
      </c>
    </row>
    <row r="51" spans="1:27" ht="13.8" x14ac:dyDescent="0.3">
      <c r="A51" s="33" t="str">
        <f t="shared" ca="1" si="3"/>
        <v>макияж</v>
      </c>
      <c r="B51" s="34">
        <f t="shared" ca="1" si="4"/>
        <v>3.3210276981178275</v>
      </c>
      <c r="C51" s="32">
        <f t="shared" ca="1" si="5"/>
        <v>0.41644763499246029</v>
      </c>
      <c r="D51" s="3">
        <f ca="1">IF(C51&lt;&gt;"",IF(A51="маникюр",SUM(COUNTIF($I$24:$I51,"&gt;"&amp;C51),COUNTIF($K$24:$K51,"&gt;"&amp;C51),COUNTIF($M$24:$M51,"&gt;"&amp;C51)),SUM(COUNTIF($O$24:$O51,"&gt;"&amp;C51),COUNTIF($Q$24:$Q51,"&gt;"&amp;C51),COUNTIF($S$24:$S51,"&gt;"&amp;C51),COUNTIF($U$24:$U51,"&gt;"&amp;C51),COUNTIF($W$24:$W51,"&gt;"&amp;C51),COUNTIF($Y$24:$Y51,"&gt;"&amp;C51),COUNTIF($AA$24:$AA51,"&gt;"&amp;C51))),"")</f>
        <v>4</v>
      </c>
      <c r="E51" s="3">
        <f t="shared" ca="1" si="6"/>
        <v>15.313956591419807</v>
      </c>
      <c r="F51" s="35">
        <f t="shared" ca="1" si="7"/>
        <v>1.0634692077374866E-2</v>
      </c>
      <c r="G51" s="4">
        <f t="shared" ca="1" si="8"/>
        <v>1.0634692077374885E-2</v>
      </c>
      <c r="H51" s="4" t="str">
        <f ca="1">IF($A51="маникюр",IF(AND(MAX(I$23:$I50)&lt;=MAX(K$23:$K50),$C51&lt;&gt;"",MAX(I$23:$I50)&lt;=MAX(M$23:$M50),MAX(I$23:$I50)&lt;TIME(16,0,0)),MAX(I$23:$I50,$C51),""),"")</f>
        <v/>
      </c>
      <c r="I51" s="4" t="str">
        <f t="shared" ca="1" si="9"/>
        <v/>
      </c>
      <c r="J51" s="4" t="str">
        <f ca="1">IF($A51="маникюр",IF(AND(MAX(I$23:$I50)&gt;MAX(K$23:$K50),$C51&lt;&gt;"",MAX(K$23:$K50)&lt;=MAX(M$23:$M50),MAX(K$23:$K50)&lt;TIME(16,0,0)),MAX(K$23:$K50,$C51),""),"")</f>
        <v/>
      </c>
      <c r="K51" s="4" t="str">
        <f t="shared" ca="1" si="10"/>
        <v/>
      </c>
      <c r="L51" s="21" t="str">
        <f ca="1">IF($A51="маникюр",IF(AND(MAX(I$23:$I50)&gt;MAX(M$23:$M50),$C51&lt;&gt;"",MAX(K$23:$K50)&gt;MAX(M$23:$M50),MAX(M$23:$M50)&lt;TIME(16,0,0)),MAX(M$23:$M50,$C51),""),"")</f>
        <v/>
      </c>
      <c r="M51" s="4" t="str">
        <f t="shared" ca="1" si="11"/>
        <v/>
      </c>
      <c r="N51" s="4" t="str">
        <f ca="1">IF($A51="макияж",IF(AND(MAX(O$23:$O50)&lt;=MAX(Q$23:$Q50),$C51&lt;&gt;"",MAX(O$23:$O50)&lt;=MAX(S$23:$S50),MAX(O$23:$O50)&lt;=MAX(U$23:$U50),MAX(O$23:$O50)&lt;=MAX(W$23:$W50),MAX(O$23:$O50)&lt;=MAX(Y$23:$Y50),MAX(O$23:$O50)&lt;=MAX(AA$23:$AA50),MAX(O$23:$O50)&lt;TIME(16,0,0)),MAX(O$23:$O50,$C51),""),"")</f>
        <v/>
      </c>
      <c r="O51" s="4" t="str">
        <f t="shared" ca="1" si="0"/>
        <v/>
      </c>
      <c r="P51" s="21" t="str">
        <f ca="1">IF($A51="макияж",IF(AND(MAX(O$23:$O50)&gt;MAX(Q$23:$Q50),$C51&lt;&gt;"",MAX(Q$23:$Q50)&lt;=MAX(S$23:$S50),MAX(Q$23:$Q50)&lt;=MAX(U$23:$U50),MAX(Q$23:$Q50)&lt;=MAX(W$23:$W50),MAX(Q$23:$Q50)&lt;=MAX(Y$23:$Y50),MAX(Q$23:$Q50)&lt;=MAX(AA$23:$AA50),MAX(Q$23:$Q50)&lt;TIME(16,0,0)),MAX(Q$23:$Q50,$C51),""),"")</f>
        <v/>
      </c>
      <c r="Q51" s="4" t="str">
        <f t="shared" ca="1" si="1"/>
        <v/>
      </c>
      <c r="R51" s="21" t="str">
        <f ca="1">IF($A51="макияж",IF(AND(MAX(O$23:$O50)&gt;MAX(S$23:$S50),$C51&lt;&gt;"",MAX(Q$23:$Q50)&gt;MAX(S$23:$S50),MAX(S$23:$S50)&lt;=MAX(U$23:$U50),MAX(S$23:$S50)&lt;=MAX(W$23:$W50),MAX(S$23:$S50)&lt;=MAX(Y$23:$Y50),MAX(S$23:$S50)&lt;=MAX(AA$23:$AA50),MAX(S$23:$S50)&lt;TIME(16,0,0)),MAX(S$23:$S50,$C51),""),"")</f>
        <v/>
      </c>
      <c r="S51" s="4" t="str">
        <f t="shared" ref="S51" ca="1" si="42">IF(ISTEXT(R51),"",R51+$E51/1440)</f>
        <v/>
      </c>
      <c r="T51" s="21">
        <f ca="1">IF($A51="макияж",IF(AND(MAX(O$23:$O50)&gt;MAX(U$23:$U50),$C51&lt;&gt;"",MAX(Q$23:$Q50)&gt;MAX(U$23:$U50),MAX(S$23:$S50)&gt;MAX(U$23:$U50),MAX(U$23:$U50)&lt;=MAX(W$23:$W50),MAX(U$23:$U50)&lt;=MAX(Y$23:$Y50),MAX(U$23:$U50)&lt;=MAX(AA$23:$AA50),MAX(U$23:$U50)&lt;TIME(16,0,0)),MAX(U$23:$U50,$C51),""),"")</f>
        <v>0.41644763499246029</v>
      </c>
      <c r="U51" s="4">
        <f t="shared" ca="1" si="13"/>
        <v>0.42708232706983518</v>
      </c>
      <c r="V51" s="21" t="str">
        <f ca="1">IF($A51="макияж",IF(AND(MAX(O$23:$O50)&gt;MAX(W$23:$W50),$C51&lt;&gt;"",MAX(Q$23:$Q50)&gt;MAX(W$23:$W50),MAX(S$23:$S50)&gt;MAX(W$23:$W50),MAX(U$23:$U50)&gt;MAX(W$23:$W50),MAX(W$23:$W50)&lt;=MAX(Y$23:$Y50),MAX(W$23:$W50)&lt;=MAX(AA$23:$AA50),MAX(W$23:$W50)&lt;TIME(16,0,0)),MAX(W$23:$W50,$C51),""),"")</f>
        <v/>
      </c>
      <c r="W51" s="4" t="str">
        <f t="shared" ca="1" si="14"/>
        <v/>
      </c>
      <c r="X51" s="21" t="str">
        <f ca="1">IF($A51="макияж",IF(AND(MAX(O$23:$O50)&gt;MAX(Y$23:$Y50),$C51&lt;&gt;"",MAX(Q$23:$Q50)&gt;MAX(Y$23:$Y50),MAX(S$23:$S50)&gt;MAX(Y$23:$Y50),MAX(U$23:$U50)&gt;MAX(Y$23:$Y50),MAX(W$23:$W50)&gt;MAX(Y$23:$Y50),MAX(Y$23:$Y50)&lt;=MAX(AA$23:$AA50),MAX(Y$23:$Y50)&lt;TIME(16,0,0)),MAX(Y$23:$Y50,$C51),""),"")</f>
        <v/>
      </c>
      <c r="Y51" s="4" t="str">
        <f t="shared" ca="1" si="15"/>
        <v/>
      </c>
      <c r="Z51" s="21" t="str">
        <f ca="1">IF($A51="макияж",IF(AND(MAX(O$23:$O50)&gt;MAX(AA$23:$AA50),$C51&lt;&gt;"",MAX(Q$23:$Q50)&gt;MAX(AA$23:$AA50),MAX(S$23:$S50)&gt;MAX(AA$23:$AA50),MAX(U$23:$U50)&gt;MAX(AA$23:$AA50),MAX(W$23:$W50)&gt;MAX(AA$23:$AA50),MAX(Y$23:$Y50)&gt;MAX(AA$23:$AA50),MAX(AA$23:$AA50)&lt;TIME(16,0,0)),MAX(AA$23:$AA50,$C51),""),"")</f>
        <v/>
      </c>
      <c r="AA51" s="4" t="str">
        <f t="shared" ca="1" si="16"/>
        <v/>
      </c>
    </row>
    <row r="52" spans="1:27" ht="13.8" x14ac:dyDescent="0.3">
      <c r="A52" s="33" t="str">
        <f t="shared" ca="1" si="3"/>
        <v>макияж</v>
      </c>
      <c r="B52" s="34">
        <f t="shared" ca="1" si="4"/>
        <v>1.4946750153973469</v>
      </c>
      <c r="C52" s="32">
        <f t="shared" ca="1" si="5"/>
        <v>0.41748560375315291</v>
      </c>
      <c r="D52" s="3">
        <f ca="1">IF(C52&lt;&gt;"",IF(A52="маникюр",SUM(COUNTIF($I$24:$I52,"&gt;"&amp;C52),COUNTIF($K$24:$K52,"&gt;"&amp;C52),COUNTIF($M$24:$M52,"&gt;"&amp;C52)),SUM(COUNTIF($O$24:$O52,"&gt;"&amp;C52),COUNTIF($Q$24:$Q52,"&gt;"&amp;C52),COUNTIF($S$24:$S52,"&gt;"&amp;C52),COUNTIF($U$24:$U52,"&gt;"&amp;C52),COUNTIF($W$24:$W52,"&gt;"&amp;C52),COUNTIF($Y$24:$Y52,"&gt;"&amp;C52),COUNTIF($AA$24:$AA52,"&gt;"&amp;C52))),"")</f>
        <v>5</v>
      </c>
      <c r="E52" s="3">
        <f t="shared" ca="1" si="6"/>
        <v>12.806574559712642</v>
      </c>
      <c r="F52" s="35">
        <f t="shared" ca="1" si="7"/>
        <v>8.8934545553560011E-3</v>
      </c>
      <c r="G52" s="4">
        <f t="shared" ca="1" si="8"/>
        <v>8.8934545553560063E-3</v>
      </c>
      <c r="H52" s="4" t="str">
        <f ca="1">IF($A52="маникюр",IF(AND(MAX(I$23:$I51)&lt;=MAX(K$23:$K51),$C52&lt;&gt;"",MAX(I$23:$I51)&lt;=MAX(M$23:$M51),MAX(I$23:$I51)&lt;TIME(16,0,0)),MAX(I$23:$I51,$C52),""),"")</f>
        <v/>
      </c>
      <c r="I52" s="4" t="str">
        <f t="shared" ca="1" si="9"/>
        <v/>
      </c>
      <c r="J52" s="4" t="str">
        <f ca="1">IF($A52="маникюр",IF(AND(MAX(I$23:$I51)&gt;MAX(K$23:$K51),$C52&lt;&gt;"",MAX(K$23:$K51)&lt;=MAX(M$23:$M51),MAX(K$23:$K51)&lt;TIME(16,0,0)),MAX(K$23:$K51,$C52),""),"")</f>
        <v/>
      </c>
      <c r="K52" s="4" t="str">
        <f t="shared" ca="1" si="10"/>
        <v/>
      </c>
      <c r="L52" s="21" t="str">
        <f ca="1">IF($A52="маникюр",IF(AND(MAX(I$23:$I51)&gt;MAX(M$23:$M51),$C52&lt;&gt;"",MAX(K$23:$K51)&gt;MAX(M$23:$M51),MAX(M$23:$M51)&lt;TIME(16,0,0)),MAX(M$23:$M51,$C52),""),"")</f>
        <v/>
      </c>
      <c r="M52" s="4" t="str">
        <f t="shared" ca="1" si="11"/>
        <v/>
      </c>
      <c r="N52" s="4" t="str">
        <f ca="1">IF($A52="макияж",IF(AND(MAX(O$23:$O51)&lt;=MAX(Q$23:$Q51),$C52&lt;&gt;"",MAX(O$23:$O51)&lt;=MAX(S$23:$S51),MAX(O$23:$O51)&lt;=MAX(U$23:$U51),MAX(O$23:$O51)&lt;=MAX(W$23:$W51),MAX(O$23:$O51)&lt;=MAX(Y$23:$Y51),MAX(O$23:$O51)&lt;=MAX(AA$23:$AA51),MAX(O$23:$O51)&lt;TIME(16,0,0)),MAX(O$23:$O51,$C52),""),"")</f>
        <v/>
      </c>
      <c r="O52" s="4" t="str">
        <f t="shared" ca="1" si="0"/>
        <v/>
      </c>
      <c r="P52" s="21" t="str">
        <f ca="1">IF($A52="макияж",IF(AND(MAX(O$23:$O51)&gt;MAX(Q$23:$Q51),$C52&lt;&gt;"",MAX(Q$23:$Q51)&lt;=MAX(S$23:$S51),MAX(Q$23:$Q51)&lt;=MAX(U$23:$U51),MAX(Q$23:$Q51)&lt;=MAX(W$23:$W51),MAX(Q$23:$Q51)&lt;=MAX(Y$23:$Y51),MAX(Q$23:$Q51)&lt;=MAX(AA$23:$AA51),MAX(Q$23:$Q51)&lt;TIME(16,0,0)),MAX(Q$23:$Q51,$C52),""),"")</f>
        <v/>
      </c>
      <c r="Q52" s="4" t="str">
        <f t="shared" ca="1" si="1"/>
        <v/>
      </c>
      <c r="R52" s="21">
        <f ca="1">IF($A52="макияж",IF(AND(MAX(O$23:$O51)&gt;MAX(S$23:$S51),$C52&lt;&gt;"",MAX(Q$23:$Q51)&gt;MAX(S$23:$S51),MAX(S$23:$S51)&lt;=MAX(U$23:$U51),MAX(S$23:$S51)&lt;=MAX(W$23:$W51),MAX(S$23:$S51)&lt;=MAX(Y$23:$Y51),MAX(S$23:$S51)&lt;=MAX(AA$23:$AA51),MAX(S$23:$S51)&lt;TIME(16,0,0)),MAX(S$23:$S51,$C52),""),"")</f>
        <v>0.41748560375315291</v>
      </c>
      <c r="S52" s="4">
        <f t="shared" ref="S52" ca="1" si="43">IF(ISTEXT(R52),"",R52+$E52/1440)</f>
        <v>0.42637905830850892</v>
      </c>
      <c r="T52" s="21" t="str">
        <f ca="1">IF($A52="макияж",IF(AND(MAX(O$23:$O51)&gt;MAX(U$23:$U51),$C52&lt;&gt;"",MAX(Q$23:$Q51)&gt;MAX(U$23:$U51),MAX(S$23:$S51)&gt;MAX(U$23:$U51),MAX(U$23:$U51)&lt;=MAX(W$23:$W51),MAX(U$23:$U51)&lt;=MAX(Y$23:$Y51),MAX(U$23:$U51)&lt;=MAX(AA$23:$AA51),MAX(U$23:$U51)&lt;TIME(16,0,0)),MAX(U$23:$U51,$C52),""),"")</f>
        <v/>
      </c>
      <c r="U52" s="4" t="str">
        <f t="shared" ca="1" si="13"/>
        <v/>
      </c>
      <c r="V52" s="21" t="str">
        <f ca="1">IF($A52="макияж",IF(AND(MAX(O$23:$O51)&gt;MAX(W$23:$W51),$C52&lt;&gt;"",MAX(Q$23:$Q51)&gt;MAX(W$23:$W51),MAX(S$23:$S51)&gt;MAX(W$23:$W51),MAX(U$23:$U51)&gt;MAX(W$23:$W51),MAX(W$23:$W51)&lt;=MAX(Y$23:$Y51),MAX(W$23:$W51)&lt;=MAX(AA$23:$AA51),MAX(W$23:$W51)&lt;TIME(16,0,0)),MAX(W$23:$W51,$C52),""),"")</f>
        <v/>
      </c>
      <c r="W52" s="4" t="str">
        <f t="shared" ca="1" si="14"/>
        <v/>
      </c>
      <c r="X52" s="21" t="str">
        <f ca="1">IF($A52="макияж",IF(AND(MAX(O$23:$O51)&gt;MAX(Y$23:$Y51),$C52&lt;&gt;"",MAX(Q$23:$Q51)&gt;MAX(Y$23:$Y51),MAX(S$23:$S51)&gt;MAX(Y$23:$Y51),MAX(U$23:$U51)&gt;MAX(Y$23:$Y51),MAX(W$23:$W51)&gt;MAX(Y$23:$Y51),MAX(Y$23:$Y51)&lt;=MAX(AA$23:$AA51),MAX(Y$23:$Y51)&lt;TIME(16,0,0)),MAX(Y$23:$Y51,$C52),""),"")</f>
        <v/>
      </c>
      <c r="Y52" s="4" t="str">
        <f t="shared" ca="1" si="15"/>
        <v/>
      </c>
      <c r="Z52" s="21" t="str">
        <f ca="1">IF($A52="макияж",IF(AND(MAX(O$23:$O51)&gt;MAX(AA$23:$AA51),$C52&lt;&gt;"",MAX(Q$23:$Q51)&gt;MAX(AA$23:$AA51),MAX(S$23:$S51)&gt;MAX(AA$23:$AA51),MAX(U$23:$U51)&gt;MAX(AA$23:$AA51),MAX(W$23:$W51)&gt;MAX(AA$23:$AA51),MAX(Y$23:$Y51)&gt;MAX(AA$23:$AA51),MAX(AA$23:$AA51)&lt;TIME(16,0,0)),MAX(AA$23:$AA51,$C52),""),"")</f>
        <v/>
      </c>
      <c r="AA52" s="4" t="str">
        <f t="shared" ca="1" si="16"/>
        <v/>
      </c>
    </row>
    <row r="53" spans="1:27" ht="13.8" x14ac:dyDescent="0.3">
      <c r="A53" s="33" t="str">
        <f t="shared" ca="1" si="3"/>
        <v>макияж</v>
      </c>
      <c r="B53" s="34">
        <f t="shared" ca="1" si="4"/>
        <v>11.108004150229663</v>
      </c>
      <c r="C53" s="32">
        <f t="shared" ca="1" si="5"/>
        <v>0.42519949552414571</v>
      </c>
      <c r="D53" s="3">
        <f ca="1">IF(C53&lt;&gt;"",IF(A53="маникюр",SUM(COUNTIF($I$24:$I53,"&gt;"&amp;C53),COUNTIF($K$24:$K53,"&gt;"&amp;C53),COUNTIF($M$24:$M53,"&gt;"&amp;C53)),SUM(COUNTIF($O$24:$O53,"&gt;"&amp;C53),COUNTIF($Q$24:$Q53,"&gt;"&amp;C53),COUNTIF($S$24:$S53,"&gt;"&amp;C53),COUNTIF($U$24:$U53,"&gt;"&amp;C53),COUNTIF($W$24:$W53,"&gt;"&amp;C53),COUNTIF($Y$24:$Y53,"&gt;"&amp;C53),COUNTIF($AA$24:$AA53,"&gt;"&amp;C53))),"")</f>
        <v>5</v>
      </c>
      <c r="E53" s="3">
        <f t="shared" ca="1" si="6"/>
        <v>15.891132789686088</v>
      </c>
      <c r="F53" s="35">
        <f t="shared" ca="1" si="7"/>
        <v>1.103550888172645E-2</v>
      </c>
      <c r="G53" s="4">
        <f t="shared" ca="1" si="8"/>
        <v>1.1035508881726441E-2</v>
      </c>
      <c r="H53" s="4" t="str">
        <f ca="1">IF($A53="маникюр",IF(AND(MAX(I$23:$I52)&lt;=MAX(K$23:$K52),$C53&lt;&gt;"",MAX(I$23:$I52)&lt;=MAX(M$23:$M52),MAX(I$23:$I52)&lt;TIME(16,0,0)),MAX(I$23:$I52,$C53),""),"")</f>
        <v/>
      </c>
      <c r="I53" s="4" t="str">
        <f t="shared" ca="1" si="9"/>
        <v/>
      </c>
      <c r="J53" s="4" t="str">
        <f ca="1">IF($A53="маникюр",IF(AND(MAX(I$23:$I52)&gt;MAX(K$23:$K52),$C53&lt;&gt;"",MAX(K$23:$K52)&lt;=MAX(M$23:$M52),MAX(K$23:$K52)&lt;TIME(16,0,0)),MAX(K$23:$K52,$C53),""),"")</f>
        <v/>
      </c>
      <c r="K53" s="4" t="str">
        <f t="shared" ca="1" si="10"/>
        <v/>
      </c>
      <c r="L53" s="21" t="str">
        <f ca="1">IF($A53="маникюр",IF(AND(MAX(I$23:$I52)&gt;MAX(M$23:$M52),$C53&lt;&gt;"",MAX(K$23:$K52)&gt;MAX(M$23:$M52),MAX(M$23:$M52)&lt;TIME(16,0,0)),MAX(M$23:$M52,$C53),""),"")</f>
        <v/>
      </c>
      <c r="M53" s="4" t="str">
        <f t="shared" ca="1" si="11"/>
        <v/>
      </c>
      <c r="N53" s="4" t="str">
        <f ca="1">IF($A53="макияж",IF(AND(MAX(O$23:$O52)&lt;=MAX(Q$23:$Q52),$C53&lt;&gt;"",MAX(O$23:$O52)&lt;=MAX(S$23:$S52),MAX(O$23:$O52)&lt;=MAX(U$23:$U52),MAX(O$23:$O52)&lt;=MAX(W$23:$W52),MAX(O$23:$O52)&lt;=MAX(Y$23:$Y52),MAX(O$23:$O52)&lt;=MAX(AA$23:$AA52),MAX(O$23:$O52)&lt;TIME(16,0,0)),MAX(O$23:$O52,$C53),""),"")</f>
        <v/>
      </c>
      <c r="O53" s="4" t="str">
        <f t="shared" ca="1" si="0"/>
        <v/>
      </c>
      <c r="P53" s="21" t="str">
        <f ca="1">IF($A53="макияж",IF(AND(MAX(O$23:$O52)&gt;MAX(Q$23:$Q52),$C53&lt;&gt;"",MAX(Q$23:$Q52)&lt;=MAX(S$23:$S52),MAX(Q$23:$Q52)&lt;=MAX(U$23:$U52),MAX(Q$23:$Q52)&lt;=MAX(W$23:$W52),MAX(Q$23:$Q52)&lt;=MAX(Y$23:$Y52),MAX(Q$23:$Q52)&lt;=MAX(AA$23:$AA52),MAX(Q$23:$Q52)&lt;TIME(16,0,0)),MAX(Q$23:$Q52,$C53),""),"")</f>
        <v/>
      </c>
      <c r="Q53" s="4" t="str">
        <f t="shared" ca="1" si="1"/>
        <v/>
      </c>
      <c r="R53" s="21" t="str">
        <f ca="1">IF($A53="макияж",IF(AND(MAX(O$23:$O52)&gt;MAX(S$23:$S52),$C53&lt;&gt;"",MAX(Q$23:$Q52)&gt;MAX(S$23:$S52),MAX(S$23:$S52)&lt;=MAX(U$23:$U52),MAX(S$23:$S52)&lt;=MAX(W$23:$W52),MAX(S$23:$S52)&lt;=MAX(Y$23:$Y52),MAX(S$23:$S52)&lt;=MAX(AA$23:$AA52),MAX(S$23:$S52)&lt;TIME(16,0,0)),MAX(S$23:$S52,$C53),""),"")</f>
        <v/>
      </c>
      <c r="S53" s="4" t="str">
        <f t="shared" ref="S53" ca="1" si="44">IF(ISTEXT(R53),"",R53+$E53/1440)</f>
        <v/>
      </c>
      <c r="T53" s="21" t="str">
        <f ca="1">IF($A53="макияж",IF(AND(MAX(O$23:$O52)&gt;MAX(U$23:$U52),$C53&lt;&gt;"",MAX(Q$23:$Q52)&gt;MAX(U$23:$U52),MAX(S$23:$S52)&gt;MAX(U$23:$U52),MAX(U$23:$U52)&lt;=MAX(W$23:$W52),MAX(U$23:$U52)&lt;=MAX(Y$23:$Y52),MAX(U$23:$U52)&lt;=MAX(AA$23:$AA52),MAX(U$23:$U52)&lt;TIME(16,0,0)),MAX(U$23:$U52,$C53),""),"")</f>
        <v/>
      </c>
      <c r="U53" s="4" t="str">
        <f t="shared" ca="1" si="13"/>
        <v/>
      </c>
      <c r="V53" s="21">
        <f ca="1">IF($A53="макияж",IF(AND(MAX(O$23:$O52)&gt;MAX(W$23:$W52),$C53&lt;&gt;"",MAX(Q$23:$Q52)&gt;MAX(W$23:$W52),MAX(S$23:$S52)&gt;MAX(W$23:$W52),MAX(U$23:$U52)&gt;MAX(W$23:$W52),MAX(W$23:$W52)&lt;=MAX(Y$23:$Y52),MAX(W$23:$W52)&lt;=MAX(AA$23:$AA52),MAX(W$23:$W52)&lt;TIME(16,0,0)),MAX(W$23:$W52,$C53),""),"")</f>
        <v>0.42519949552414571</v>
      </c>
      <c r="W53" s="4">
        <f t="shared" ca="1" si="14"/>
        <v>0.43623500440587215</v>
      </c>
      <c r="X53" s="21" t="str">
        <f ca="1">IF($A53="макияж",IF(AND(MAX(O$23:$O52)&gt;MAX(Y$23:$Y52),$C53&lt;&gt;"",MAX(Q$23:$Q52)&gt;MAX(Y$23:$Y52),MAX(S$23:$S52)&gt;MAX(Y$23:$Y52),MAX(U$23:$U52)&gt;MAX(Y$23:$Y52),MAX(W$23:$W52)&gt;MAX(Y$23:$Y52),MAX(Y$23:$Y52)&lt;=MAX(AA$23:$AA52),MAX(Y$23:$Y52)&lt;TIME(16,0,0)),MAX(Y$23:$Y52,$C53),""),"")</f>
        <v/>
      </c>
      <c r="Y53" s="4" t="str">
        <f t="shared" ca="1" si="15"/>
        <v/>
      </c>
      <c r="Z53" s="21" t="str">
        <f ca="1">IF($A53="макияж",IF(AND(MAX(O$23:$O52)&gt;MAX(AA$23:$AA52),$C53&lt;&gt;"",MAX(Q$23:$Q52)&gt;MAX(AA$23:$AA52),MAX(S$23:$S52)&gt;MAX(AA$23:$AA52),MAX(U$23:$U52)&gt;MAX(AA$23:$AA52),MAX(W$23:$W52)&gt;MAX(AA$23:$AA52),MAX(Y$23:$Y52)&gt;MAX(AA$23:$AA52),MAX(AA$23:$AA52)&lt;TIME(16,0,0)),MAX(AA$23:$AA52,$C53),""),"")</f>
        <v/>
      </c>
      <c r="AA53" s="4" t="str">
        <f t="shared" ca="1" si="16"/>
        <v/>
      </c>
    </row>
    <row r="54" spans="1:27" ht="13.8" x14ac:dyDescent="0.3">
      <c r="A54" s="33" t="str">
        <f t="shared" ca="1" si="3"/>
        <v>макияж</v>
      </c>
      <c r="B54" s="34">
        <f t="shared" ca="1" si="4"/>
        <v>5.4463940773634381</v>
      </c>
      <c r="C54" s="32">
        <f t="shared" ca="1" si="5"/>
        <v>0.42898171363342585</v>
      </c>
      <c r="D54" s="3">
        <f ca="1">IF(C54&lt;&gt;"",IF(A54="маникюр",SUM(COUNTIF($I$24:$I54,"&gt;"&amp;C54),COUNTIF($K$24:$K54,"&gt;"&amp;C54),COUNTIF($M$24:$M54,"&gt;"&amp;C54)),SUM(COUNTIF($O$24:$O54,"&gt;"&amp;C54),COUNTIF($Q$24:$Q54,"&gt;"&amp;C54),COUNTIF($S$24:$S54,"&gt;"&amp;C54),COUNTIF($U$24:$U54,"&gt;"&amp;C54),COUNTIF($W$24:$W54,"&gt;"&amp;C54),COUNTIF($Y$24:$Y54,"&gt;"&amp;C54),COUNTIF($AA$24:$AA54,"&gt;"&amp;C54))),"")</f>
        <v>3</v>
      </c>
      <c r="E54" s="3">
        <f t="shared" ca="1" si="6"/>
        <v>19.808129586392809</v>
      </c>
      <c r="F54" s="35">
        <f t="shared" ca="1" si="7"/>
        <v>1.3755645546106117E-2</v>
      </c>
      <c r="G54" s="4">
        <f t="shared" ca="1" si="8"/>
        <v>1.3755645546106143E-2</v>
      </c>
      <c r="H54" s="4" t="str">
        <f ca="1">IF($A54="маникюр",IF(AND(MAX(I$23:$I53)&lt;=MAX(K$23:$K53),$C54&lt;&gt;"",MAX(I$23:$I53)&lt;=MAX(M$23:$M53),MAX(I$23:$I53)&lt;TIME(16,0,0)),MAX(I$23:$I53,$C54),""),"")</f>
        <v/>
      </c>
      <c r="I54" s="4" t="str">
        <f t="shared" ca="1" si="9"/>
        <v/>
      </c>
      <c r="J54" s="4" t="str">
        <f ca="1">IF($A54="маникюр",IF(AND(MAX(I$23:$I53)&gt;MAX(K$23:$K53),$C54&lt;&gt;"",MAX(K$23:$K53)&lt;=MAX(M$23:$M53),MAX(K$23:$K53)&lt;TIME(16,0,0)),MAX(K$23:$K53,$C54),""),"")</f>
        <v/>
      </c>
      <c r="K54" s="4" t="str">
        <f t="shared" ca="1" si="10"/>
        <v/>
      </c>
      <c r="L54" s="21" t="str">
        <f ca="1">IF($A54="маникюр",IF(AND(MAX(I$23:$I53)&gt;MAX(M$23:$M53),$C54&lt;&gt;"",MAX(K$23:$K53)&gt;MAX(M$23:$M53),MAX(M$23:$M53)&lt;TIME(16,0,0)),MAX(M$23:$M53,$C54),""),"")</f>
        <v/>
      </c>
      <c r="M54" s="4" t="str">
        <f t="shared" ca="1" si="11"/>
        <v/>
      </c>
      <c r="N54" s="4">
        <f ca="1">IF($A54="макияж",IF(AND(MAX(O$23:$O53)&lt;=MAX(Q$23:$Q53),$C54&lt;&gt;"",MAX(O$23:$O53)&lt;=MAX(S$23:$S53),MAX(O$23:$O53)&lt;=MAX(U$23:$U53),MAX(O$23:$O53)&lt;=MAX(W$23:$W53),MAX(O$23:$O53)&lt;=MAX(Y$23:$Y53),MAX(O$23:$O53)&lt;=MAX(AA$23:$AA53),MAX(O$23:$O53)&lt;TIME(16,0,0)),MAX(O$23:$O53,$C54),""),"")</f>
        <v>0.42898171363342585</v>
      </c>
      <c r="O54" s="4">
        <f t="shared" ca="1" si="0"/>
        <v>0.442737359179532</v>
      </c>
      <c r="P54" s="21" t="str">
        <f ca="1">IF($A54="макияж",IF(AND(MAX(O$23:$O53)&gt;MAX(Q$23:$Q53),$C54&lt;&gt;"",MAX(Q$23:$Q53)&lt;=MAX(S$23:$S53),MAX(Q$23:$Q53)&lt;=MAX(U$23:$U53),MAX(Q$23:$Q53)&lt;=MAX(W$23:$W53),MAX(Q$23:$Q53)&lt;=MAX(Y$23:$Y53),MAX(Q$23:$Q53)&lt;=MAX(AA$23:$AA53),MAX(Q$23:$Q53)&lt;TIME(16,0,0)),MAX(Q$23:$Q53,$C54),""),"")</f>
        <v/>
      </c>
      <c r="Q54" s="4" t="str">
        <f t="shared" ca="1" si="1"/>
        <v/>
      </c>
      <c r="R54" s="21" t="str">
        <f ca="1">IF($A54="макияж",IF(AND(MAX(O$23:$O53)&gt;MAX(S$23:$S53),$C54&lt;&gt;"",MAX(Q$23:$Q53)&gt;MAX(S$23:$S53),MAX(S$23:$S53)&lt;=MAX(U$23:$U53),MAX(S$23:$S53)&lt;=MAX(W$23:$W53),MAX(S$23:$S53)&lt;=MAX(Y$23:$Y53),MAX(S$23:$S53)&lt;=MAX(AA$23:$AA53),MAX(S$23:$S53)&lt;TIME(16,0,0)),MAX(S$23:$S53,$C54),""),"")</f>
        <v/>
      </c>
      <c r="S54" s="4" t="str">
        <f t="shared" ref="S54" ca="1" si="45">IF(ISTEXT(R54),"",R54+$E54/1440)</f>
        <v/>
      </c>
      <c r="T54" s="21" t="str">
        <f ca="1">IF($A54="макияж",IF(AND(MAX(O$23:$O53)&gt;MAX(U$23:$U53),$C54&lt;&gt;"",MAX(Q$23:$Q53)&gt;MAX(U$23:$U53),MAX(S$23:$S53)&gt;MAX(U$23:$U53),MAX(U$23:$U53)&lt;=MAX(W$23:$W53),MAX(U$23:$U53)&lt;=MAX(Y$23:$Y53),MAX(U$23:$U53)&lt;=MAX(AA$23:$AA53),MAX(U$23:$U53)&lt;TIME(16,0,0)),MAX(U$23:$U53,$C54),""),"")</f>
        <v/>
      </c>
      <c r="U54" s="4" t="str">
        <f t="shared" ca="1" si="13"/>
        <v/>
      </c>
      <c r="V54" s="21" t="str">
        <f ca="1">IF($A54="макияж",IF(AND(MAX(O$23:$O53)&gt;MAX(W$23:$W53),$C54&lt;&gt;"",MAX(Q$23:$Q53)&gt;MAX(W$23:$W53),MAX(S$23:$S53)&gt;MAX(W$23:$W53),MAX(U$23:$U53)&gt;MAX(W$23:$W53),MAX(W$23:$W53)&lt;=MAX(Y$23:$Y53),MAX(W$23:$W53)&lt;=MAX(AA$23:$AA53),MAX(W$23:$W53)&lt;TIME(16,0,0)),MAX(W$23:$W53,$C54),""),"")</f>
        <v/>
      </c>
      <c r="W54" s="4" t="str">
        <f t="shared" ca="1" si="14"/>
        <v/>
      </c>
      <c r="X54" s="21" t="str">
        <f ca="1">IF($A54="макияж",IF(AND(MAX(O$23:$O53)&gt;MAX(Y$23:$Y53),$C54&lt;&gt;"",MAX(Q$23:$Q53)&gt;MAX(Y$23:$Y53),MAX(S$23:$S53)&gt;MAX(Y$23:$Y53),MAX(U$23:$U53)&gt;MAX(Y$23:$Y53),MAX(W$23:$W53)&gt;MAX(Y$23:$Y53),MAX(Y$23:$Y53)&lt;=MAX(AA$23:$AA53),MAX(Y$23:$Y53)&lt;TIME(16,0,0)),MAX(Y$23:$Y53,$C54),""),"")</f>
        <v/>
      </c>
      <c r="Y54" s="4" t="str">
        <f t="shared" ca="1" si="15"/>
        <v/>
      </c>
      <c r="Z54" s="21" t="str">
        <f ca="1">IF($A54="макияж",IF(AND(MAX(O$23:$O53)&gt;MAX(AA$23:$AA53),$C54&lt;&gt;"",MAX(Q$23:$Q53)&gt;MAX(AA$23:$AA53),MAX(S$23:$S53)&gt;MAX(AA$23:$AA53),MAX(U$23:$U53)&gt;MAX(AA$23:$AA53),MAX(W$23:$W53)&gt;MAX(AA$23:$AA53),MAX(Y$23:$Y53)&gt;MAX(AA$23:$AA53),MAX(AA$23:$AA53)&lt;TIME(16,0,0)),MAX(AA$23:$AA53,$C54),""),"")</f>
        <v/>
      </c>
      <c r="AA54" s="4" t="str">
        <f t="shared" ca="1" si="16"/>
        <v/>
      </c>
    </row>
    <row r="55" spans="1:27" ht="13.8" x14ac:dyDescent="0.3">
      <c r="A55" s="33" t="str">
        <f t="shared" ca="1" si="3"/>
        <v>маникюр</v>
      </c>
      <c r="B55" s="34">
        <f t="shared" ca="1" si="4"/>
        <v>3.8725034362369017</v>
      </c>
      <c r="C55" s="32">
        <f t="shared" ca="1" si="5"/>
        <v>0.43167095213081258</v>
      </c>
      <c r="D55" s="3">
        <f ca="1">IF(C55&lt;&gt;"",IF(A55="маникюр",SUM(COUNTIF($I$24:$I55,"&gt;"&amp;C55),COUNTIF($K$24:$K55,"&gt;"&amp;C55),COUNTIF($M$24:$M55,"&gt;"&amp;C55)),SUM(COUNTIF($O$24:$O55,"&gt;"&amp;C55),COUNTIF($Q$24:$Q55,"&gt;"&amp;C55),COUNTIF($S$24:$S55,"&gt;"&amp;C55),COUNTIF($U$24:$U55,"&gt;"&amp;C55),COUNTIF($W$24:$W55,"&gt;"&amp;C55),COUNTIF($Y$24:$Y55,"&gt;"&amp;C55),COUNTIF($AA$24:$AA55,"&gt;"&amp;C55))),"")</f>
        <v>1</v>
      </c>
      <c r="E55" s="3">
        <f t="shared" ca="1" si="6"/>
        <v>7.4456602689411122</v>
      </c>
      <c r="F55" s="35">
        <f t="shared" ca="1" si="7"/>
        <v>5.1705974089868833E-3</v>
      </c>
      <c r="G55" s="4">
        <f t="shared" ca="1" si="8"/>
        <v>5.1705974089868989E-3</v>
      </c>
      <c r="H55" s="4" t="str">
        <f ca="1">IF($A55="маникюр",IF(AND(MAX(I$23:$I54)&lt;=MAX(K$23:$K54),$C55&lt;&gt;"",MAX(I$23:$I54)&lt;=MAX(M$23:$M54),MAX(I$23:$I54)&lt;TIME(16,0,0)),MAX(I$23:$I54,$C55),""),"")</f>
        <v/>
      </c>
      <c r="I55" s="4" t="str">
        <f t="shared" ca="1" si="9"/>
        <v/>
      </c>
      <c r="J55" s="4">
        <f ca="1">IF($A55="маникюр",IF(AND(MAX(I$23:$I54)&gt;MAX(K$23:$K54),$C55&lt;&gt;"",MAX(K$23:$K54)&lt;=MAX(M$23:$M54),MAX(K$23:$K54)&lt;TIME(16,0,0)),MAX(K$23:$K54,$C55),""),"")</f>
        <v>0.43167095213081258</v>
      </c>
      <c r="K55" s="4">
        <f t="shared" ca="1" si="10"/>
        <v>0.43684154953979948</v>
      </c>
      <c r="L55" s="21" t="str">
        <f ca="1">IF($A55="маникюр",IF(AND(MAX(I$23:$I54)&gt;MAX(M$23:$M54),$C55&lt;&gt;"",MAX(K$23:$K54)&gt;MAX(M$23:$M54),MAX(M$23:$M54)&lt;TIME(16,0,0)),MAX(M$23:$M54,$C55),""),"")</f>
        <v/>
      </c>
      <c r="M55" s="4" t="str">
        <f t="shared" ca="1" si="11"/>
        <v/>
      </c>
      <c r="N55" s="4" t="str">
        <f ca="1">IF($A55="макияж",IF(AND(MAX(O$23:$O54)&lt;=MAX(Q$23:$Q54),$C55&lt;&gt;"",MAX(O$23:$O54)&lt;=MAX(S$23:$S54),MAX(O$23:$O54)&lt;=MAX(U$23:$U54),MAX(O$23:$O54)&lt;=MAX(W$23:$W54),MAX(O$23:$O54)&lt;=MAX(Y$23:$Y54),MAX(O$23:$O54)&lt;=MAX(AA$23:$AA54),MAX(O$23:$O54)&lt;TIME(16,0,0)),MAX(O$23:$O54,$C55),""),"")</f>
        <v/>
      </c>
      <c r="O55" s="4" t="str">
        <f t="shared" ca="1" si="0"/>
        <v/>
      </c>
      <c r="P55" s="21" t="str">
        <f ca="1">IF($A55="макияж",IF(AND(MAX(O$23:$O54)&gt;MAX(Q$23:$Q54),$C55&lt;&gt;"",MAX(Q$23:$Q54)&lt;=MAX(S$23:$S54),MAX(Q$23:$Q54)&lt;=MAX(U$23:$U54),MAX(Q$23:$Q54)&lt;=MAX(W$23:$W54),MAX(Q$23:$Q54)&lt;=MAX(Y$23:$Y54),MAX(Q$23:$Q54)&lt;=MAX(AA$23:$AA54),MAX(Q$23:$Q54)&lt;TIME(16,0,0)),MAX(Q$23:$Q54,$C55),""),"")</f>
        <v/>
      </c>
      <c r="Q55" s="4" t="str">
        <f t="shared" ca="1" si="1"/>
        <v/>
      </c>
      <c r="R55" s="21" t="str">
        <f ca="1">IF($A55="макияж",IF(AND(MAX(O$23:$O54)&gt;MAX(S$23:$S54),$C55&lt;&gt;"",MAX(Q$23:$Q54)&gt;MAX(S$23:$S54),MAX(S$23:$S54)&lt;=MAX(U$23:$U54),MAX(S$23:$S54)&lt;=MAX(W$23:$W54),MAX(S$23:$S54)&lt;=MAX(Y$23:$Y54),MAX(S$23:$S54)&lt;=MAX(AA$23:$AA54),MAX(S$23:$S54)&lt;TIME(16,0,0)),MAX(S$23:$S54,$C55),""),"")</f>
        <v/>
      </c>
      <c r="S55" s="4" t="str">
        <f t="shared" ref="S55" ca="1" si="46">IF(ISTEXT(R55),"",R55+$E55/1440)</f>
        <v/>
      </c>
      <c r="T55" s="21" t="str">
        <f ca="1">IF($A55="макияж",IF(AND(MAX(O$23:$O54)&gt;MAX(U$23:$U54),$C55&lt;&gt;"",MAX(Q$23:$Q54)&gt;MAX(U$23:$U54),MAX(S$23:$S54)&gt;MAX(U$23:$U54),MAX(U$23:$U54)&lt;=MAX(W$23:$W54),MAX(U$23:$U54)&lt;=MAX(Y$23:$Y54),MAX(U$23:$U54)&lt;=MAX(AA$23:$AA54),MAX(U$23:$U54)&lt;TIME(16,0,0)),MAX(U$23:$U54,$C55),""),"")</f>
        <v/>
      </c>
      <c r="U55" s="4" t="str">
        <f t="shared" ca="1" si="13"/>
        <v/>
      </c>
      <c r="V55" s="21" t="str">
        <f ca="1">IF($A55="макияж",IF(AND(MAX(O$23:$O54)&gt;MAX(W$23:$W54),$C55&lt;&gt;"",MAX(Q$23:$Q54)&gt;MAX(W$23:$W54),MAX(S$23:$S54)&gt;MAX(W$23:$W54),MAX(U$23:$U54)&gt;MAX(W$23:$W54),MAX(W$23:$W54)&lt;=MAX(Y$23:$Y54),MAX(W$23:$W54)&lt;=MAX(AA$23:$AA54),MAX(W$23:$W54)&lt;TIME(16,0,0)),MAX(W$23:$W54,$C55),""),"")</f>
        <v/>
      </c>
      <c r="W55" s="4" t="str">
        <f t="shared" ca="1" si="14"/>
        <v/>
      </c>
      <c r="X55" s="21" t="str">
        <f ca="1">IF($A55="макияж",IF(AND(MAX(O$23:$O54)&gt;MAX(Y$23:$Y54),$C55&lt;&gt;"",MAX(Q$23:$Q54)&gt;MAX(Y$23:$Y54),MAX(S$23:$S54)&gt;MAX(Y$23:$Y54),MAX(U$23:$U54)&gt;MAX(Y$23:$Y54),MAX(W$23:$W54)&gt;MAX(Y$23:$Y54),MAX(Y$23:$Y54)&lt;=MAX(AA$23:$AA54),MAX(Y$23:$Y54)&lt;TIME(16,0,0)),MAX(Y$23:$Y54,$C55),""),"")</f>
        <v/>
      </c>
      <c r="Y55" s="4" t="str">
        <f t="shared" ca="1" si="15"/>
        <v/>
      </c>
      <c r="Z55" s="21" t="str">
        <f ca="1">IF($A55="макияж",IF(AND(MAX(O$23:$O54)&gt;MAX(AA$23:$AA54),$C55&lt;&gt;"",MAX(Q$23:$Q54)&gt;MAX(AA$23:$AA54),MAX(S$23:$S54)&gt;MAX(AA$23:$AA54),MAX(U$23:$U54)&gt;MAX(AA$23:$AA54),MAX(W$23:$W54)&gt;MAX(AA$23:$AA54),MAX(Y$23:$Y54)&gt;MAX(AA$23:$AA54),MAX(AA$23:$AA54)&lt;TIME(16,0,0)),MAX(AA$23:$AA54,$C55),""),"")</f>
        <v/>
      </c>
      <c r="AA55" s="4" t="str">
        <f t="shared" ca="1" si="16"/>
        <v/>
      </c>
    </row>
    <row r="56" spans="1:27" ht="13.8" x14ac:dyDescent="0.3">
      <c r="A56" s="33" t="str">
        <f t="shared" ca="1" si="3"/>
        <v>макияж</v>
      </c>
      <c r="B56" s="34">
        <f t="shared" ca="1" si="4"/>
        <v>4.2359588548387084</v>
      </c>
      <c r="C56" s="32">
        <f t="shared" ca="1" si="5"/>
        <v>0.43461259022445059</v>
      </c>
      <c r="D56" s="3">
        <f ca="1">IF(C56&lt;&gt;"",IF(A56="маникюр",SUM(COUNTIF($I$24:$I56,"&gt;"&amp;C56),COUNTIF($K$24:$K56,"&gt;"&amp;C56),COUNTIF($M$24:$M56,"&gt;"&amp;C56)),SUM(COUNTIF($O$24:$O56,"&gt;"&amp;C56),COUNTIF($Q$24:$Q56,"&gt;"&amp;C56),COUNTIF($S$24:$S56,"&gt;"&amp;C56),COUNTIF($U$24:$U56,"&gt;"&amp;C56),COUNTIF($W$24:$W56,"&gt;"&amp;C56),COUNTIF($Y$24:$Y56,"&gt;"&amp;C56),COUNTIF($AA$24:$AA56,"&gt;"&amp;C56))),"")</f>
        <v>4</v>
      </c>
      <c r="E56" s="3">
        <f t="shared" ca="1" si="6"/>
        <v>13.998140349889864</v>
      </c>
      <c r="F56" s="35">
        <f t="shared" ca="1" si="7"/>
        <v>9.7209307985346282E-3</v>
      </c>
      <c r="G56" s="4">
        <f t="shared" ca="1" si="8"/>
        <v>9.7209307985346438E-3</v>
      </c>
      <c r="H56" s="4" t="str">
        <f ca="1">IF($A56="маникюр",IF(AND(MAX(I$23:$I55)&lt;=MAX(K$23:$K55),$C56&lt;&gt;"",MAX(I$23:$I55)&lt;=MAX(M$23:$M55),MAX(I$23:$I55)&lt;TIME(16,0,0)),MAX(I$23:$I55,$C56),""),"")</f>
        <v/>
      </c>
      <c r="I56" s="4" t="str">
        <f t="shared" ca="1" si="9"/>
        <v/>
      </c>
      <c r="J56" s="4" t="str">
        <f ca="1">IF($A56="маникюр",IF(AND(MAX(I$23:$I55)&gt;MAX(K$23:$K55),$C56&lt;&gt;"",MAX(K$23:$K55)&lt;=MAX(M$23:$M55),MAX(K$23:$K55)&lt;TIME(16,0,0)),MAX(K$23:$K55,$C56),""),"")</f>
        <v/>
      </c>
      <c r="K56" s="4" t="str">
        <f t="shared" ca="1" si="10"/>
        <v/>
      </c>
      <c r="L56" s="21" t="str">
        <f ca="1">IF($A56="маникюр",IF(AND(MAX(I$23:$I55)&gt;MAX(M$23:$M55),$C56&lt;&gt;"",MAX(K$23:$K55)&gt;MAX(M$23:$M55),MAX(M$23:$M55)&lt;TIME(16,0,0)),MAX(M$23:$M55,$C56),""),"")</f>
        <v/>
      </c>
      <c r="M56" s="4" t="str">
        <f t="shared" ca="1" si="11"/>
        <v/>
      </c>
      <c r="N56" s="4" t="str">
        <f ca="1">IF($A56="макияж",IF(AND(MAX(O$23:$O55)&lt;=MAX(Q$23:$Q55),$C56&lt;&gt;"",MAX(O$23:$O55)&lt;=MAX(S$23:$S55),MAX(O$23:$O55)&lt;=MAX(U$23:$U55),MAX(O$23:$O55)&lt;=MAX(W$23:$W55),MAX(O$23:$O55)&lt;=MAX(Y$23:$Y55),MAX(O$23:$O55)&lt;=MAX(AA$23:$AA55),MAX(O$23:$O55)&lt;TIME(16,0,0)),MAX(O$23:$O55,$C56),""),"")</f>
        <v/>
      </c>
      <c r="O56" s="4" t="str">
        <f t="shared" ca="1" si="0"/>
        <v/>
      </c>
      <c r="P56" s="21">
        <f ca="1">IF($A56="макияж",IF(AND(MAX(O$23:$O55)&gt;MAX(Q$23:$Q55),$C56&lt;&gt;"",MAX(Q$23:$Q55)&lt;=MAX(S$23:$S55),MAX(Q$23:$Q55)&lt;=MAX(U$23:$U55),MAX(Q$23:$Q55)&lt;=MAX(W$23:$W55),MAX(Q$23:$Q55)&lt;=MAX(Y$23:$Y55),MAX(Q$23:$Q55)&lt;=MAX(AA$23:$AA55),MAX(Q$23:$Q55)&lt;TIME(16,0,0)),MAX(Q$23:$Q55,$C56),""),"")</f>
        <v>0.43461259022445059</v>
      </c>
      <c r="Q56" s="4">
        <f t="shared" ca="1" si="1"/>
        <v>0.44433352102298523</v>
      </c>
      <c r="R56" s="21" t="str">
        <f ca="1">IF($A56="макияж",IF(AND(MAX(O$23:$O55)&gt;MAX(S$23:$S55),$C56&lt;&gt;"",MAX(Q$23:$Q55)&gt;MAX(S$23:$S55),MAX(S$23:$S55)&lt;=MAX(U$23:$U55),MAX(S$23:$S55)&lt;=MAX(W$23:$W55),MAX(S$23:$S55)&lt;=MAX(Y$23:$Y55),MAX(S$23:$S55)&lt;=MAX(AA$23:$AA55),MAX(S$23:$S55)&lt;TIME(16,0,0)),MAX(S$23:$S55,$C56),""),"")</f>
        <v/>
      </c>
      <c r="S56" s="4" t="str">
        <f t="shared" ref="S56" ca="1" si="47">IF(ISTEXT(R56),"",R56+$E56/1440)</f>
        <v/>
      </c>
      <c r="T56" s="21" t="str">
        <f ca="1">IF($A56="макияж",IF(AND(MAX(O$23:$O55)&gt;MAX(U$23:$U55),$C56&lt;&gt;"",MAX(Q$23:$Q55)&gt;MAX(U$23:$U55),MAX(S$23:$S55)&gt;MAX(U$23:$U55),MAX(U$23:$U55)&lt;=MAX(W$23:$W55),MAX(U$23:$U55)&lt;=MAX(Y$23:$Y55),MAX(U$23:$U55)&lt;=MAX(AA$23:$AA55),MAX(U$23:$U55)&lt;TIME(16,0,0)),MAX(U$23:$U55,$C56),""),"")</f>
        <v/>
      </c>
      <c r="U56" s="4" t="str">
        <f t="shared" ca="1" si="13"/>
        <v/>
      </c>
      <c r="V56" s="21" t="str">
        <f ca="1">IF($A56="макияж",IF(AND(MAX(O$23:$O55)&gt;MAX(W$23:$W55),$C56&lt;&gt;"",MAX(Q$23:$Q55)&gt;MAX(W$23:$W55),MAX(S$23:$S55)&gt;MAX(W$23:$W55),MAX(U$23:$U55)&gt;MAX(W$23:$W55),MAX(W$23:$W55)&lt;=MAX(Y$23:$Y55),MAX(W$23:$W55)&lt;=MAX(AA$23:$AA55),MAX(W$23:$W55)&lt;TIME(16,0,0)),MAX(W$23:$W55,$C56),""),"")</f>
        <v/>
      </c>
      <c r="W56" s="4" t="str">
        <f t="shared" ca="1" si="14"/>
        <v/>
      </c>
      <c r="X56" s="21" t="str">
        <f ca="1">IF($A56="макияж",IF(AND(MAX(O$23:$O55)&gt;MAX(Y$23:$Y55),$C56&lt;&gt;"",MAX(Q$23:$Q55)&gt;MAX(Y$23:$Y55),MAX(S$23:$S55)&gt;MAX(Y$23:$Y55),MAX(U$23:$U55)&gt;MAX(Y$23:$Y55),MAX(W$23:$W55)&gt;MAX(Y$23:$Y55),MAX(Y$23:$Y55)&lt;=MAX(AA$23:$AA55),MAX(Y$23:$Y55)&lt;TIME(16,0,0)),MAX(Y$23:$Y55,$C56),""),"")</f>
        <v/>
      </c>
      <c r="Y56" s="4" t="str">
        <f t="shared" ca="1" si="15"/>
        <v/>
      </c>
      <c r="Z56" s="21" t="str">
        <f ca="1">IF($A56="макияж",IF(AND(MAX(O$23:$O55)&gt;MAX(AA$23:$AA55),$C56&lt;&gt;"",MAX(Q$23:$Q55)&gt;MAX(AA$23:$AA55),MAX(S$23:$S55)&gt;MAX(AA$23:$AA55),MAX(U$23:$U55)&gt;MAX(AA$23:$AA55),MAX(W$23:$W55)&gt;MAX(AA$23:$AA55),MAX(Y$23:$Y55)&gt;MAX(AA$23:$AA55),MAX(AA$23:$AA55)&lt;TIME(16,0,0)),MAX(AA$23:$AA55,$C56),""),"")</f>
        <v/>
      </c>
      <c r="AA56" s="4" t="str">
        <f t="shared" ca="1" si="16"/>
        <v/>
      </c>
    </row>
    <row r="57" spans="1:27" ht="13.8" x14ac:dyDescent="0.3">
      <c r="A57" s="33" t="str">
        <f t="shared" ca="1" si="3"/>
        <v>макияж</v>
      </c>
      <c r="B57" s="34">
        <f t="shared" ca="1" si="4"/>
        <v>11.001327046126049</v>
      </c>
      <c r="C57" s="32">
        <f t="shared" ca="1" si="5"/>
        <v>0.44225240067314925</v>
      </c>
      <c r="D57" s="3">
        <f ca="1">IF(C57&lt;&gt;"",IF(A57="маникюр",SUM(COUNTIF($I$24:$I57,"&gt;"&amp;C57),COUNTIF($K$24:$K57,"&gt;"&amp;C57),COUNTIF($M$24:$M57,"&gt;"&amp;C57)),SUM(COUNTIF($O$24:$O57,"&gt;"&amp;C57),COUNTIF($Q$24:$Q57,"&gt;"&amp;C57),COUNTIF($S$24:$S57,"&gt;"&amp;C57),COUNTIF($U$24:$U57,"&gt;"&amp;C57),COUNTIF($W$24:$W57,"&gt;"&amp;C57),COUNTIF($Y$24:$Y57,"&gt;"&amp;C57),COUNTIF($AA$24:$AA57,"&gt;"&amp;C57))),"")</f>
        <v>4</v>
      </c>
      <c r="E57" s="3">
        <f t="shared" ca="1" si="6"/>
        <v>56.643148049801127</v>
      </c>
      <c r="F57" s="35">
        <f t="shared" ca="1" si="7"/>
        <v>3.9335519479028559E-2</v>
      </c>
      <c r="G57" s="4">
        <f t="shared" ca="1" si="8"/>
        <v>3.933551947902858E-2</v>
      </c>
      <c r="H57" s="4" t="str">
        <f ca="1">IF($A57="маникюр",IF(AND(MAX(I$23:$I56)&lt;=MAX(K$23:$K56),$C57&lt;&gt;"",MAX(I$23:$I56)&lt;=MAX(M$23:$M56),MAX(I$23:$I56)&lt;TIME(16,0,0)),MAX(I$23:$I56,$C57),""),"")</f>
        <v/>
      </c>
      <c r="I57" s="4" t="str">
        <f t="shared" ca="1" si="9"/>
        <v/>
      </c>
      <c r="J57" s="4" t="str">
        <f ca="1">IF($A57="маникюр",IF(AND(MAX(I$23:$I56)&gt;MAX(K$23:$K56),$C57&lt;&gt;"",MAX(K$23:$K56)&lt;=MAX(M$23:$M56),MAX(K$23:$K56)&lt;TIME(16,0,0)),MAX(K$23:$K56,$C57),""),"")</f>
        <v/>
      </c>
      <c r="K57" s="4" t="str">
        <f t="shared" ca="1" si="10"/>
        <v/>
      </c>
      <c r="L57" s="21" t="str">
        <f ca="1">IF($A57="маникюр",IF(AND(MAX(I$23:$I56)&gt;MAX(M$23:$M56),$C57&lt;&gt;"",MAX(K$23:$K56)&gt;MAX(M$23:$M56),MAX(M$23:$M56)&lt;TIME(16,0,0)),MAX(M$23:$M56,$C57),""),"")</f>
        <v/>
      </c>
      <c r="M57" s="4" t="str">
        <f t="shared" ca="1" si="11"/>
        <v/>
      </c>
      <c r="N57" s="4" t="str">
        <f ca="1">IF($A57="макияж",IF(AND(MAX(O$23:$O56)&lt;=MAX(Q$23:$Q56),$C57&lt;&gt;"",MAX(O$23:$O56)&lt;=MAX(S$23:$S56),MAX(O$23:$O56)&lt;=MAX(U$23:$U56),MAX(O$23:$O56)&lt;=MAX(W$23:$W56),MAX(O$23:$O56)&lt;=MAX(Y$23:$Y56),MAX(O$23:$O56)&lt;=MAX(AA$23:$AA56),MAX(O$23:$O56)&lt;TIME(16,0,0)),MAX(O$23:$O56,$C57),""),"")</f>
        <v/>
      </c>
      <c r="O57" s="4" t="str">
        <f t="shared" ca="1" si="0"/>
        <v/>
      </c>
      <c r="P57" s="21" t="str">
        <f ca="1">IF($A57="макияж",IF(AND(MAX(O$23:$O56)&gt;MAX(Q$23:$Q56),$C57&lt;&gt;"",MAX(Q$23:$Q56)&lt;=MAX(S$23:$S56),MAX(Q$23:$Q56)&lt;=MAX(U$23:$U56),MAX(Q$23:$Q56)&lt;=MAX(W$23:$W56),MAX(Q$23:$Q56)&lt;=MAX(Y$23:$Y56),MAX(Q$23:$Q56)&lt;=MAX(AA$23:$AA56),MAX(Q$23:$Q56)&lt;TIME(16,0,0)),MAX(Q$23:$Q56,$C57),""),"")</f>
        <v/>
      </c>
      <c r="Q57" s="4" t="str">
        <f t="shared" ca="1" si="1"/>
        <v/>
      </c>
      <c r="R57" s="21">
        <f ca="1">IF($A57="макияж",IF(AND(MAX(O$23:$O56)&gt;MAX(S$23:$S56),$C57&lt;&gt;"",MAX(Q$23:$Q56)&gt;MAX(S$23:$S56),MAX(S$23:$S56)&lt;=MAX(U$23:$U56),MAX(S$23:$S56)&lt;=MAX(W$23:$W56),MAX(S$23:$S56)&lt;=MAX(Y$23:$Y56),MAX(S$23:$S56)&lt;=MAX(AA$23:$AA56),MAX(S$23:$S56)&lt;TIME(16,0,0)),MAX(S$23:$S56,$C57),""),"")</f>
        <v>0.44225240067314925</v>
      </c>
      <c r="S57" s="4">
        <f t="shared" ref="S57" ca="1" si="48">IF(ISTEXT(R57),"",R57+$E57/1440)</f>
        <v>0.48158792015217783</v>
      </c>
      <c r="T57" s="21" t="str">
        <f ca="1">IF($A57="макияж",IF(AND(MAX(O$23:$O56)&gt;MAX(U$23:$U56),$C57&lt;&gt;"",MAX(Q$23:$Q56)&gt;MAX(U$23:$U56),MAX(S$23:$S56)&gt;MAX(U$23:$U56),MAX(U$23:$U56)&lt;=MAX(W$23:$W56),MAX(U$23:$U56)&lt;=MAX(Y$23:$Y56),MAX(U$23:$U56)&lt;=MAX(AA$23:$AA56),MAX(U$23:$U56)&lt;TIME(16,0,0)),MAX(U$23:$U56,$C57),""),"")</f>
        <v/>
      </c>
      <c r="U57" s="4" t="str">
        <f t="shared" ca="1" si="13"/>
        <v/>
      </c>
      <c r="V57" s="21" t="str">
        <f ca="1">IF($A57="макияж",IF(AND(MAX(O$23:$O56)&gt;MAX(W$23:$W56),$C57&lt;&gt;"",MAX(Q$23:$Q56)&gt;MAX(W$23:$W56),MAX(S$23:$S56)&gt;MAX(W$23:$W56),MAX(U$23:$U56)&gt;MAX(W$23:$W56),MAX(W$23:$W56)&lt;=MAX(Y$23:$Y56),MAX(W$23:$W56)&lt;=MAX(AA$23:$AA56),MAX(W$23:$W56)&lt;TIME(16,0,0)),MAX(W$23:$W56,$C57),""),"")</f>
        <v/>
      </c>
      <c r="W57" s="4" t="str">
        <f t="shared" ca="1" si="14"/>
        <v/>
      </c>
      <c r="X57" s="21" t="str">
        <f ca="1">IF($A57="макияж",IF(AND(MAX(O$23:$O56)&gt;MAX(Y$23:$Y56),$C57&lt;&gt;"",MAX(Q$23:$Q56)&gt;MAX(Y$23:$Y56),MAX(S$23:$S56)&gt;MAX(Y$23:$Y56),MAX(U$23:$U56)&gt;MAX(Y$23:$Y56),MAX(W$23:$W56)&gt;MAX(Y$23:$Y56),MAX(Y$23:$Y56)&lt;=MAX(AA$23:$AA56),MAX(Y$23:$Y56)&lt;TIME(16,0,0)),MAX(Y$23:$Y56,$C57),""),"")</f>
        <v/>
      </c>
      <c r="Y57" s="4" t="str">
        <f t="shared" ca="1" si="15"/>
        <v/>
      </c>
      <c r="Z57" s="21" t="str">
        <f ca="1">IF($A57="макияж",IF(AND(MAX(O$23:$O56)&gt;MAX(AA$23:$AA56),$C57&lt;&gt;"",MAX(Q$23:$Q56)&gt;MAX(AA$23:$AA56),MAX(S$23:$S56)&gt;MAX(AA$23:$AA56),MAX(U$23:$U56)&gt;MAX(AA$23:$AA56),MAX(W$23:$W56)&gt;MAX(AA$23:$AA56),MAX(Y$23:$Y56)&gt;MAX(AA$23:$AA56),MAX(AA$23:$AA56)&lt;TIME(16,0,0)),MAX(AA$23:$AA56,$C57),""),"")</f>
        <v/>
      </c>
      <c r="AA57" s="4" t="str">
        <f t="shared" ca="1" si="16"/>
        <v/>
      </c>
    </row>
    <row r="58" spans="1:27" ht="13.8" x14ac:dyDescent="0.3">
      <c r="A58" s="33" t="str">
        <f t="shared" ca="1" si="3"/>
        <v>маникюр</v>
      </c>
      <c r="B58" s="34">
        <f t="shared" ca="1" si="4"/>
        <v>4.0109599298528362</v>
      </c>
      <c r="C58" s="32">
        <f t="shared" ca="1" si="5"/>
        <v>0.44503778951332484</v>
      </c>
      <c r="D58" s="3">
        <f ca="1">IF(C58&lt;&gt;"",IF(A58="маникюр",SUM(COUNTIF($I$24:$I58,"&gt;"&amp;C58),COUNTIF($K$24:$K58,"&gt;"&amp;C58),COUNTIF($M$24:$M58,"&gt;"&amp;C58)),SUM(COUNTIF($O$24:$O58,"&gt;"&amp;C58),COUNTIF($Q$24:$Q58,"&gt;"&amp;C58),COUNTIF($S$24:$S58,"&gt;"&amp;C58),COUNTIF($U$24:$U58,"&gt;"&amp;C58),COUNTIF($W$24:$W58,"&gt;"&amp;C58),COUNTIF($Y$24:$Y58,"&gt;"&amp;C58),COUNTIF($AA$24:$AA58,"&gt;"&amp;C58))),"")</f>
        <v>1</v>
      </c>
      <c r="E58" s="3">
        <f t="shared" ca="1" si="6"/>
        <v>15.399685070486335</v>
      </c>
      <c r="F58" s="35">
        <f t="shared" ca="1" si="7"/>
        <v>1.0694225743393288E-2</v>
      </c>
      <c r="G58" s="4">
        <f t="shared" ca="1" si="8"/>
        <v>1.0694225743393293E-2</v>
      </c>
      <c r="H58" s="4" t="str">
        <f ca="1">IF($A58="маникюр",IF(AND(MAX(I$23:$I57)&lt;=MAX(K$23:$K57),$C58&lt;&gt;"",MAX(I$23:$I57)&lt;=MAX(M$23:$M57),MAX(I$23:$I57)&lt;TIME(16,0,0)),MAX(I$23:$I57,$C58),""),"")</f>
        <v/>
      </c>
      <c r="I58" s="4" t="str">
        <f t="shared" ca="1" si="9"/>
        <v/>
      </c>
      <c r="J58" s="4" t="str">
        <f ca="1">IF($A58="маникюр",IF(AND(MAX(I$23:$I57)&gt;MAX(K$23:$K57),$C58&lt;&gt;"",MAX(K$23:$K57)&lt;=MAX(M$23:$M57),MAX(K$23:$K57)&lt;TIME(16,0,0)),MAX(K$23:$K57,$C58),""),"")</f>
        <v/>
      </c>
      <c r="K58" s="4" t="str">
        <f t="shared" ca="1" si="10"/>
        <v/>
      </c>
      <c r="L58" s="21">
        <f ca="1">IF($A58="маникюр",IF(AND(MAX(I$23:$I57)&gt;MAX(M$23:$M57),$C58&lt;&gt;"",MAX(K$23:$K57)&gt;MAX(M$23:$M57),MAX(M$23:$M57)&lt;TIME(16,0,0)),MAX(M$23:$M57,$C58),""),"")</f>
        <v>0.44503778951332484</v>
      </c>
      <c r="M58" s="4">
        <f t="shared" ca="1" si="11"/>
        <v>0.45573201525671814</v>
      </c>
      <c r="N58" s="4" t="str">
        <f ca="1">IF($A58="макияж",IF(AND(MAX(O$23:$O57)&lt;=MAX(Q$23:$Q57),$C58&lt;&gt;"",MAX(O$23:$O57)&lt;=MAX(S$23:$S57),MAX(O$23:$O57)&lt;=MAX(U$23:$U57),MAX(O$23:$O57)&lt;=MAX(W$23:$W57),MAX(O$23:$O57)&lt;=MAX(Y$23:$Y57),MAX(O$23:$O57)&lt;=MAX(AA$23:$AA57),MAX(O$23:$O57)&lt;TIME(16,0,0)),MAX(O$23:$O57,$C58),""),"")</f>
        <v/>
      </c>
      <c r="O58" s="4" t="str">
        <f t="shared" ca="1" si="0"/>
        <v/>
      </c>
      <c r="P58" s="21" t="str">
        <f ca="1">IF($A58="макияж",IF(AND(MAX(O$23:$O57)&gt;MAX(Q$23:$Q57),$C58&lt;&gt;"",MAX(Q$23:$Q57)&lt;=MAX(S$23:$S57),MAX(Q$23:$Q57)&lt;=MAX(U$23:$U57),MAX(Q$23:$Q57)&lt;=MAX(W$23:$W57),MAX(Q$23:$Q57)&lt;=MAX(Y$23:$Y57),MAX(Q$23:$Q57)&lt;=MAX(AA$23:$AA57),MAX(Q$23:$Q57)&lt;TIME(16,0,0)),MAX(Q$23:$Q57,$C58),""),"")</f>
        <v/>
      </c>
      <c r="Q58" s="4" t="str">
        <f t="shared" ca="1" si="1"/>
        <v/>
      </c>
      <c r="R58" s="21" t="str">
        <f ca="1">IF($A58="макияж",IF(AND(MAX(O$23:$O57)&gt;MAX(S$23:$S57),$C58&lt;&gt;"",MAX(Q$23:$Q57)&gt;MAX(S$23:$S57),MAX(S$23:$S57)&lt;=MAX(U$23:$U57),MAX(S$23:$S57)&lt;=MAX(W$23:$W57),MAX(S$23:$S57)&lt;=MAX(Y$23:$Y57),MAX(S$23:$S57)&lt;=MAX(AA$23:$AA57),MAX(S$23:$S57)&lt;TIME(16,0,0)),MAX(S$23:$S57,$C58),""),"")</f>
        <v/>
      </c>
      <c r="S58" s="4" t="str">
        <f t="shared" ref="S58" ca="1" si="49">IF(ISTEXT(R58),"",R58+$E58/1440)</f>
        <v/>
      </c>
      <c r="T58" s="21" t="str">
        <f ca="1">IF($A58="макияж",IF(AND(MAX(O$23:$O57)&gt;MAX(U$23:$U57),$C58&lt;&gt;"",MAX(Q$23:$Q57)&gt;MAX(U$23:$U57),MAX(S$23:$S57)&gt;MAX(U$23:$U57),MAX(U$23:$U57)&lt;=MAX(W$23:$W57),MAX(U$23:$U57)&lt;=MAX(Y$23:$Y57),MAX(U$23:$U57)&lt;=MAX(AA$23:$AA57),MAX(U$23:$U57)&lt;TIME(16,0,0)),MAX(U$23:$U57,$C58),""),"")</f>
        <v/>
      </c>
      <c r="U58" s="4" t="str">
        <f t="shared" ca="1" si="13"/>
        <v/>
      </c>
      <c r="V58" s="21" t="str">
        <f ca="1">IF($A58="макияж",IF(AND(MAX(O$23:$O57)&gt;MAX(W$23:$W57),$C58&lt;&gt;"",MAX(Q$23:$Q57)&gt;MAX(W$23:$W57),MAX(S$23:$S57)&gt;MAX(W$23:$W57),MAX(U$23:$U57)&gt;MAX(W$23:$W57),MAX(W$23:$W57)&lt;=MAX(Y$23:$Y57),MAX(W$23:$W57)&lt;=MAX(AA$23:$AA57),MAX(W$23:$W57)&lt;TIME(16,0,0)),MAX(W$23:$W57,$C58),""),"")</f>
        <v/>
      </c>
      <c r="W58" s="4" t="str">
        <f t="shared" ca="1" si="14"/>
        <v/>
      </c>
      <c r="X58" s="21" t="str">
        <f ca="1">IF($A58="макияж",IF(AND(MAX(O$23:$O57)&gt;MAX(Y$23:$Y57),$C58&lt;&gt;"",MAX(Q$23:$Q57)&gt;MAX(Y$23:$Y57),MAX(S$23:$S57)&gt;MAX(Y$23:$Y57),MAX(U$23:$U57)&gt;MAX(Y$23:$Y57),MAX(W$23:$W57)&gt;MAX(Y$23:$Y57),MAX(Y$23:$Y57)&lt;=MAX(AA$23:$AA57),MAX(Y$23:$Y57)&lt;TIME(16,0,0)),MAX(Y$23:$Y57,$C58),""),"")</f>
        <v/>
      </c>
      <c r="Y58" s="4" t="str">
        <f t="shared" ca="1" si="15"/>
        <v/>
      </c>
      <c r="Z58" s="21" t="str">
        <f ca="1">IF($A58="макияж",IF(AND(MAX(O$23:$O57)&gt;MAX(AA$23:$AA57),$C58&lt;&gt;"",MAX(Q$23:$Q57)&gt;MAX(AA$23:$AA57),MAX(S$23:$S57)&gt;MAX(AA$23:$AA57),MAX(U$23:$U57)&gt;MAX(AA$23:$AA57),MAX(W$23:$W57)&gt;MAX(AA$23:$AA57),MAX(Y$23:$Y57)&gt;MAX(AA$23:$AA57),MAX(AA$23:$AA57)&lt;TIME(16,0,0)),MAX(AA$23:$AA57,$C58),""),"")</f>
        <v/>
      </c>
      <c r="AA58" s="4" t="str">
        <f t="shared" ca="1" si="16"/>
        <v/>
      </c>
    </row>
    <row r="59" spans="1:27" ht="13.8" x14ac:dyDescent="0.3">
      <c r="A59" s="33" t="str">
        <f t="shared" ca="1" si="3"/>
        <v>маникюр</v>
      </c>
      <c r="B59" s="34">
        <f t="shared" ca="1" si="4"/>
        <v>3.7690537557691832</v>
      </c>
      <c r="C59" s="32">
        <f t="shared" ca="1" si="5"/>
        <v>0.44765518795483122</v>
      </c>
      <c r="D59" s="3">
        <f ca="1">IF(C59&lt;&gt;"",IF(A59="маникюр",SUM(COUNTIF($I$24:$I59,"&gt;"&amp;C59),COUNTIF($K$24:$K59,"&gt;"&amp;C59),COUNTIF($M$24:$M59,"&gt;"&amp;C59)),SUM(COUNTIF($O$24:$O59,"&gt;"&amp;C59),COUNTIF($Q$24:$Q59,"&gt;"&amp;C59),COUNTIF($S$24:$S59,"&gt;"&amp;C59),COUNTIF($U$24:$U59,"&gt;"&amp;C59),COUNTIF($W$24:$W59,"&gt;"&amp;C59),COUNTIF($Y$24:$Y59,"&gt;"&amp;C59),COUNTIF($AA$24:$AA59,"&gt;"&amp;C59))),"")</f>
        <v>2</v>
      </c>
      <c r="E59" s="3">
        <f t="shared" ca="1" si="6"/>
        <v>20.674709096262632</v>
      </c>
      <c r="F59" s="35">
        <f t="shared" ca="1" si="7"/>
        <v>1.4357436872404605E-2</v>
      </c>
      <c r="G59" s="4">
        <f t="shared" ca="1" si="8"/>
        <v>1.5983369486889054E-2</v>
      </c>
      <c r="H59" s="4">
        <f ca="1">IF($A59="маникюр",IF(AND(MAX(I$23:$I58)&lt;=MAX(K$23:$K58),$C59&lt;&gt;"",MAX(I$23:$I58)&lt;=MAX(M$23:$M58),MAX(I$23:$I58)&lt;TIME(16,0,0)),MAX(I$23:$I58,$C59),""),"")</f>
        <v>0.44765518795483122</v>
      </c>
      <c r="I59" s="4">
        <f t="shared" ca="1" si="9"/>
        <v>0.46363855744172028</v>
      </c>
      <c r="J59" s="4" t="str">
        <f ca="1">IF($A59="маникюр",IF(AND(MAX(I$23:$I58)&gt;MAX(K$23:$K58),$C59&lt;&gt;"",MAX(K$23:$K58)&lt;=MAX(M$23:$M58),MAX(K$23:$K58)&lt;TIME(16,0,0)),MAX(K$23:$K58,$C59),""),"")</f>
        <v/>
      </c>
      <c r="K59" s="4" t="str">
        <f t="shared" ca="1" si="10"/>
        <v/>
      </c>
      <c r="L59" s="21" t="str">
        <f ca="1">IF($A59="маникюр",IF(AND(MAX(I$23:$I58)&gt;MAX(M$23:$M58),$C59&lt;&gt;"",MAX(K$23:$K58)&gt;MAX(M$23:$M58),MAX(M$23:$M58)&lt;TIME(16,0,0)),MAX(M$23:$M58,$C59),""),"")</f>
        <v/>
      </c>
      <c r="M59" s="4" t="str">
        <f t="shared" ca="1" si="11"/>
        <v/>
      </c>
      <c r="N59" s="4" t="str">
        <f ca="1">IF($A59="макияж",IF(AND(MAX(O$23:$O58)&lt;=MAX(Q$23:$Q58),$C59&lt;&gt;"",MAX(O$23:$O58)&lt;=MAX(S$23:$S58),MAX(O$23:$O58)&lt;=MAX(U$23:$U58),MAX(O$23:$O58)&lt;=MAX(W$23:$W58),MAX(O$23:$O58)&lt;=MAX(Y$23:$Y58),MAX(O$23:$O58)&lt;=MAX(AA$23:$AA58),MAX(O$23:$O58)&lt;TIME(16,0,0)),MAX(O$23:$O58,$C59),""),"")</f>
        <v/>
      </c>
      <c r="O59" s="4" t="str">
        <f t="shared" ca="1" si="0"/>
        <v/>
      </c>
      <c r="P59" s="21" t="str">
        <f ca="1">IF($A59="макияж",IF(AND(MAX(O$23:$O58)&gt;MAX(Q$23:$Q58),$C59&lt;&gt;"",MAX(Q$23:$Q58)&lt;=MAX(S$23:$S58),MAX(Q$23:$Q58)&lt;=MAX(U$23:$U58),MAX(Q$23:$Q58)&lt;=MAX(W$23:$W58),MAX(Q$23:$Q58)&lt;=MAX(Y$23:$Y58),MAX(Q$23:$Q58)&lt;=MAX(AA$23:$AA58),MAX(Q$23:$Q58)&lt;TIME(16,0,0)),MAX(Q$23:$Q58,$C59),""),"")</f>
        <v/>
      </c>
      <c r="Q59" s="4" t="str">
        <f t="shared" ca="1" si="1"/>
        <v/>
      </c>
      <c r="R59" s="21" t="str">
        <f ca="1">IF($A59="макияж",IF(AND(MAX(O$23:$O58)&gt;MAX(S$23:$S58),$C59&lt;&gt;"",MAX(Q$23:$Q58)&gt;MAX(S$23:$S58),MAX(S$23:$S58)&lt;=MAX(U$23:$U58),MAX(S$23:$S58)&lt;=MAX(W$23:$W58),MAX(S$23:$S58)&lt;=MAX(Y$23:$Y58),MAX(S$23:$S58)&lt;=MAX(AA$23:$AA58),MAX(S$23:$S58)&lt;TIME(16,0,0)),MAX(S$23:$S58,$C59),""),"")</f>
        <v/>
      </c>
      <c r="S59" s="4" t="str">
        <f t="shared" ref="S59" ca="1" si="50">IF(ISTEXT(R59),"",R59+$E59/1440)</f>
        <v/>
      </c>
      <c r="T59" s="21" t="str">
        <f ca="1">IF($A59="макияж",IF(AND(MAX(O$23:$O58)&gt;MAX(U$23:$U58),$C59&lt;&gt;"",MAX(Q$23:$Q58)&gt;MAX(U$23:$U58),MAX(S$23:$S58)&gt;MAX(U$23:$U58),MAX(U$23:$U58)&lt;=MAX(W$23:$W58),MAX(U$23:$U58)&lt;=MAX(Y$23:$Y58),MAX(U$23:$U58)&lt;=MAX(AA$23:$AA58),MAX(U$23:$U58)&lt;TIME(16,0,0)),MAX(U$23:$U58,$C59),""),"")</f>
        <v/>
      </c>
      <c r="U59" s="4" t="str">
        <f t="shared" ca="1" si="13"/>
        <v/>
      </c>
      <c r="V59" s="21" t="str">
        <f ca="1">IF($A59="макияж",IF(AND(MAX(O$23:$O58)&gt;MAX(W$23:$W58),$C59&lt;&gt;"",MAX(Q$23:$Q58)&gt;MAX(W$23:$W58),MAX(S$23:$S58)&gt;MAX(W$23:$W58),MAX(U$23:$U58)&gt;MAX(W$23:$W58),MAX(W$23:$W58)&lt;=MAX(Y$23:$Y58),MAX(W$23:$W58)&lt;=MAX(AA$23:$AA58),MAX(W$23:$W58)&lt;TIME(16,0,0)),MAX(W$23:$W58,$C59),""),"")</f>
        <v/>
      </c>
      <c r="W59" s="4" t="str">
        <f t="shared" ca="1" si="14"/>
        <v/>
      </c>
      <c r="X59" s="21" t="str">
        <f ca="1">IF($A59="макияж",IF(AND(MAX(O$23:$O58)&gt;MAX(Y$23:$Y58),$C59&lt;&gt;"",MAX(Q$23:$Q58)&gt;MAX(Y$23:$Y58),MAX(S$23:$S58)&gt;MAX(Y$23:$Y58),MAX(U$23:$U58)&gt;MAX(Y$23:$Y58),MAX(W$23:$W58)&gt;MAX(Y$23:$Y58),MAX(Y$23:$Y58)&lt;=MAX(AA$23:$AA58),MAX(Y$23:$Y58)&lt;TIME(16,0,0)),MAX(Y$23:$Y58,$C59),""),"")</f>
        <v/>
      </c>
      <c r="Y59" s="4" t="str">
        <f t="shared" ca="1" si="15"/>
        <v/>
      </c>
      <c r="Z59" s="21" t="str">
        <f ca="1">IF($A59="макияж",IF(AND(MAX(O$23:$O58)&gt;MAX(AA$23:$AA58),$C59&lt;&gt;"",MAX(Q$23:$Q58)&gt;MAX(AA$23:$AA58),MAX(S$23:$S58)&gt;MAX(AA$23:$AA58),MAX(U$23:$U58)&gt;MAX(AA$23:$AA58),MAX(W$23:$W58)&gt;MAX(AA$23:$AA58),MAX(Y$23:$Y58)&gt;MAX(AA$23:$AA58),MAX(AA$23:$AA58)&lt;TIME(16,0,0)),MAX(AA$23:$AA58,$C59),""),"")</f>
        <v/>
      </c>
      <c r="AA59" s="4" t="str">
        <f t="shared" ca="1" si="16"/>
        <v/>
      </c>
    </row>
    <row r="60" spans="1:27" ht="13.8" x14ac:dyDescent="0.3">
      <c r="A60" s="33" t="str">
        <f t="shared" ca="1" si="3"/>
        <v>маникюр</v>
      </c>
      <c r="B60" s="34">
        <f t="shared" ca="1" si="4"/>
        <v>3.9162592095235005</v>
      </c>
      <c r="C60" s="32">
        <f t="shared" ca="1" si="5"/>
        <v>0.45037481240588922</v>
      </c>
      <c r="D60" s="3">
        <f ca="1">IF(C60&lt;&gt;"",IF(A60="маникюр",SUM(COUNTIF($I$24:$I60,"&gt;"&amp;C60),COUNTIF($K$24:$K60,"&gt;"&amp;C60),COUNTIF($M$24:$M60,"&gt;"&amp;C60)),SUM(COUNTIF($O$24:$O60,"&gt;"&amp;C60),COUNTIF($Q$24:$Q60,"&gt;"&amp;C60),COUNTIF($S$24:$S60,"&gt;"&amp;C60),COUNTIF($U$24:$U60,"&gt;"&amp;C60),COUNTIF($W$24:$W60,"&gt;"&amp;C60),COUNTIF($Y$24:$Y60,"&gt;"&amp;C60),COUNTIF($AA$24:$AA60,"&gt;"&amp;C60))),"")</f>
        <v>3</v>
      </c>
      <c r="E60" s="3">
        <f t="shared" ca="1" si="6"/>
        <v>6.9811944357590612</v>
      </c>
      <c r="F60" s="35">
        <f t="shared" ca="1" si="7"/>
        <v>4.8480516914993482E-3</v>
      </c>
      <c r="G60" s="4">
        <f t="shared" ca="1" si="8"/>
        <v>4.8480516914993221E-3</v>
      </c>
      <c r="H60" s="4" t="str">
        <f ca="1">IF($A60="маникюр",IF(AND(MAX(I$23:$I59)&lt;=MAX(K$23:$K59),$C60&lt;&gt;"",MAX(I$23:$I59)&lt;=MAX(M$23:$M59),MAX(I$23:$I59)&lt;TIME(16,0,0)),MAX(I$23:$I59,$C60),""),"")</f>
        <v/>
      </c>
      <c r="I60" s="4" t="str">
        <f t="shared" ca="1" si="9"/>
        <v/>
      </c>
      <c r="J60" s="4">
        <f ca="1">IF($A60="маникюр",IF(AND(MAX(I$23:$I59)&gt;MAX(K$23:$K59),$C60&lt;&gt;"",MAX(K$23:$K59)&lt;=MAX(M$23:$M59),MAX(K$23:$K59)&lt;TIME(16,0,0)),MAX(K$23:$K59,$C60),""),"")</f>
        <v>0.45037481240588922</v>
      </c>
      <c r="K60" s="4">
        <f t="shared" ca="1" si="10"/>
        <v>0.45522286409738855</v>
      </c>
      <c r="L60" s="21" t="str">
        <f ca="1">IF($A60="маникюр",IF(AND(MAX(I$23:$I59)&gt;MAX(M$23:$M59),$C60&lt;&gt;"",MAX(K$23:$K59)&gt;MAX(M$23:$M59),MAX(M$23:$M59)&lt;TIME(16,0,0)),MAX(M$23:$M59,$C60),""),"")</f>
        <v/>
      </c>
      <c r="M60" s="4" t="str">
        <f t="shared" ca="1" si="11"/>
        <v/>
      </c>
      <c r="N60" s="4" t="str">
        <f ca="1">IF($A60="макияж",IF(AND(MAX(O$23:$O59)&lt;=MAX(Q$23:$Q59),$C60&lt;&gt;"",MAX(O$23:$O59)&lt;=MAX(S$23:$S59),MAX(O$23:$O59)&lt;=MAX(U$23:$U59),MAX(O$23:$O59)&lt;=MAX(W$23:$W59),MAX(O$23:$O59)&lt;=MAX(Y$23:$Y59),MAX(O$23:$O59)&lt;=MAX(AA$23:$AA59),MAX(O$23:$O59)&lt;TIME(16,0,0)),MAX(O$23:$O59,$C60),""),"")</f>
        <v/>
      </c>
      <c r="O60" s="4" t="str">
        <f t="shared" ca="1" si="0"/>
        <v/>
      </c>
      <c r="P60" s="21" t="str">
        <f ca="1">IF($A60="макияж",IF(AND(MAX(O$23:$O59)&gt;MAX(Q$23:$Q59),$C60&lt;&gt;"",MAX(Q$23:$Q59)&lt;=MAX(S$23:$S59),MAX(Q$23:$Q59)&lt;=MAX(U$23:$U59),MAX(Q$23:$Q59)&lt;=MAX(W$23:$W59),MAX(Q$23:$Q59)&lt;=MAX(Y$23:$Y59),MAX(Q$23:$Q59)&lt;=MAX(AA$23:$AA59),MAX(Q$23:$Q59)&lt;TIME(16,0,0)),MAX(Q$23:$Q59,$C60),""),"")</f>
        <v/>
      </c>
      <c r="Q60" s="4" t="str">
        <f t="shared" ca="1" si="1"/>
        <v/>
      </c>
      <c r="R60" s="21" t="str">
        <f ca="1">IF($A60="макияж",IF(AND(MAX(O$23:$O59)&gt;MAX(S$23:$S59),$C60&lt;&gt;"",MAX(Q$23:$Q59)&gt;MAX(S$23:$S59),MAX(S$23:$S59)&lt;=MAX(U$23:$U59),MAX(S$23:$S59)&lt;=MAX(W$23:$W59),MAX(S$23:$S59)&lt;=MAX(Y$23:$Y59),MAX(S$23:$S59)&lt;=MAX(AA$23:$AA59),MAX(S$23:$S59)&lt;TIME(16,0,0)),MAX(S$23:$S59,$C60),""),"")</f>
        <v/>
      </c>
      <c r="S60" s="4" t="str">
        <f t="shared" ref="S60" ca="1" si="51">IF(ISTEXT(R60),"",R60+$E60/1440)</f>
        <v/>
      </c>
      <c r="T60" s="21" t="str">
        <f ca="1">IF($A60="макияж",IF(AND(MAX(O$23:$O59)&gt;MAX(U$23:$U59),$C60&lt;&gt;"",MAX(Q$23:$Q59)&gt;MAX(U$23:$U59),MAX(S$23:$S59)&gt;MAX(U$23:$U59),MAX(U$23:$U59)&lt;=MAX(W$23:$W59),MAX(U$23:$U59)&lt;=MAX(Y$23:$Y59),MAX(U$23:$U59)&lt;=MAX(AA$23:$AA59),MAX(U$23:$U59)&lt;TIME(16,0,0)),MAX(U$23:$U59,$C60),""),"")</f>
        <v/>
      </c>
      <c r="U60" s="4" t="str">
        <f t="shared" ca="1" si="13"/>
        <v/>
      </c>
      <c r="V60" s="21" t="str">
        <f ca="1">IF($A60="макияж",IF(AND(MAX(O$23:$O59)&gt;MAX(W$23:$W59),$C60&lt;&gt;"",MAX(Q$23:$Q59)&gt;MAX(W$23:$W59),MAX(S$23:$S59)&gt;MAX(W$23:$W59),MAX(U$23:$U59)&gt;MAX(W$23:$W59),MAX(W$23:$W59)&lt;=MAX(Y$23:$Y59),MAX(W$23:$W59)&lt;=MAX(AA$23:$AA59),MAX(W$23:$W59)&lt;TIME(16,0,0)),MAX(W$23:$W59,$C60),""),"")</f>
        <v/>
      </c>
      <c r="W60" s="4" t="str">
        <f t="shared" ca="1" si="14"/>
        <v/>
      </c>
      <c r="X60" s="21" t="str">
        <f ca="1">IF($A60="макияж",IF(AND(MAX(O$23:$O59)&gt;MAX(Y$23:$Y59),$C60&lt;&gt;"",MAX(Q$23:$Q59)&gt;MAX(Y$23:$Y59),MAX(S$23:$S59)&gt;MAX(Y$23:$Y59),MAX(U$23:$U59)&gt;MAX(Y$23:$Y59),MAX(W$23:$W59)&gt;MAX(Y$23:$Y59),MAX(Y$23:$Y59)&lt;=MAX(AA$23:$AA59),MAX(Y$23:$Y59)&lt;TIME(16,0,0)),MAX(Y$23:$Y59,$C60),""),"")</f>
        <v/>
      </c>
      <c r="Y60" s="4" t="str">
        <f t="shared" ca="1" si="15"/>
        <v/>
      </c>
      <c r="Z60" s="21" t="str">
        <f ca="1">IF($A60="макияж",IF(AND(MAX(O$23:$O59)&gt;MAX(AA$23:$AA59),$C60&lt;&gt;"",MAX(Q$23:$Q59)&gt;MAX(AA$23:$AA59),MAX(S$23:$S59)&gt;MAX(AA$23:$AA59),MAX(U$23:$U59)&gt;MAX(AA$23:$AA59),MAX(W$23:$W59)&gt;MAX(AA$23:$AA59),MAX(Y$23:$Y59)&gt;MAX(AA$23:$AA59),MAX(AA$23:$AA59)&lt;TIME(16,0,0)),MAX(AA$23:$AA59,$C60),""),"")</f>
        <v/>
      </c>
      <c r="AA60" s="4" t="str">
        <f t="shared" ca="1" si="16"/>
        <v/>
      </c>
    </row>
    <row r="61" spans="1:27" ht="13.8" x14ac:dyDescent="0.3">
      <c r="A61" s="33" t="str">
        <f t="shared" ca="1" si="3"/>
        <v>макияж</v>
      </c>
      <c r="B61" s="34">
        <f t="shared" ca="1" si="4"/>
        <v>6.3851468979490171</v>
      </c>
      <c r="C61" s="32">
        <f t="shared" ca="1" si="5"/>
        <v>0.4548089421961316</v>
      </c>
      <c r="D61" s="3">
        <f ca="1">IF(C61&lt;&gt;"",IF(A61="маникюр",SUM(COUNTIF($I$24:$I61,"&gt;"&amp;C61),COUNTIF($K$24:$K61,"&gt;"&amp;C61),COUNTIF($M$24:$M61,"&gt;"&amp;C61)),SUM(COUNTIF($O$24:$O61,"&gt;"&amp;C61),COUNTIF($Q$24:$Q61,"&gt;"&amp;C61),COUNTIF($S$24:$S61,"&gt;"&amp;C61),COUNTIF($U$24:$U61,"&gt;"&amp;C61),COUNTIF($W$24:$W61,"&gt;"&amp;C61),COUNTIF($Y$24:$Y61,"&gt;"&amp;C61),COUNTIF($AA$24:$AA61,"&gt;"&amp;C61))),"")</f>
        <v>2</v>
      </c>
      <c r="E61" s="3">
        <f t="shared" ca="1" si="6"/>
        <v>34.804796512451993</v>
      </c>
      <c r="F61" s="35">
        <f t="shared" ca="1" si="7"/>
        <v>2.4169997578091663E-2</v>
      </c>
      <c r="G61" s="4">
        <f t="shared" ca="1" si="8"/>
        <v>2.4169997578091684E-2</v>
      </c>
      <c r="H61" s="4" t="str">
        <f ca="1">IF($A61="маникюр",IF(AND(MAX(I$23:$I60)&lt;=MAX(K$23:$K60),$C61&lt;&gt;"",MAX(I$23:$I60)&lt;=MAX(M$23:$M60),MAX(I$23:$I60)&lt;TIME(16,0,0)),MAX(I$23:$I60,$C61),""),"")</f>
        <v/>
      </c>
      <c r="I61" s="4" t="str">
        <f t="shared" ca="1" si="9"/>
        <v/>
      </c>
      <c r="J61" s="4" t="str">
        <f ca="1">IF($A61="маникюр",IF(AND(MAX(I$23:$I60)&gt;MAX(K$23:$K60),$C61&lt;&gt;"",MAX(K$23:$K60)&lt;=MAX(M$23:$M60),MAX(K$23:$K60)&lt;TIME(16,0,0)),MAX(K$23:$K60,$C61),""),"")</f>
        <v/>
      </c>
      <c r="K61" s="4" t="str">
        <f t="shared" ca="1" si="10"/>
        <v/>
      </c>
      <c r="L61" s="21" t="str">
        <f ca="1">IF($A61="маникюр",IF(AND(MAX(I$23:$I60)&gt;MAX(M$23:$M60),$C61&lt;&gt;"",MAX(K$23:$K60)&gt;MAX(M$23:$M60),MAX(M$23:$M60)&lt;TIME(16,0,0)),MAX(M$23:$M60,$C61),""),"")</f>
        <v/>
      </c>
      <c r="M61" s="4" t="str">
        <f t="shared" ca="1" si="11"/>
        <v/>
      </c>
      <c r="N61" s="4" t="str">
        <f ca="1">IF($A61="макияж",IF(AND(MAX(O$23:$O60)&lt;=MAX(Q$23:$Q60),$C61&lt;&gt;"",MAX(O$23:$O60)&lt;=MAX(S$23:$S60),MAX(O$23:$O60)&lt;=MAX(U$23:$U60),MAX(O$23:$O60)&lt;=MAX(W$23:$W60),MAX(O$23:$O60)&lt;=MAX(Y$23:$Y60),MAX(O$23:$O60)&lt;=MAX(AA$23:$AA60),MAX(O$23:$O60)&lt;TIME(16,0,0)),MAX(O$23:$O60,$C61),""),"")</f>
        <v/>
      </c>
      <c r="O61" s="4" t="str">
        <f t="shared" ca="1" si="0"/>
        <v/>
      </c>
      <c r="P61" s="21" t="str">
        <f ca="1">IF($A61="макияж",IF(AND(MAX(O$23:$O60)&gt;MAX(Q$23:$Q60),$C61&lt;&gt;"",MAX(Q$23:$Q60)&lt;=MAX(S$23:$S60),MAX(Q$23:$Q60)&lt;=MAX(U$23:$U60),MAX(Q$23:$Q60)&lt;=MAX(W$23:$W60),MAX(Q$23:$Q60)&lt;=MAX(Y$23:$Y60),MAX(Q$23:$Q60)&lt;=MAX(AA$23:$AA60),MAX(Q$23:$Q60)&lt;TIME(16,0,0)),MAX(Q$23:$Q60,$C61),""),"")</f>
        <v/>
      </c>
      <c r="Q61" s="4" t="str">
        <f t="shared" ca="1" si="1"/>
        <v/>
      </c>
      <c r="R61" s="21" t="str">
        <f ca="1">IF($A61="макияж",IF(AND(MAX(O$23:$O60)&gt;MAX(S$23:$S60),$C61&lt;&gt;"",MAX(Q$23:$Q60)&gt;MAX(S$23:$S60),MAX(S$23:$S60)&lt;=MAX(U$23:$U60),MAX(S$23:$S60)&lt;=MAX(W$23:$W60),MAX(S$23:$S60)&lt;=MAX(Y$23:$Y60),MAX(S$23:$S60)&lt;=MAX(AA$23:$AA60),MAX(S$23:$S60)&lt;TIME(16,0,0)),MAX(S$23:$S60,$C61),""),"")</f>
        <v/>
      </c>
      <c r="S61" s="4" t="str">
        <f t="shared" ref="S61" ca="1" si="52">IF(ISTEXT(R61),"",R61+$E61/1440)</f>
        <v/>
      </c>
      <c r="T61" s="21" t="str">
        <f ca="1">IF($A61="макияж",IF(AND(MAX(O$23:$O60)&gt;MAX(U$23:$U60),$C61&lt;&gt;"",MAX(Q$23:$Q60)&gt;MAX(U$23:$U60),MAX(S$23:$S60)&gt;MAX(U$23:$U60),MAX(U$23:$U60)&lt;=MAX(W$23:$W60),MAX(U$23:$U60)&lt;=MAX(Y$23:$Y60),MAX(U$23:$U60)&lt;=MAX(AA$23:$AA60),MAX(U$23:$U60)&lt;TIME(16,0,0)),MAX(U$23:$U60,$C61),""),"")</f>
        <v/>
      </c>
      <c r="U61" s="4" t="str">
        <f t="shared" ca="1" si="13"/>
        <v/>
      </c>
      <c r="V61" s="21" t="str">
        <f ca="1">IF($A61="макияж",IF(AND(MAX(O$23:$O60)&gt;MAX(W$23:$W60),$C61&lt;&gt;"",MAX(Q$23:$Q60)&gt;MAX(W$23:$W60),MAX(S$23:$S60)&gt;MAX(W$23:$W60),MAX(U$23:$U60)&gt;MAX(W$23:$W60),MAX(W$23:$W60)&lt;=MAX(Y$23:$Y60),MAX(W$23:$W60)&lt;=MAX(AA$23:$AA60),MAX(W$23:$W60)&lt;TIME(16,0,0)),MAX(W$23:$W60,$C61),""),"")</f>
        <v/>
      </c>
      <c r="W61" s="4" t="str">
        <f t="shared" ca="1" si="14"/>
        <v/>
      </c>
      <c r="X61" s="21" t="str">
        <f ca="1">IF($A61="макияж",IF(AND(MAX(O$23:$O60)&gt;MAX(Y$23:$Y60),$C61&lt;&gt;"",MAX(Q$23:$Q60)&gt;MAX(Y$23:$Y60),MAX(S$23:$S60)&gt;MAX(Y$23:$Y60),MAX(U$23:$U60)&gt;MAX(Y$23:$Y60),MAX(W$23:$W60)&gt;MAX(Y$23:$Y60),MAX(Y$23:$Y60)&lt;=MAX(AA$23:$AA60),MAX(Y$23:$Y60)&lt;TIME(16,0,0)),MAX(Y$23:$Y60,$C61),""),"")</f>
        <v/>
      </c>
      <c r="Y61" s="4" t="str">
        <f t="shared" ca="1" si="15"/>
        <v/>
      </c>
      <c r="Z61" s="21">
        <f ca="1">IF($A61="макияж",IF(AND(MAX(O$23:$O60)&gt;MAX(AA$23:$AA60),$C61&lt;&gt;"",MAX(Q$23:$Q60)&gt;MAX(AA$23:$AA60),MAX(S$23:$S60)&gt;MAX(AA$23:$AA60),MAX(U$23:$U60)&gt;MAX(AA$23:$AA60),MAX(W$23:$W60)&gt;MAX(AA$23:$AA60),MAX(Y$23:$Y60)&gt;MAX(AA$23:$AA60),MAX(AA$23:$AA60)&lt;TIME(16,0,0)),MAX(AA$23:$AA60,$C61),""),"")</f>
        <v>0.4548089421961316</v>
      </c>
      <c r="AA61" s="4">
        <f t="shared" ca="1" si="16"/>
        <v>0.47897893977422329</v>
      </c>
    </row>
    <row r="62" spans="1:27" ht="13.8" x14ac:dyDescent="0.3">
      <c r="A62" s="33" t="str">
        <f t="shared" ca="1" si="3"/>
        <v>макияж</v>
      </c>
      <c r="B62" s="34">
        <f t="shared" ca="1" si="4"/>
        <v>4.422482989995574</v>
      </c>
      <c r="C62" s="32">
        <f t="shared" ca="1" si="5"/>
        <v>0.45788011093918407</v>
      </c>
      <c r="D62" s="3">
        <f ca="1">IF(C62&lt;&gt;"",IF(A62="маникюр",SUM(COUNTIF($I$24:$I62,"&gt;"&amp;C62),COUNTIF($K$24:$K62,"&gt;"&amp;C62),COUNTIF($M$24:$M62,"&gt;"&amp;C62)),SUM(COUNTIF($O$24:$O62,"&gt;"&amp;C62),COUNTIF($Q$24:$Q62,"&gt;"&amp;C62),COUNTIF($S$24:$S62,"&gt;"&amp;C62),COUNTIF($U$24:$U62,"&gt;"&amp;C62),COUNTIF($W$24:$W62,"&gt;"&amp;C62),COUNTIF($Y$24:$Y62,"&gt;"&amp;C62),COUNTIF($AA$24:$AA62,"&gt;"&amp;C62))),"")</f>
        <v>3</v>
      </c>
      <c r="E62" s="3">
        <f t="shared" ca="1" si="6"/>
        <v>11.067546296284259</v>
      </c>
      <c r="F62" s="35">
        <f t="shared" ca="1" si="7"/>
        <v>7.6857960390862914E-3</v>
      </c>
      <c r="G62" s="4">
        <f t="shared" ca="1" si="8"/>
        <v>7.6857960390863123E-3</v>
      </c>
      <c r="H62" s="4" t="str">
        <f ca="1">IF($A62="маникюр",IF(AND(MAX(I$23:$I61)&lt;=MAX(K$23:$K61),$C62&lt;&gt;"",MAX(I$23:$I61)&lt;=MAX(M$23:$M61),MAX(I$23:$I61)&lt;TIME(16,0,0)),MAX(I$23:$I61,$C62),""),"")</f>
        <v/>
      </c>
      <c r="I62" s="4" t="str">
        <f t="shared" ca="1" si="9"/>
        <v/>
      </c>
      <c r="J62" s="4" t="str">
        <f ca="1">IF($A62="маникюр",IF(AND(MAX(I$23:$I61)&gt;MAX(K$23:$K61),$C62&lt;&gt;"",MAX(K$23:$K61)&lt;=MAX(M$23:$M61),MAX(K$23:$K61)&lt;TIME(16,0,0)),MAX(K$23:$K61,$C62),""),"")</f>
        <v/>
      </c>
      <c r="K62" s="4" t="str">
        <f t="shared" ca="1" si="10"/>
        <v/>
      </c>
      <c r="L62" s="21" t="str">
        <f ca="1">IF($A62="маникюр",IF(AND(MAX(I$23:$I61)&gt;MAX(M$23:$M61),$C62&lt;&gt;"",MAX(K$23:$K61)&gt;MAX(M$23:$M61),MAX(M$23:$M61)&lt;TIME(16,0,0)),MAX(M$23:$M61,$C62),""),"")</f>
        <v/>
      </c>
      <c r="M62" s="4" t="str">
        <f t="shared" ca="1" si="11"/>
        <v/>
      </c>
      <c r="N62" s="4" t="str">
        <f ca="1">IF($A62="макияж",IF(AND(MAX(O$23:$O61)&lt;=MAX(Q$23:$Q61),$C62&lt;&gt;"",MAX(O$23:$O61)&lt;=MAX(S$23:$S61),MAX(O$23:$O61)&lt;=MAX(U$23:$U61),MAX(O$23:$O61)&lt;=MAX(W$23:$W61),MAX(O$23:$O61)&lt;=MAX(Y$23:$Y61),MAX(O$23:$O61)&lt;=MAX(AA$23:$AA61),MAX(O$23:$O61)&lt;TIME(16,0,0)),MAX(O$23:$O61,$C62),""),"")</f>
        <v/>
      </c>
      <c r="O62" s="4" t="str">
        <f t="shared" ca="1" si="0"/>
        <v/>
      </c>
      <c r="P62" s="21" t="str">
        <f ca="1">IF($A62="макияж",IF(AND(MAX(O$23:$O61)&gt;MAX(Q$23:$Q61),$C62&lt;&gt;"",MAX(Q$23:$Q61)&lt;=MAX(S$23:$S61),MAX(Q$23:$Q61)&lt;=MAX(U$23:$U61),MAX(Q$23:$Q61)&lt;=MAX(W$23:$W61),MAX(Q$23:$Q61)&lt;=MAX(Y$23:$Y61),MAX(Q$23:$Q61)&lt;=MAX(AA$23:$AA61),MAX(Q$23:$Q61)&lt;TIME(16,0,0)),MAX(Q$23:$Q61,$C62),""),"")</f>
        <v/>
      </c>
      <c r="Q62" s="4" t="str">
        <f t="shared" ca="1" si="1"/>
        <v/>
      </c>
      <c r="R62" s="21" t="str">
        <f ca="1">IF($A62="макияж",IF(AND(MAX(O$23:$O61)&gt;MAX(S$23:$S61),$C62&lt;&gt;"",MAX(Q$23:$Q61)&gt;MAX(S$23:$S61),MAX(S$23:$S61)&lt;=MAX(U$23:$U61),MAX(S$23:$S61)&lt;=MAX(W$23:$W61),MAX(S$23:$S61)&lt;=MAX(Y$23:$Y61),MAX(S$23:$S61)&lt;=MAX(AA$23:$AA61),MAX(S$23:$S61)&lt;TIME(16,0,0)),MAX(S$23:$S61,$C62),""),"")</f>
        <v/>
      </c>
      <c r="S62" s="4" t="str">
        <f t="shared" ref="S62" ca="1" si="53">IF(ISTEXT(R62),"",R62+$E62/1440)</f>
        <v/>
      </c>
      <c r="T62" s="21">
        <f ca="1">IF($A62="макияж",IF(AND(MAX(O$23:$O61)&gt;MAX(U$23:$U61),$C62&lt;&gt;"",MAX(Q$23:$Q61)&gt;MAX(U$23:$U61),MAX(S$23:$S61)&gt;MAX(U$23:$U61),MAX(U$23:$U61)&lt;=MAX(W$23:$W61),MAX(U$23:$U61)&lt;=MAX(Y$23:$Y61),MAX(U$23:$U61)&lt;=MAX(AA$23:$AA61),MAX(U$23:$U61)&lt;TIME(16,0,0)),MAX(U$23:$U61,$C62),""),"")</f>
        <v>0.45788011093918407</v>
      </c>
      <c r="U62" s="4">
        <f t="shared" ca="1" si="13"/>
        <v>0.46556590697827038</v>
      </c>
      <c r="V62" s="21" t="str">
        <f ca="1">IF($A62="макияж",IF(AND(MAX(O$23:$O61)&gt;MAX(W$23:$W61),$C62&lt;&gt;"",MAX(Q$23:$Q61)&gt;MAX(W$23:$W61),MAX(S$23:$S61)&gt;MAX(W$23:$W61),MAX(U$23:$U61)&gt;MAX(W$23:$W61),MAX(W$23:$W61)&lt;=MAX(Y$23:$Y61),MAX(W$23:$W61)&lt;=MAX(AA$23:$AA61),MAX(W$23:$W61)&lt;TIME(16,0,0)),MAX(W$23:$W61,$C62),""),"")</f>
        <v/>
      </c>
      <c r="W62" s="4" t="str">
        <f t="shared" ca="1" si="14"/>
        <v/>
      </c>
      <c r="X62" s="21" t="str">
        <f ca="1">IF($A62="макияж",IF(AND(MAX(O$23:$O61)&gt;MAX(Y$23:$Y61),$C62&lt;&gt;"",MAX(Q$23:$Q61)&gt;MAX(Y$23:$Y61),MAX(S$23:$S61)&gt;MAX(Y$23:$Y61),MAX(U$23:$U61)&gt;MAX(Y$23:$Y61),MAX(W$23:$W61)&gt;MAX(Y$23:$Y61),MAX(Y$23:$Y61)&lt;=MAX(AA$23:$AA61),MAX(Y$23:$Y61)&lt;TIME(16,0,0)),MAX(Y$23:$Y61,$C62),""),"")</f>
        <v/>
      </c>
      <c r="Y62" s="4" t="str">
        <f t="shared" ca="1" si="15"/>
        <v/>
      </c>
      <c r="Z62" s="21" t="str">
        <f ca="1">IF($A62="макияж",IF(AND(MAX(O$23:$O61)&gt;MAX(AA$23:$AA61),$C62&lt;&gt;"",MAX(Q$23:$Q61)&gt;MAX(AA$23:$AA61),MAX(S$23:$S61)&gt;MAX(AA$23:$AA61),MAX(U$23:$U61)&gt;MAX(AA$23:$AA61),MAX(W$23:$W61)&gt;MAX(AA$23:$AA61),MAX(Y$23:$Y61)&gt;MAX(AA$23:$AA61),MAX(AA$23:$AA61)&lt;TIME(16,0,0)),MAX(AA$23:$AA61,$C62),""),"")</f>
        <v/>
      </c>
      <c r="AA62" s="4" t="str">
        <f t="shared" ca="1" si="16"/>
        <v/>
      </c>
    </row>
    <row r="63" spans="1:27" ht="13.8" x14ac:dyDescent="0.3">
      <c r="A63" s="33" t="str">
        <f t="shared" ca="1" si="3"/>
        <v>маникюр</v>
      </c>
      <c r="B63" s="34">
        <f t="shared" ca="1" si="4"/>
        <v>8.5490743917650249</v>
      </c>
      <c r="C63" s="32">
        <f t="shared" ca="1" si="5"/>
        <v>0.46381696815568757</v>
      </c>
      <c r="D63" s="3">
        <f ca="1">IF(C63&lt;&gt;"",IF(A63="маникюр",SUM(COUNTIF($I$24:$I63,"&gt;"&amp;C63),COUNTIF($K$24:$K63,"&gt;"&amp;C63),COUNTIF($M$24:$M63,"&gt;"&amp;C63)),SUM(COUNTIF($O$24:$O63,"&gt;"&amp;C63),COUNTIF($Q$24:$Q63,"&gt;"&amp;C63),COUNTIF($S$24:$S63,"&gt;"&amp;C63),COUNTIF($U$24:$U63,"&gt;"&amp;C63),COUNTIF($W$24:$W63,"&gt;"&amp;C63),COUNTIF($Y$24:$Y63,"&gt;"&amp;C63),COUNTIF($AA$24:$AA63,"&gt;"&amp;C63))),"")</f>
        <v>1</v>
      </c>
      <c r="E63" s="3">
        <f t="shared" ca="1" si="6"/>
        <v>56.931178994285617</v>
      </c>
      <c r="F63" s="35">
        <f t="shared" ca="1" si="7"/>
        <v>3.9535540968253902E-2</v>
      </c>
      <c r="G63" s="4">
        <f t="shared" ca="1" si="8"/>
        <v>3.9535540968253902E-2</v>
      </c>
      <c r="H63" s="4" t="str">
        <f ca="1">IF($A63="маникюр",IF(AND(MAX(I$23:$I62)&lt;=MAX(K$23:$K62),$C63&lt;&gt;"",MAX(I$23:$I62)&lt;=MAX(M$23:$M62),MAX(I$23:$I62)&lt;TIME(16,0,0)),MAX(I$23:$I62,$C63),""),"")</f>
        <v/>
      </c>
      <c r="I63" s="4" t="str">
        <f t="shared" ca="1" si="9"/>
        <v/>
      </c>
      <c r="J63" s="4">
        <f ca="1">IF($A63="маникюр",IF(AND(MAX(I$23:$I62)&gt;MAX(K$23:$K62),$C63&lt;&gt;"",MAX(K$23:$K62)&lt;=MAX(M$23:$M62),MAX(K$23:$K62)&lt;TIME(16,0,0)),MAX(K$23:$K62,$C63),""),"")</f>
        <v>0.46381696815568757</v>
      </c>
      <c r="K63" s="4">
        <f t="shared" ca="1" si="10"/>
        <v>0.50335250912394147</v>
      </c>
      <c r="L63" s="21" t="str">
        <f ca="1">IF($A63="маникюр",IF(AND(MAX(I$23:$I62)&gt;MAX(M$23:$M62),$C63&lt;&gt;"",MAX(K$23:$K62)&gt;MAX(M$23:$M62),MAX(M$23:$M62)&lt;TIME(16,0,0)),MAX(M$23:$M62,$C63),""),"")</f>
        <v/>
      </c>
      <c r="M63" s="4" t="str">
        <f t="shared" ca="1" si="11"/>
        <v/>
      </c>
      <c r="N63" s="4" t="str">
        <f ca="1">IF($A63="макияж",IF(AND(MAX(O$23:$O62)&lt;=MAX(Q$23:$Q62),$C63&lt;&gt;"",MAX(O$23:$O62)&lt;=MAX(S$23:$S62),MAX(O$23:$O62)&lt;=MAX(U$23:$U62),MAX(O$23:$O62)&lt;=MAX(W$23:$W62),MAX(O$23:$O62)&lt;=MAX(Y$23:$Y62),MAX(O$23:$O62)&lt;=MAX(AA$23:$AA62),MAX(O$23:$O62)&lt;TIME(16,0,0)),MAX(O$23:$O62,$C63),""),"")</f>
        <v/>
      </c>
      <c r="O63" s="4" t="str">
        <f t="shared" ca="1" si="0"/>
        <v/>
      </c>
      <c r="P63" s="21" t="str">
        <f ca="1">IF($A63="макияж",IF(AND(MAX(O$23:$O62)&gt;MAX(Q$23:$Q62),$C63&lt;&gt;"",MAX(Q$23:$Q62)&lt;=MAX(S$23:$S62),MAX(Q$23:$Q62)&lt;=MAX(U$23:$U62),MAX(Q$23:$Q62)&lt;=MAX(W$23:$W62),MAX(Q$23:$Q62)&lt;=MAX(Y$23:$Y62),MAX(Q$23:$Q62)&lt;=MAX(AA$23:$AA62),MAX(Q$23:$Q62)&lt;TIME(16,0,0)),MAX(Q$23:$Q62,$C63),""),"")</f>
        <v/>
      </c>
      <c r="Q63" s="4" t="str">
        <f t="shared" ca="1" si="1"/>
        <v/>
      </c>
      <c r="R63" s="21" t="str">
        <f ca="1">IF($A63="макияж",IF(AND(MAX(O$23:$O62)&gt;MAX(S$23:$S62),$C63&lt;&gt;"",MAX(Q$23:$Q62)&gt;MAX(S$23:$S62),MAX(S$23:$S62)&lt;=MAX(U$23:$U62),MAX(S$23:$S62)&lt;=MAX(W$23:$W62),MAX(S$23:$S62)&lt;=MAX(Y$23:$Y62),MAX(S$23:$S62)&lt;=MAX(AA$23:$AA62),MAX(S$23:$S62)&lt;TIME(16,0,0)),MAX(S$23:$S62,$C63),""),"")</f>
        <v/>
      </c>
      <c r="S63" s="4" t="str">
        <f t="shared" ref="S63" ca="1" si="54">IF(ISTEXT(R63),"",R63+$E63/1440)</f>
        <v/>
      </c>
      <c r="T63" s="21" t="str">
        <f ca="1">IF($A63="макияж",IF(AND(MAX(O$23:$O62)&gt;MAX(U$23:$U62),$C63&lt;&gt;"",MAX(Q$23:$Q62)&gt;MAX(U$23:$U62),MAX(S$23:$S62)&gt;MAX(U$23:$U62),MAX(U$23:$U62)&lt;=MAX(W$23:$W62),MAX(U$23:$U62)&lt;=MAX(Y$23:$Y62),MAX(U$23:$U62)&lt;=MAX(AA$23:$AA62),MAX(U$23:$U62)&lt;TIME(16,0,0)),MAX(U$23:$U62,$C63),""),"")</f>
        <v/>
      </c>
      <c r="U63" s="4" t="str">
        <f t="shared" ca="1" si="13"/>
        <v/>
      </c>
      <c r="V63" s="21" t="str">
        <f ca="1">IF($A63="макияж",IF(AND(MAX(O$23:$O62)&gt;MAX(W$23:$W62),$C63&lt;&gt;"",MAX(Q$23:$Q62)&gt;MAX(W$23:$W62),MAX(S$23:$S62)&gt;MAX(W$23:$W62),MAX(U$23:$U62)&gt;MAX(W$23:$W62),MAX(W$23:$W62)&lt;=MAX(Y$23:$Y62),MAX(W$23:$W62)&lt;=MAX(AA$23:$AA62),MAX(W$23:$W62)&lt;TIME(16,0,0)),MAX(W$23:$W62,$C63),""),"")</f>
        <v/>
      </c>
      <c r="W63" s="4" t="str">
        <f t="shared" ca="1" si="14"/>
        <v/>
      </c>
      <c r="X63" s="21" t="str">
        <f ca="1">IF($A63="макияж",IF(AND(MAX(O$23:$O62)&gt;MAX(Y$23:$Y62),$C63&lt;&gt;"",MAX(Q$23:$Q62)&gt;MAX(Y$23:$Y62),MAX(S$23:$S62)&gt;MAX(Y$23:$Y62),MAX(U$23:$U62)&gt;MAX(Y$23:$Y62),MAX(W$23:$W62)&gt;MAX(Y$23:$Y62),MAX(Y$23:$Y62)&lt;=MAX(AA$23:$AA62),MAX(Y$23:$Y62)&lt;TIME(16,0,0)),MAX(Y$23:$Y62,$C63),""),"")</f>
        <v/>
      </c>
      <c r="Y63" s="4" t="str">
        <f t="shared" ca="1" si="15"/>
        <v/>
      </c>
      <c r="Z63" s="21" t="str">
        <f ca="1">IF($A63="макияж",IF(AND(MAX(O$23:$O62)&gt;MAX(AA$23:$AA62),$C63&lt;&gt;"",MAX(Q$23:$Q62)&gt;MAX(AA$23:$AA62),MAX(S$23:$S62)&gt;MAX(AA$23:$AA62),MAX(U$23:$U62)&gt;MAX(AA$23:$AA62),MAX(W$23:$W62)&gt;MAX(AA$23:$AA62),MAX(Y$23:$Y62)&gt;MAX(AA$23:$AA62),MAX(AA$23:$AA62)&lt;TIME(16,0,0)),MAX(AA$23:$AA62,$C63),""),"")</f>
        <v/>
      </c>
      <c r="AA63" s="4" t="str">
        <f t="shared" ca="1" si="16"/>
        <v/>
      </c>
    </row>
    <row r="64" spans="1:27" ht="13.8" x14ac:dyDescent="0.3">
      <c r="A64" s="33" t="str">
        <f t="shared" ca="1" si="3"/>
        <v>маникюр</v>
      </c>
      <c r="B64" s="34">
        <f t="shared" ca="1" si="4"/>
        <v>3.9231903399248518</v>
      </c>
      <c r="C64" s="32">
        <f t="shared" ca="1" si="5"/>
        <v>0.46654140589174647</v>
      </c>
      <c r="D64" s="3">
        <f ca="1">IF(C64&lt;&gt;"",IF(A64="маникюр",SUM(COUNTIF($I$24:$I64,"&gt;"&amp;C64),COUNTIF($K$24:$K64,"&gt;"&amp;C64),COUNTIF($M$24:$M64,"&gt;"&amp;C64)),SUM(COUNTIF($O$24:$O64,"&gt;"&amp;C64),COUNTIF($Q$24:$Q64,"&gt;"&amp;C64),COUNTIF($S$24:$S64,"&gt;"&amp;C64),COUNTIF($U$24:$U64,"&gt;"&amp;C64),COUNTIF($W$24:$W64,"&gt;"&amp;C64),COUNTIF($Y$24:$Y64,"&gt;"&amp;C64),COUNTIF($AA$24:$AA64,"&gt;"&amp;C64))),"")</f>
        <v>2</v>
      </c>
      <c r="E64" s="3">
        <f t="shared" ca="1" si="6"/>
        <v>8.9582611732795492</v>
      </c>
      <c r="F64" s="35">
        <f t="shared" ca="1" si="7"/>
        <v>6.2210147036663539E-3</v>
      </c>
      <c r="G64" s="4">
        <f t="shared" ca="1" si="8"/>
        <v>6.2210147036663721E-3</v>
      </c>
      <c r="H64" s="4" t="str">
        <f ca="1">IF($A64="маникюр",IF(AND(MAX(I$23:$I63)&lt;=MAX(K$23:$K63),$C64&lt;&gt;"",MAX(I$23:$I63)&lt;=MAX(M$23:$M63),MAX(I$23:$I63)&lt;TIME(16,0,0)),MAX(I$23:$I63,$C64),""),"")</f>
        <v/>
      </c>
      <c r="I64" s="4" t="str">
        <f t="shared" ca="1" si="9"/>
        <v/>
      </c>
      <c r="J64" s="4" t="str">
        <f ca="1">IF($A64="маникюр",IF(AND(MAX(I$23:$I63)&gt;MAX(K$23:$K63),$C64&lt;&gt;"",MAX(K$23:$K63)&lt;=MAX(M$23:$M63),MAX(K$23:$K63)&lt;TIME(16,0,0)),MAX(K$23:$K63,$C64),""),"")</f>
        <v/>
      </c>
      <c r="K64" s="4" t="str">
        <f t="shared" ca="1" si="10"/>
        <v/>
      </c>
      <c r="L64" s="21">
        <f ca="1">IF($A64="маникюр",IF(AND(MAX(I$23:$I63)&gt;MAX(M$23:$M63),$C64&lt;&gt;"",MAX(K$23:$K63)&gt;MAX(M$23:$M63),MAX(M$23:$M63)&lt;TIME(16,0,0)),MAX(M$23:$M63,$C64),""),"")</f>
        <v>0.46654140589174647</v>
      </c>
      <c r="M64" s="4">
        <f t="shared" ca="1" si="11"/>
        <v>0.47276242059541285</v>
      </c>
      <c r="N64" s="4" t="str">
        <f ca="1">IF($A64="макияж",IF(AND(MAX(O$23:$O63)&lt;=MAX(Q$23:$Q63),$C64&lt;&gt;"",MAX(O$23:$O63)&lt;=MAX(S$23:$S63),MAX(O$23:$O63)&lt;=MAX(U$23:$U63),MAX(O$23:$O63)&lt;=MAX(W$23:$W63),MAX(O$23:$O63)&lt;=MAX(Y$23:$Y63),MAX(O$23:$O63)&lt;=MAX(AA$23:$AA63),MAX(O$23:$O63)&lt;TIME(16,0,0)),MAX(O$23:$O63,$C64),""),"")</f>
        <v/>
      </c>
      <c r="O64" s="4" t="str">
        <f t="shared" ca="1" si="0"/>
        <v/>
      </c>
      <c r="P64" s="21" t="str">
        <f ca="1">IF($A64="макияж",IF(AND(MAX(O$23:$O63)&gt;MAX(Q$23:$Q63),$C64&lt;&gt;"",MAX(Q$23:$Q63)&lt;=MAX(S$23:$S63),MAX(Q$23:$Q63)&lt;=MAX(U$23:$U63),MAX(Q$23:$Q63)&lt;=MAX(W$23:$W63),MAX(Q$23:$Q63)&lt;=MAX(Y$23:$Y63),MAX(Q$23:$Q63)&lt;=MAX(AA$23:$AA63),MAX(Q$23:$Q63)&lt;TIME(16,0,0)),MAX(Q$23:$Q63,$C64),""),"")</f>
        <v/>
      </c>
      <c r="Q64" s="4" t="str">
        <f t="shared" ca="1" si="1"/>
        <v/>
      </c>
      <c r="R64" s="21" t="str">
        <f ca="1">IF($A64="макияж",IF(AND(MAX(O$23:$O63)&gt;MAX(S$23:$S63),$C64&lt;&gt;"",MAX(Q$23:$Q63)&gt;MAX(S$23:$S63),MAX(S$23:$S63)&lt;=MAX(U$23:$U63),MAX(S$23:$S63)&lt;=MAX(W$23:$W63),MAX(S$23:$S63)&lt;=MAX(Y$23:$Y63),MAX(S$23:$S63)&lt;=MAX(AA$23:$AA63),MAX(S$23:$S63)&lt;TIME(16,0,0)),MAX(S$23:$S63,$C64),""),"")</f>
        <v/>
      </c>
      <c r="S64" s="4" t="str">
        <f t="shared" ref="S64" ca="1" si="55">IF(ISTEXT(R64),"",R64+$E64/1440)</f>
        <v/>
      </c>
      <c r="T64" s="21" t="str">
        <f ca="1">IF($A64="макияж",IF(AND(MAX(O$23:$O63)&gt;MAX(U$23:$U63),$C64&lt;&gt;"",MAX(Q$23:$Q63)&gt;MAX(U$23:$U63),MAX(S$23:$S63)&gt;MAX(U$23:$U63),MAX(U$23:$U63)&lt;=MAX(W$23:$W63),MAX(U$23:$U63)&lt;=MAX(Y$23:$Y63),MAX(U$23:$U63)&lt;=MAX(AA$23:$AA63),MAX(U$23:$U63)&lt;TIME(16,0,0)),MAX(U$23:$U63,$C64),""),"")</f>
        <v/>
      </c>
      <c r="U64" s="4" t="str">
        <f t="shared" ca="1" si="13"/>
        <v/>
      </c>
      <c r="V64" s="21" t="str">
        <f ca="1">IF($A64="макияж",IF(AND(MAX(O$23:$O63)&gt;MAX(W$23:$W63),$C64&lt;&gt;"",MAX(Q$23:$Q63)&gt;MAX(W$23:$W63),MAX(S$23:$S63)&gt;MAX(W$23:$W63),MAX(U$23:$U63)&gt;MAX(W$23:$W63),MAX(W$23:$W63)&lt;=MAX(Y$23:$Y63),MAX(W$23:$W63)&lt;=MAX(AA$23:$AA63),MAX(W$23:$W63)&lt;TIME(16,0,0)),MAX(W$23:$W63,$C64),""),"")</f>
        <v/>
      </c>
      <c r="W64" s="4" t="str">
        <f t="shared" ca="1" si="14"/>
        <v/>
      </c>
      <c r="X64" s="21" t="str">
        <f ca="1">IF($A64="макияж",IF(AND(MAX(O$23:$O63)&gt;MAX(Y$23:$Y63),$C64&lt;&gt;"",MAX(Q$23:$Q63)&gt;MAX(Y$23:$Y63),MAX(S$23:$S63)&gt;MAX(Y$23:$Y63),MAX(U$23:$U63)&gt;MAX(Y$23:$Y63),MAX(W$23:$W63)&gt;MAX(Y$23:$Y63),MAX(Y$23:$Y63)&lt;=MAX(AA$23:$AA63),MAX(Y$23:$Y63)&lt;TIME(16,0,0)),MAX(Y$23:$Y63,$C64),""),"")</f>
        <v/>
      </c>
      <c r="Y64" s="4" t="str">
        <f t="shared" ca="1" si="15"/>
        <v/>
      </c>
      <c r="Z64" s="21" t="str">
        <f ca="1">IF($A64="макияж",IF(AND(MAX(O$23:$O63)&gt;MAX(AA$23:$AA63),$C64&lt;&gt;"",MAX(Q$23:$Q63)&gt;MAX(AA$23:$AA63),MAX(S$23:$S63)&gt;MAX(AA$23:$AA63),MAX(U$23:$U63)&gt;MAX(AA$23:$AA63),MAX(W$23:$W63)&gt;MAX(AA$23:$AA63),MAX(Y$23:$Y63)&gt;MAX(AA$23:$AA63),MAX(AA$23:$AA63)&lt;TIME(16,0,0)),MAX(AA$23:$AA63,$C64),""),"")</f>
        <v/>
      </c>
      <c r="AA64" s="4" t="str">
        <f t="shared" ca="1" si="16"/>
        <v/>
      </c>
    </row>
    <row r="65" spans="1:27" ht="13.8" x14ac:dyDescent="0.3">
      <c r="A65" s="33" t="str">
        <f t="shared" ca="1" si="3"/>
        <v>макияж</v>
      </c>
      <c r="B65" s="34">
        <f t="shared" ca="1" si="4"/>
        <v>3.6885758030807443</v>
      </c>
      <c r="C65" s="32">
        <f t="shared" ca="1" si="5"/>
        <v>0.46910291686610811</v>
      </c>
      <c r="D65" s="3">
        <f ca="1">IF(C65&lt;&gt;"",IF(A65="маникюр",SUM(COUNTIF($I$24:$I65,"&gt;"&amp;C65),COUNTIF($K$24:$K65,"&gt;"&amp;C65),COUNTIF($M$24:$M65,"&gt;"&amp;C65)),SUM(COUNTIF($O$24:$O65,"&gt;"&amp;C65),COUNTIF($Q$24:$Q65,"&gt;"&amp;C65),COUNTIF($S$24:$S65,"&gt;"&amp;C65),COUNTIF($U$24:$U65,"&gt;"&amp;C65),COUNTIF($W$24:$W65,"&gt;"&amp;C65),COUNTIF($Y$24:$Y65,"&gt;"&amp;C65),COUNTIF($AA$24:$AA65,"&gt;"&amp;C65))),"")</f>
        <v>3</v>
      </c>
      <c r="E65" s="3">
        <f t="shared" ca="1" si="6"/>
        <v>16.957616038953397</v>
      </c>
      <c r="F65" s="35">
        <f t="shared" ca="1" si="7"/>
        <v>1.1776122249273192E-2</v>
      </c>
      <c r="G65" s="4">
        <f t="shared" ca="1" si="8"/>
        <v>1.1776122249273213E-2</v>
      </c>
      <c r="H65" s="4" t="str">
        <f ca="1">IF($A65="маникюр",IF(AND(MAX(I$23:$I64)&lt;=MAX(K$23:$K64),$C65&lt;&gt;"",MAX(I$23:$I64)&lt;=MAX(M$23:$M64),MAX(I$23:$I64)&lt;TIME(16,0,0)),MAX(I$23:$I64,$C65),""),"")</f>
        <v/>
      </c>
      <c r="I65" s="4" t="str">
        <f t="shared" ca="1" si="9"/>
        <v/>
      </c>
      <c r="J65" s="4" t="str">
        <f ca="1">IF($A65="маникюр",IF(AND(MAX(I$23:$I64)&gt;MAX(K$23:$K64),$C65&lt;&gt;"",MAX(K$23:$K64)&lt;=MAX(M$23:$M64),MAX(K$23:$K64)&lt;TIME(16,0,0)),MAX(K$23:$K64,$C65),""),"")</f>
        <v/>
      </c>
      <c r="K65" s="4" t="str">
        <f t="shared" ca="1" si="10"/>
        <v/>
      </c>
      <c r="L65" s="21" t="str">
        <f ca="1">IF($A65="маникюр",IF(AND(MAX(I$23:$I64)&gt;MAX(M$23:$M64),$C65&lt;&gt;"",MAX(K$23:$K64)&gt;MAX(M$23:$M64),MAX(M$23:$M64)&lt;TIME(16,0,0)),MAX(M$23:$M64,$C65),""),"")</f>
        <v/>
      </c>
      <c r="M65" s="4" t="str">
        <f t="shared" ca="1" si="11"/>
        <v/>
      </c>
      <c r="N65" s="4" t="str">
        <f ca="1">IF($A65="макияж",IF(AND(MAX(O$23:$O64)&lt;=MAX(Q$23:$Q64),$C65&lt;&gt;"",MAX(O$23:$O64)&lt;=MAX(S$23:$S64),MAX(O$23:$O64)&lt;=MAX(U$23:$U64),MAX(O$23:$O64)&lt;=MAX(W$23:$W64),MAX(O$23:$O64)&lt;=MAX(Y$23:$Y64),MAX(O$23:$O64)&lt;=MAX(AA$23:$AA64),MAX(O$23:$O64)&lt;TIME(16,0,0)),MAX(O$23:$O64,$C65),""),"")</f>
        <v/>
      </c>
      <c r="O65" s="4" t="str">
        <f t="shared" ca="1" si="0"/>
        <v/>
      </c>
      <c r="P65" s="21" t="str">
        <f ca="1">IF($A65="макияж",IF(AND(MAX(O$23:$O64)&gt;MAX(Q$23:$Q64),$C65&lt;&gt;"",MAX(Q$23:$Q64)&lt;=MAX(S$23:$S64),MAX(Q$23:$Q64)&lt;=MAX(U$23:$U64),MAX(Q$23:$Q64)&lt;=MAX(W$23:$W64),MAX(Q$23:$Q64)&lt;=MAX(Y$23:$Y64),MAX(Q$23:$Q64)&lt;=MAX(AA$23:$AA64),MAX(Q$23:$Q64)&lt;TIME(16,0,0)),MAX(Q$23:$Q64,$C65),""),"")</f>
        <v/>
      </c>
      <c r="Q65" s="4" t="str">
        <f t="shared" ca="1" si="1"/>
        <v/>
      </c>
      <c r="R65" s="21" t="str">
        <f ca="1">IF($A65="макияж",IF(AND(MAX(O$23:$O64)&gt;MAX(S$23:$S64),$C65&lt;&gt;"",MAX(Q$23:$Q64)&gt;MAX(S$23:$S64),MAX(S$23:$S64)&lt;=MAX(U$23:$U64),MAX(S$23:$S64)&lt;=MAX(W$23:$W64),MAX(S$23:$S64)&lt;=MAX(Y$23:$Y64),MAX(S$23:$S64)&lt;=MAX(AA$23:$AA64),MAX(S$23:$S64)&lt;TIME(16,0,0)),MAX(S$23:$S64,$C65),""),"")</f>
        <v/>
      </c>
      <c r="S65" s="4" t="str">
        <f t="shared" ref="S65" ca="1" si="56">IF(ISTEXT(R65),"",R65+$E65/1440)</f>
        <v/>
      </c>
      <c r="T65" s="21" t="str">
        <f ca="1">IF($A65="макияж",IF(AND(MAX(O$23:$O64)&gt;MAX(U$23:$U64),$C65&lt;&gt;"",MAX(Q$23:$Q64)&gt;MAX(U$23:$U64),MAX(S$23:$S64)&gt;MAX(U$23:$U64),MAX(U$23:$U64)&lt;=MAX(W$23:$W64),MAX(U$23:$U64)&lt;=MAX(Y$23:$Y64),MAX(U$23:$U64)&lt;=MAX(AA$23:$AA64),MAX(U$23:$U64)&lt;TIME(16,0,0)),MAX(U$23:$U64,$C65),""),"")</f>
        <v/>
      </c>
      <c r="U65" s="4" t="str">
        <f t="shared" ca="1" si="13"/>
        <v/>
      </c>
      <c r="V65" s="21">
        <f ca="1">IF($A65="макияж",IF(AND(MAX(O$23:$O64)&gt;MAX(W$23:$W64),$C65&lt;&gt;"",MAX(Q$23:$Q64)&gt;MAX(W$23:$W64),MAX(S$23:$S64)&gt;MAX(W$23:$W64),MAX(U$23:$U64)&gt;MAX(W$23:$W64),MAX(W$23:$W64)&lt;=MAX(Y$23:$Y64),MAX(W$23:$W64)&lt;=MAX(AA$23:$AA64),MAX(W$23:$W64)&lt;TIME(16,0,0)),MAX(W$23:$W64,$C65),""),"")</f>
        <v>0.46910291686610811</v>
      </c>
      <c r="W65" s="4">
        <f t="shared" ca="1" si="14"/>
        <v>0.48087903911538132</v>
      </c>
      <c r="X65" s="21" t="str">
        <f ca="1">IF($A65="макияж",IF(AND(MAX(O$23:$O64)&gt;MAX(Y$23:$Y64),$C65&lt;&gt;"",MAX(Q$23:$Q64)&gt;MAX(Y$23:$Y64),MAX(S$23:$S64)&gt;MAX(Y$23:$Y64),MAX(U$23:$U64)&gt;MAX(Y$23:$Y64),MAX(W$23:$W64)&gt;MAX(Y$23:$Y64),MAX(Y$23:$Y64)&lt;=MAX(AA$23:$AA64),MAX(Y$23:$Y64)&lt;TIME(16,0,0)),MAX(Y$23:$Y64,$C65),""),"")</f>
        <v/>
      </c>
      <c r="Y65" s="4" t="str">
        <f t="shared" ca="1" si="15"/>
        <v/>
      </c>
      <c r="Z65" s="21" t="str">
        <f ca="1">IF($A65="макияж",IF(AND(MAX(O$23:$O64)&gt;MAX(AA$23:$AA64),$C65&lt;&gt;"",MAX(Q$23:$Q64)&gt;MAX(AA$23:$AA64),MAX(S$23:$S64)&gt;MAX(AA$23:$AA64),MAX(U$23:$U64)&gt;MAX(AA$23:$AA64),MAX(W$23:$W64)&gt;MAX(AA$23:$AA64),MAX(Y$23:$Y64)&gt;MAX(AA$23:$AA64),MAX(AA$23:$AA64)&lt;TIME(16,0,0)),MAX(AA$23:$AA64,$C65),""),"")</f>
        <v/>
      </c>
      <c r="AA65" s="4" t="str">
        <f t="shared" ca="1" si="16"/>
        <v/>
      </c>
    </row>
    <row r="66" spans="1:27" ht="13.8" x14ac:dyDescent="0.3">
      <c r="A66" s="33" t="str">
        <f t="shared" ca="1" si="3"/>
        <v>макияж</v>
      </c>
      <c r="B66" s="34">
        <f t="shared" ca="1" si="4"/>
        <v>4.6233715062971044</v>
      </c>
      <c r="C66" s="32">
        <f t="shared" ca="1" si="5"/>
        <v>0.47231359152325886</v>
      </c>
      <c r="D66" s="3">
        <f ca="1">IF(C66&lt;&gt;"",IF(A66="маникюр",SUM(COUNTIF($I$24:$I66,"&gt;"&amp;C66),COUNTIF($K$24:$K66,"&gt;"&amp;C66),COUNTIF($M$24:$M66,"&gt;"&amp;C66)),SUM(COUNTIF($O$24:$O66,"&gt;"&amp;C66),COUNTIF($Q$24:$Q66,"&gt;"&amp;C66),COUNTIF($S$24:$S66,"&gt;"&amp;C66),COUNTIF($U$24:$U66,"&gt;"&amp;C66),COUNTIF($W$24:$W66,"&gt;"&amp;C66),COUNTIF($Y$24:$Y66,"&gt;"&amp;C66),COUNTIF($AA$24:$AA66,"&gt;"&amp;C66))),"")</f>
        <v>4</v>
      </c>
      <c r="E66" s="3">
        <f t="shared" ca="1" si="6"/>
        <v>32.768350477210866</v>
      </c>
      <c r="F66" s="35">
        <f t="shared" ca="1" si="7"/>
        <v>2.2755798942507545E-2</v>
      </c>
      <c r="G66" s="4">
        <f t="shared" ca="1" si="8"/>
        <v>2.2755798942507566E-2</v>
      </c>
      <c r="H66" s="4" t="str">
        <f ca="1">IF($A66="маникюр",IF(AND(MAX(I$23:$I65)&lt;=MAX(K$23:$K65),$C66&lt;&gt;"",MAX(I$23:$I65)&lt;=MAX(M$23:$M65),MAX(I$23:$I65)&lt;TIME(16,0,0)),MAX(I$23:$I65,$C66),""),"")</f>
        <v/>
      </c>
      <c r="I66" s="4" t="str">
        <f t="shared" ca="1" si="9"/>
        <v/>
      </c>
      <c r="J66" s="4" t="str">
        <f ca="1">IF($A66="маникюр",IF(AND(MAX(I$23:$I65)&gt;MAX(K$23:$K65),$C66&lt;&gt;"",MAX(K$23:$K65)&lt;=MAX(M$23:$M65),MAX(K$23:$K65)&lt;TIME(16,0,0)),MAX(K$23:$K65,$C66),""),"")</f>
        <v/>
      </c>
      <c r="K66" s="4" t="str">
        <f t="shared" ca="1" si="10"/>
        <v/>
      </c>
      <c r="L66" s="21" t="str">
        <f ca="1">IF($A66="маникюр",IF(AND(MAX(I$23:$I65)&gt;MAX(M$23:$M65),$C66&lt;&gt;"",MAX(K$23:$K65)&gt;MAX(M$23:$M65),MAX(M$23:$M65)&lt;TIME(16,0,0)),MAX(M$23:$M65,$C66),""),"")</f>
        <v/>
      </c>
      <c r="M66" s="4" t="str">
        <f t="shared" ca="1" si="11"/>
        <v/>
      </c>
      <c r="N66" s="4">
        <f ca="1">IF($A66="макияж",IF(AND(MAX(O$23:$O65)&lt;=MAX(Q$23:$Q65),$C66&lt;&gt;"",MAX(O$23:$O65)&lt;=MAX(S$23:$S65),MAX(O$23:$O65)&lt;=MAX(U$23:$U65),MAX(O$23:$O65)&lt;=MAX(W$23:$W65),MAX(O$23:$O65)&lt;=MAX(Y$23:$Y65),MAX(O$23:$O65)&lt;=MAX(AA$23:$AA65),MAX(O$23:$O65)&lt;TIME(16,0,0)),MAX(O$23:$O65,$C66),""),"")</f>
        <v>0.47231359152325886</v>
      </c>
      <c r="O66" s="4">
        <f t="shared" ca="1" si="0"/>
        <v>0.49506939046576642</v>
      </c>
      <c r="P66" s="21" t="str">
        <f ca="1">IF($A66="макияж",IF(AND(MAX(O$23:$O65)&gt;MAX(Q$23:$Q65),$C66&lt;&gt;"",MAX(Q$23:$Q65)&lt;=MAX(S$23:$S65),MAX(Q$23:$Q65)&lt;=MAX(U$23:$U65),MAX(Q$23:$Q65)&lt;=MAX(W$23:$W65),MAX(Q$23:$Q65)&lt;=MAX(Y$23:$Y65),MAX(Q$23:$Q65)&lt;=MAX(AA$23:$AA65),MAX(Q$23:$Q65)&lt;TIME(16,0,0)),MAX(Q$23:$Q65,$C66),""),"")</f>
        <v/>
      </c>
      <c r="Q66" s="4" t="str">
        <f t="shared" ca="1" si="1"/>
        <v/>
      </c>
      <c r="R66" s="21" t="str">
        <f ca="1">IF($A66="макияж",IF(AND(MAX(O$23:$O65)&gt;MAX(S$23:$S65),$C66&lt;&gt;"",MAX(Q$23:$Q65)&gt;MAX(S$23:$S65),MAX(S$23:$S65)&lt;=MAX(U$23:$U65),MAX(S$23:$S65)&lt;=MAX(W$23:$W65),MAX(S$23:$S65)&lt;=MAX(Y$23:$Y65),MAX(S$23:$S65)&lt;=MAX(AA$23:$AA65),MAX(S$23:$S65)&lt;TIME(16,0,0)),MAX(S$23:$S65,$C66),""),"")</f>
        <v/>
      </c>
      <c r="S66" s="4" t="str">
        <f t="shared" ref="S66" ca="1" si="57">IF(ISTEXT(R66),"",R66+$E66/1440)</f>
        <v/>
      </c>
      <c r="T66" s="21" t="str">
        <f ca="1">IF($A66="макияж",IF(AND(MAX(O$23:$O65)&gt;MAX(U$23:$U65),$C66&lt;&gt;"",MAX(Q$23:$Q65)&gt;MAX(U$23:$U65),MAX(S$23:$S65)&gt;MAX(U$23:$U65),MAX(U$23:$U65)&lt;=MAX(W$23:$W65),MAX(U$23:$U65)&lt;=MAX(Y$23:$Y65),MAX(U$23:$U65)&lt;=MAX(AA$23:$AA65),MAX(U$23:$U65)&lt;TIME(16,0,0)),MAX(U$23:$U65,$C66),""),"")</f>
        <v/>
      </c>
      <c r="U66" s="4" t="str">
        <f t="shared" ca="1" si="13"/>
        <v/>
      </c>
      <c r="V66" s="21" t="str">
        <f ca="1">IF($A66="макияж",IF(AND(MAX(O$23:$O65)&gt;MAX(W$23:$W65),$C66&lt;&gt;"",MAX(Q$23:$Q65)&gt;MAX(W$23:$W65),MAX(S$23:$S65)&gt;MAX(W$23:$W65),MAX(U$23:$U65)&gt;MAX(W$23:$W65),MAX(W$23:$W65)&lt;=MAX(Y$23:$Y65),MAX(W$23:$W65)&lt;=MAX(AA$23:$AA65),MAX(W$23:$W65)&lt;TIME(16,0,0)),MAX(W$23:$W65,$C66),""),"")</f>
        <v/>
      </c>
      <c r="W66" s="4" t="str">
        <f t="shared" ca="1" si="14"/>
        <v/>
      </c>
      <c r="X66" s="21" t="str">
        <f ca="1">IF($A66="макияж",IF(AND(MAX(O$23:$O65)&gt;MAX(Y$23:$Y65),$C66&lt;&gt;"",MAX(Q$23:$Q65)&gt;MAX(Y$23:$Y65),MAX(S$23:$S65)&gt;MAX(Y$23:$Y65),MAX(U$23:$U65)&gt;MAX(Y$23:$Y65),MAX(W$23:$W65)&gt;MAX(Y$23:$Y65),MAX(Y$23:$Y65)&lt;=MAX(AA$23:$AA65),MAX(Y$23:$Y65)&lt;TIME(16,0,0)),MAX(Y$23:$Y65,$C66),""),"")</f>
        <v/>
      </c>
      <c r="Y66" s="4" t="str">
        <f t="shared" ca="1" si="15"/>
        <v/>
      </c>
      <c r="Z66" s="21" t="str">
        <f ca="1">IF($A66="макияж",IF(AND(MAX(O$23:$O65)&gt;MAX(AA$23:$AA65),$C66&lt;&gt;"",MAX(Q$23:$Q65)&gt;MAX(AA$23:$AA65),MAX(S$23:$S65)&gt;MAX(AA$23:$AA65),MAX(U$23:$U65)&gt;MAX(AA$23:$AA65),MAX(W$23:$W65)&gt;MAX(AA$23:$AA65),MAX(Y$23:$Y65)&gt;MAX(AA$23:$AA65),MAX(AA$23:$AA65)&lt;TIME(16,0,0)),MAX(AA$23:$AA65,$C66),""),"")</f>
        <v/>
      </c>
      <c r="AA66" s="4" t="str">
        <f t="shared" ca="1" si="16"/>
        <v/>
      </c>
    </row>
    <row r="67" spans="1:27" ht="13.8" x14ac:dyDescent="0.3">
      <c r="A67" s="33" t="str">
        <f t="shared" ca="1" si="3"/>
        <v>макияж</v>
      </c>
      <c r="B67" s="34">
        <f t="shared" ca="1" si="4"/>
        <v>5.2668105804058021</v>
      </c>
      <c r="C67" s="32">
        <f t="shared" ca="1" si="5"/>
        <v>0.47597109887076289</v>
      </c>
      <c r="D67" s="3">
        <f ca="1">IF(C67&lt;&gt;"",IF(A67="маникюр",SUM(COUNTIF($I$24:$I67,"&gt;"&amp;C67),COUNTIF($K$24:$K67,"&gt;"&amp;C67),COUNTIF($M$24:$M67,"&gt;"&amp;C67)),SUM(COUNTIF($O$24:$O67,"&gt;"&amp;C67),COUNTIF($Q$24:$Q67,"&gt;"&amp;C67),COUNTIF($S$24:$S67,"&gt;"&amp;C67),COUNTIF($U$24:$U67,"&gt;"&amp;C67),COUNTIF($W$24:$W67,"&gt;"&amp;C67),COUNTIF($Y$24:$Y67,"&gt;"&amp;C67),COUNTIF($AA$24:$AA67,"&gt;"&amp;C67))),"")</f>
        <v>5</v>
      </c>
      <c r="E67" s="3">
        <f t="shared" ca="1" si="6"/>
        <v>13.040438306500949</v>
      </c>
      <c r="F67" s="35">
        <f t="shared" ca="1" si="7"/>
        <v>9.0558599350701041E-3</v>
      </c>
      <c r="G67" s="4">
        <f t="shared" ca="1" si="8"/>
        <v>9.0558599350701319E-3</v>
      </c>
      <c r="H67" s="4" t="str">
        <f ca="1">IF($A67="маникюр",IF(AND(MAX(I$23:$I66)&lt;=MAX(K$23:$K66),$C67&lt;&gt;"",MAX(I$23:$I66)&lt;=MAX(M$23:$M66),MAX(I$23:$I66)&lt;TIME(16,0,0)),MAX(I$23:$I66,$C67),""),"")</f>
        <v/>
      </c>
      <c r="I67" s="4" t="str">
        <f t="shared" ca="1" si="9"/>
        <v/>
      </c>
      <c r="J67" s="4" t="str">
        <f ca="1">IF($A67="маникюр",IF(AND(MAX(I$23:$I66)&gt;MAX(K$23:$K66),$C67&lt;&gt;"",MAX(K$23:$K66)&lt;=MAX(M$23:$M66),MAX(K$23:$K66)&lt;TIME(16,0,0)),MAX(K$23:$K66,$C67),""),"")</f>
        <v/>
      </c>
      <c r="K67" s="4" t="str">
        <f t="shared" ca="1" si="10"/>
        <v/>
      </c>
      <c r="L67" s="21" t="str">
        <f ca="1">IF($A67="маникюр",IF(AND(MAX(I$23:$I66)&gt;MAX(M$23:$M66),$C67&lt;&gt;"",MAX(K$23:$K66)&gt;MAX(M$23:$M66),MAX(M$23:$M66)&lt;TIME(16,0,0)),MAX(M$23:$M66,$C67),""),"")</f>
        <v/>
      </c>
      <c r="M67" s="4" t="str">
        <f t="shared" ca="1" si="11"/>
        <v/>
      </c>
      <c r="N67" s="4" t="str">
        <f ca="1">IF($A67="макияж",IF(AND(MAX(O$23:$O66)&lt;=MAX(Q$23:$Q66),$C67&lt;&gt;"",MAX(O$23:$O66)&lt;=MAX(S$23:$S66),MAX(O$23:$O66)&lt;=MAX(U$23:$U66),MAX(O$23:$O66)&lt;=MAX(W$23:$W66),MAX(O$23:$O66)&lt;=MAX(Y$23:$Y66),MAX(O$23:$O66)&lt;=MAX(AA$23:$AA66),MAX(O$23:$O66)&lt;TIME(16,0,0)),MAX(O$23:$O66,$C67),""),"")</f>
        <v/>
      </c>
      <c r="O67" s="4" t="str">
        <f t="shared" ca="1" si="0"/>
        <v/>
      </c>
      <c r="P67" s="21">
        <f ca="1">IF($A67="макияж",IF(AND(MAX(O$23:$O66)&gt;MAX(Q$23:$Q66),$C67&lt;&gt;"",MAX(Q$23:$Q66)&lt;=MAX(S$23:$S66),MAX(Q$23:$Q66)&lt;=MAX(U$23:$U66),MAX(Q$23:$Q66)&lt;=MAX(W$23:$W66),MAX(Q$23:$Q66)&lt;=MAX(Y$23:$Y66),MAX(Q$23:$Q66)&lt;=MAX(AA$23:$AA66),MAX(Q$23:$Q66)&lt;TIME(16,0,0)),MAX(Q$23:$Q66,$C67),""),"")</f>
        <v>0.47597109887076289</v>
      </c>
      <c r="Q67" s="4">
        <f t="shared" ca="1" si="1"/>
        <v>0.48502695880583302</v>
      </c>
      <c r="R67" s="21" t="str">
        <f ca="1">IF($A67="макияж",IF(AND(MAX(O$23:$O66)&gt;MAX(S$23:$S66),$C67&lt;&gt;"",MAX(Q$23:$Q66)&gt;MAX(S$23:$S66),MAX(S$23:$S66)&lt;=MAX(U$23:$U66),MAX(S$23:$S66)&lt;=MAX(W$23:$W66),MAX(S$23:$S66)&lt;=MAX(Y$23:$Y66),MAX(S$23:$S66)&lt;=MAX(AA$23:$AA66),MAX(S$23:$S66)&lt;TIME(16,0,0)),MAX(S$23:$S66,$C67),""),"")</f>
        <v/>
      </c>
      <c r="S67" s="4" t="str">
        <f t="shared" ref="S67" ca="1" si="58">IF(ISTEXT(R67),"",R67+$E67/1440)</f>
        <v/>
      </c>
      <c r="T67" s="21" t="str">
        <f ca="1">IF($A67="макияж",IF(AND(MAX(O$23:$O66)&gt;MAX(U$23:$U66),$C67&lt;&gt;"",MAX(Q$23:$Q66)&gt;MAX(U$23:$U66),MAX(S$23:$S66)&gt;MAX(U$23:$U66),MAX(U$23:$U66)&lt;=MAX(W$23:$W66),MAX(U$23:$U66)&lt;=MAX(Y$23:$Y66),MAX(U$23:$U66)&lt;=MAX(AA$23:$AA66),MAX(U$23:$U66)&lt;TIME(16,0,0)),MAX(U$23:$U66,$C67),""),"")</f>
        <v/>
      </c>
      <c r="U67" s="4" t="str">
        <f t="shared" ca="1" si="13"/>
        <v/>
      </c>
      <c r="V67" s="21" t="str">
        <f ca="1">IF($A67="макияж",IF(AND(MAX(O$23:$O66)&gt;MAX(W$23:$W66),$C67&lt;&gt;"",MAX(Q$23:$Q66)&gt;MAX(W$23:$W66),MAX(S$23:$S66)&gt;MAX(W$23:$W66),MAX(U$23:$U66)&gt;MAX(W$23:$W66),MAX(W$23:$W66)&lt;=MAX(Y$23:$Y66),MAX(W$23:$W66)&lt;=MAX(AA$23:$AA66),MAX(W$23:$W66)&lt;TIME(16,0,0)),MAX(W$23:$W66,$C67),""),"")</f>
        <v/>
      </c>
      <c r="W67" s="4" t="str">
        <f t="shared" ca="1" si="14"/>
        <v/>
      </c>
      <c r="X67" s="21" t="str">
        <f ca="1">IF($A67="макияж",IF(AND(MAX(O$23:$O66)&gt;MAX(Y$23:$Y66),$C67&lt;&gt;"",MAX(Q$23:$Q66)&gt;MAX(Y$23:$Y66),MAX(S$23:$S66)&gt;MAX(Y$23:$Y66),MAX(U$23:$U66)&gt;MAX(Y$23:$Y66),MAX(W$23:$W66)&gt;MAX(Y$23:$Y66),MAX(Y$23:$Y66)&lt;=MAX(AA$23:$AA66),MAX(Y$23:$Y66)&lt;TIME(16,0,0)),MAX(Y$23:$Y66,$C67),""),"")</f>
        <v/>
      </c>
      <c r="Y67" s="4" t="str">
        <f t="shared" ca="1" si="15"/>
        <v/>
      </c>
      <c r="Z67" s="21" t="str">
        <f ca="1">IF($A67="макияж",IF(AND(MAX(O$23:$O66)&gt;MAX(AA$23:$AA66),$C67&lt;&gt;"",MAX(Q$23:$Q66)&gt;MAX(AA$23:$AA66),MAX(S$23:$S66)&gt;MAX(AA$23:$AA66),MAX(U$23:$U66)&gt;MAX(AA$23:$AA66),MAX(W$23:$W66)&gt;MAX(AA$23:$AA66),MAX(Y$23:$Y66)&gt;MAX(AA$23:$AA66),MAX(AA$23:$AA66)&lt;TIME(16,0,0)),MAX(AA$23:$AA66,$C67),""),"")</f>
        <v/>
      </c>
      <c r="AA67" s="4" t="str">
        <f t="shared" ca="1" si="16"/>
        <v/>
      </c>
    </row>
    <row r="68" spans="1:27" ht="13.8" x14ac:dyDescent="0.3">
      <c r="A68" s="33" t="str">
        <f t="shared" ca="1" si="3"/>
        <v>маникюр</v>
      </c>
      <c r="B68" s="34">
        <f t="shared" ca="1" si="4"/>
        <v>13.241541669874017</v>
      </c>
      <c r="C68" s="32">
        <f t="shared" ca="1" si="5"/>
        <v>0.4851666139192865</v>
      </c>
      <c r="D68" s="3">
        <f ca="1">IF(C68&lt;&gt;"",IF(A68="маникюр",SUM(COUNTIF($I$24:$I68,"&gt;"&amp;C68),COUNTIF($K$24:$K68,"&gt;"&amp;C68),COUNTIF($M$24:$M68,"&gt;"&amp;C68)),SUM(COUNTIF($O$24:$O68,"&gt;"&amp;C68),COUNTIF($Q$24:$Q68,"&gt;"&amp;C68),COUNTIF($S$24:$S68,"&gt;"&amp;C68),COUNTIF($U$24:$U68,"&gt;"&amp;C68),COUNTIF($W$24:$W68,"&gt;"&amp;C68),COUNTIF($Y$24:$Y68,"&gt;"&amp;C68),COUNTIF($AA$24:$AA68,"&gt;"&amp;C68))),"")</f>
        <v>2</v>
      </c>
      <c r="E68" s="3">
        <f t="shared" ca="1" si="6"/>
        <v>10.212332317686197</v>
      </c>
      <c r="F68" s="35">
        <f t="shared" ca="1" si="7"/>
        <v>7.091897442837637E-3</v>
      </c>
      <c r="G68" s="4">
        <f t="shared" ca="1" si="8"/>
        <v>1.5983369486889054E-2</v>
      </c>
      <c r="H68" s="4">
        <f ca="1">IF($A68="маникюр",IF(AND(MAX(I$23:$I67)&lt;=MAX(K$23:$K67),$C68&lt;&gt;"",MAX(I$23:$I67)&lt;=MAX(M$23:$M67),MAX(I$23:$I67)&lt;TIME(16,0,0)),MAX(I$23:$I67,$C68),""),"")</f>
        <v>0.4851666139192865</v>
      </c>
      <c r="I68" s="4">
        <f t="shared" ca="1" si="9"/>
        <v>0.50114998340617556</v>
      </c>
      <c r="J68" s="4" t="str">
        <f ca="1">IF($A68="маникюр",IF(AND(MAX(I$23:$I67)&gt;MAX(K$23:$K67),$C68&lt;&gt;"",MAX(K$23:$K67)&lt;=MAX(M$23:$M67),MAX(K$23:$K67)&lt;TIME(16,0,0)),MAX(K$23:$K67,$C68),""),"")</f>
        <v/>
      </c>
      <c r="K68" s="4" t="str">
        <f t="shared" ca="1" si="10"/>
        <v/>
      </c>
      <c r="L68" s="21" t="str">
        <f ca="1">IF($A68="маникюр",IF(AND(MAX(I$23:$I67)&gt;MAX(M$23:$M67),$C68&lt;&gt;"",MAX(K$23:$K67)&gt;MAX(M$23:$M67),MAX(M$23:$M67)&lt;TIME(16,0,0)),MAX(M$23:$M67,$C68),""),"")</f>
        <v/>
      </c>
      <c r="M68" s="4" t="str">
        <f t="shared" ca="1" si="11"/>
        <v/>
      </c>
      <c r="N68" s="4" t="str">
        <f ca="1">IF($A68="макияж",IF(AND(MAX(O$23:$O67)&lt;=MAX(Q$23:$Q67),$C68&lt;&gt;"",MAX(O$23:$O67)&lt;=MAX(S$23:$S67),MAX(O$23:$O67)&lt;=MAX(U$23:$U67),MAX(O$23:$O67)&lt;=MAX(W$23:$W67),MAX(O$23:$O67)&lt;=MAX(Y$23:$Y67),MAX(O$23:$O67)&lt;=MAX(AA$23:$AA67),MAX(O$23:$O67)&lt;TIME(16,0,0)),MAX(O$23:$O67,$C68),""),"")</f>
        <v/>
      </c>
      <c r="O68" s="4" t="str">
        <f t="shared" ca="1" si="0"/>
        <v/>
      </c>
      <c r="P68" s="21" t="str">
        <f ca="1">IF($A68="макияж",IF(AND(MAX(O$23:$O67)&gt;MAX(Q$23:$Q67),$C68&lt;&gt;"",MAX(Q$23:$Q67)&lt;=MAX(S$23:$S67),MAX(Q$23:$Q67)&lt;=MAX(U$23:$U67),MAX(Q$23:$Q67)&lt;=MAX(W$23:$W67),MAX(Q$23:$Q67)&lt;=MAX(Y$23:$Y67),MAX(Q$23:$Q67)&lt;=MAX(AA$23:$AA67),MAX(Q$23:$Q67)&lt;TIME(16,0,0)),MAX(Q$23:$Q67,$C68),""),"")</f>
        <v/>
      </c>
      <c r="Q68" s="4" t="str">
        <f t="shared" ca="1" si="1"/>
        <v/>
      </c>
      <c r="R68" s="21" t="str">
        <f ca="1">IF($A68="макияж",IF(AND(MAX(O$23:$O67)&gt;MAX(S$23:$S67),$C68&lt;&gt;"",MAX(Q$23:$Q67)&gt;MAX(S$23:$S67),MAX(S$23:$S67)&lt;=MAX(U$23:$U67),MAX(S$23:$S67)&lt;=MAX(W$23:$W67),MAX(S$23:$S67)&lt;=MAX(Y$23:$Y67),MAX(S$23:$S67)&lt;=MAX(AA$23:$AA67),MAX(S$23:$S67)&lt;TIME(16,0,0)),MAX(S$23:$S67,$C68),""),"")</f>
        <v/>
      </c>
      <c r="S68" s="4" t="str">
        <f t="shared" ref="S68" ca="1" si="59">IF(ISTEXT(R68),"",R68+$E68/1440)</f>
        <v/>
      </c>
      <c r="T68" s="21" t="str">
        <f ca="1">IF($A68="макияж",IF(AND(MAX(O$23:$O67)&gt;MAX(U$23:$U67),$C68&lt;&gt;"",MAX(Q$23:$Q67)&gt;MAX(U$23:$U67),MAX(S$23:$S67)&gt;MAX(U$23:$U67),MAX(U$23:$U67)&lt;=MAX(W$23:$W67),MAX(U$23:$U67)&lt;=MAX(Y$23:$Y67),MAX(U$23:$U67)&lt;=MAX(AA$23:$AA67),MAX(U$23:$U67)&lt;TIME(16,0,0)),MAX(U$23:$U67,$C68),""),"")</f>
        <v/>
      </c>
      <c r="U68" s="4" t="str">
        <f t="shared" ca="1" si="13"/>
        <v/>
      </c>
      <c r="V68" s="21" t="str">
        <f ca="1">IF($A68="макияж",IF(AND(MAX(O$23:$O67)&gt;MAX(W$23:$W67),$C68&lt;&gt;"",MAX(Q$23:$Q67)&gt;MAX(W$23:$W67),MAX(S$23:$S67)&gt;MAX(W$23:$W67),MAX(U$23:$U67)&gt;MAX(W$23:$W67),MAX(W$23:$W67)&lt;=MAX(Y$23:$Y67),MAX(W$23:$W67)&lt;=MAX(AA$23:$AA67),MAX(W$23:$W67)&lt;TIME(16,0,0)),MAX(W$23:$W67,$C68),""),"")</f>
        <v/>
      </c>
      <c r="W68" s="4" t="str">
        <f t="shared" ca="1" si="14"/>
        <v/>
      </c>
      <c r="X68" s="21" t="str">
        <f ca="1">IF($A68="макияж",IF(AND(MAX(O$23:$O67)&gt;MAX(Y$23:$Y67),$C68&lt;&gt;"",MAX(Q$23:$Q67)&gt;MAX(Y$23:$Y67),MAX(S$23:$S67)&gt;MAX(Y$23:$Y67),MAX(U$23:$U67)&gt;MAX(Y$23:$Y67),MAX(W$23:$W67)&gt;MAX(Y$23:$Y67),MAX(Y$23:$Y67)&lt;=MAX(AA$23:$AA67),MAX(Y$23:$Y67)&lt;TIME(16,0,0)),MAX(Y$23:$Y67,$C68),""),"")</f>
        <v/>
      </c>
      <c r="Y68" s="4" t="str">
        <f t="shared" ca="1" si="15"/>
        <v/>
      </c>
      <c r="Z68" s="21" t="str">
        <f ca="1">IF($A68="макияж",IF(AND(MAX(O$23:$O67)&gt;MAX(AA$23:$AA67),$C68&lt;&gt;"",MAX(Q$23:$Q67)&gt;MAX(AA$23:$AA67),MAX(S$23:$S67)&gt;MAX(AA$23:$AA67),MAX(U$23:$U67)&gt;MAX(AA$23:$AA67),MAX(W$23:$W67)&gt;MAX(AA$23:$AA67),MAX(Y$23:$Y67)&gt;MAX(AA$23:$AA67),MAX(AA$23:$AA67)&lt;TIME(16,0,0)),MAX(AA$23:$AA67,$C68),""),"")</f>
        <v/>
      </c>
      <c r="AA68" s="4" t="str">
        <f t="shared" ca="1" si="16"/>
        <v/>
      </c>
    </row>
    <row r="69" spans="1:27" ht="13.8" x14ac:dyDescent="0.3">
      <c r="A69" s="33" t="str">
        <f t="shared" ca="1" si="3"/>
        <v>макияж</v>
      </c>
      <c r="B69" s="34">
        <f t="shared" ca="1" si="4"/>
        <v>7.9787336643110738</v>
      </c>
      <c r="C69" s="32">
        <f t="shared" ca="1" si="5"/>
        <v>0.49070740118616918</v>
      </c>
      <c r="D69" s="3">
        <f ca="1">IF(C69&lt;&gt;"",IF(A69="маникюр",SUM(COUNTIF($I$24:$I69,"&gt;"&amp;C69),COUNTIF($K$24:$K69,"&gt;"&amp;C69),COUNTIF($M$24:$M69,"&gt;"&amp;C69)),SUM(COUNTIF($O$24:$O69,"&gt;"&amp;C69),COUNTIF($Q$24:$Q69,"&gt;"&amp;C69),COUNTIF($S$24:$S69,"&gt;"&amp;C69),COUNTIF($U$24:$U69,"&gt;"&amp;C69),COUNTIF($W$24:$W69,"&gt;"&amp;C69),COUNTIF($Y$24:$Y69,"&gt;"&amp;C69),COUNTIF($AA$24:$AA69,"&gt;"&amp;C69))),"")</f>
        <v>2</v>
      </c>
      <c r="E69" s="3">
        <f t="shared" ca="1" si="6"/>
        <v>22.219386003333341</v>
      </c>
      <c r="F69" s="35">
        <f t="shared" ca="1" si="7"/>
        <v>1.5430129168981486E-2</v>
      </c>
      <c r="G69" s="4">
        <f t="shared" ca="1" si="8"/>
        <v>1.5430129168981455E-2</v>
      </c>
      <c r="H69" s="4" t="str">
        <f ca="1">IF($A69="маникюр",IF(AND(MAX(I$23:$I68)&lt;=MAX(K$23:$K68),$C69&lt;&gt;"",MAX(I$23:$I68)&lt;=MAX(M$23:$M68),MAX(I$23:$I68)&lt;TIME(16,0,0)),MAX(I$23:$I68,$C69),""),"")</f>
        <v/>
      </c>
      <c r="I69" s="4" t="str">
        <f t="shared" ca="1" si="9"/>
        <v/>
      </c>
      <c r="J69" s="4" t="str">
        <f ca="1">IF($A69="маникюр",IF(AND(MAX(I$23:$I68)&gt;MAX(K$23:$K68),$C69&lt;&gt;"",MAX(K$23:$K68)&lt;=MAX(M$23:$M68),MAX(K$23:$K68)&lt;TIME(16,0,0)),MAX(K$23:$K68,$C69),""),"")</f>
        <v/>
      </c>
      <c r="K69" s="4" t="str">
        <f t="shared" ca="1" si="10"/>
        <v/>
      </c>
      <c r="L69" s="21" t="str">
        <f ca="1">IF($A69="маникюр",IF(AND(MAX(I$23:$I68)&gt;MAX(M$23:$M68),$C69&lt;&gt;"",MAX(K$23:$K68)&gt;MAX(M$23:$M68),MAX(M$23:$M68)&lt;TIME(16,0,0)),MAX(M$23:$M68,$C69),""),"")</f>
        <v/>
      </c>
      <c r="M69" s="4" t="str">
        <f t="shared" ca="1" si="11"/>
        <v/>
      </c>
      <c r="N69" s="4" t="str">
        <f ca="1">IF($A69="макияж",IF(AND(MAX(O$23:$O68)&lt;=MAX(Q$23:$Q68),$C69&lt;&gt;"",MAX(O$23:$O68)&lt;=MAX(S$23:$S68),MAX(O$23:$O68)&lt;=MAX(U$23:$U68),MAX(O$23:$O68)&lt;=MAX(W$23:$W68),MAX(O$23:$O68)&lt;=MAX(Y$23:$Y68),MAX(O$23:$O68)&lt;=MAX(AA$23:$AA68),MAX(O$23:$O68)&lt;TIME(16,0,0)),MAX(O$23:$O68,$C69),""),"")</f>
        <v/>
      </c>
      <c r="O69" s="4" t="str">
        <f t="shared" ca="1" si="0"/>
        <v/>
      </c>
      <c r="P69" s="21" t="str">
        <f ca="1">IF($A69="макияж",IF(AND(MAX(O$23:$O68)&gt;MAX(Q$23:$Q68),$C69&lt;&gt;"",MAX(Q$23:$Q68)&lt;=MAX(S$23:$S68),MAX(Q$23:$Q68)&lt;=MAX(U$23:$U68),MAX(Q$23:$Q68)&lt;=MAX(W$23:$W68),MAX(Q$23:$Q68)&lt;=MAX(Y$23:$Y68),MAX(Q$23:$Q68)&lt;=MAX(AA$23:$AA68),MAX(Q$23:$Q68)&lt;TIME(16,0,0)),MAX(Q$23:$Q68,$C69),""),"")</f>
        <v/>
      </c>
      <c r="Q69" s="4" t="str">
        <f t="shared" ca="1" si="1"/>
        <v/>
      </c>
      <c r="R69" s="21" t="str">
        <f ca="1">IF($A69="макияж",IF(AND(MAX(O$23:$O68)&gt;MAX(S$23:$S68),$C69&lt;&gt;"",MAX(Q$23:$Q68)&gt;MAX(S$23:$S68),MAX(S$23:$S68)&lt;=MAX(U$23:$U68),MAX(S$23:$S68)&lt;=MAX(W$23:$W68),MAX(S$23:$S68)&lt;=MAX(Y$23:$Y68),MAX(S$23:$S68)&lt;=MAX(AA$23:$AA68),MAX(S$23:$S68)&lt;TIME(16,0,0)),MAX(S$23:$S68,$C69),""),"")</f>
        <v/>
      </c>
      <c r="S69" s="4" t="str">
        <f t="shared" ref="S69" ca="1" si="60">IF(ISTEXT(R69),"",R69+$E69/1440)</f>
        <v/>
      </c>
      <c r="T69" s="21" t="str">
        <f ca="1">IF($A69="макияж",IF(AND(MAX(O$23:$O68)&gt;MAX(U$23:$U68),$C69&lt;&gt;"",MAX(Q$23:$Q68)&gt;MAX(U$23:$U68),MAX(S$23:$S68)&gt;MAX(U$23:$U68),MAX(U$23:$U68)&lt;=MAX(W$23:$W68),MAX(U$23:$U68)&lt;=MAX(Y$23:$Y68),MAX(U$23:$U68)&lt;=MAX(AA$23:$AA68),MAX(U$23:$U68)&lt;TIME(16,0,0)),MAX(U$23:$U68,$C69),""),"")</f>
        <v/>
      </c>
      <c r="U69" s="4" t="str">
        <f t="shared" ca="1" si="13"/>
        <v/>
      </c>
      <c r="V69" s="21" t="str">
        <f ca="1">IF($A69="макияж",IF(AND(MAX(O$23:$O68)&gt;MAX(W$23:$W68),$C69&lt;&gt;"",MAX(Q$23:$Q68)&gt;MAX(W$23:$W68),MAX(S$23:$S68)&gt;MAX(W$23:$W68),MAX(U$23:$U68)&gt;MAX(W$23:$W68),MAX(W$23:$W68)&lt;=MAX(Y$23:$Y68),MAX(W$23:$W68)&lt;=MAX(AA$23:$AA68),MAX(W$23:$W68)&lt;TIME(16,0,0)),MAX(W$23:$W68,$C69),""),"")</f>
        <v/>
      </c>
      <c r="W69" s="4" t="str">
        <f t="shared" ca="1" si="14"/>
        <v/>
      </c>
      <c r="X69" s="21">
        <f ca="1">IF($A69="макияж",IF(AND(MAX(O$23:$O68)&gt;MAX(Y$23:$Y68),$C69&lt;&gt;"",MAX(Q$23:$Q68)&gt;MAX(Y$23:$Y68),MAX(S$23:$S68)&gt;MAX(Y$23:$Y68),MAX(U$23:$U68)&gt;MAX(Y$23:$Y68),MAX(W$23:$W68)&gt;MAX(Y$23:$Y68),MAX(Y$23:$Y68)&lt;=MAX(AA$23:$AA68),MAX(Y$23:$Y68)&lt;TIME(16,0,0)),MAX(Y$23:$Y68,$C69),""),"")</f>
        <v>0.49070740118616918</v>
      </c>
      <c r="Y69" s="4">
        <f t="shared" ca="1" si="15"/>
        <v>0.50613753035515063</v>
      </c>
      <c r="Z69" s="21" t="str">
        <f ca="1">IF($A69="макияж",IF(AND(MAX(O$23:$O68)&gt;MAX(AA$23:$AA68),$C69&lt;&gt;"",MAX(Q$23:$Q68)&gt;MAX(AA$23:$AA68),MAX(S$23:$S68)&gt;MAX(AA$23:$AA68),MAX(U$23:$U68)&gt;MAX(AA$23:$AA68),MAX(W$23:$W68)&gt;MAX(AA$23:$AA68),MAX(Y$23:$Y68)&gt;MAX(AA$23:$AA68),MAX(AA$23:$AA68)&lt;TIME(16,0,0)),MAX(AA$23:$AA68,$C69),""),"")</f>
        <v/>
      </c>
      <c r="AA69" s="4" t="str">
        <f t="shared" ca="1" si="16"/>
        <v/>
      </c>
    </row>
    <row r="70" spans="1:27" ht="13.8" x14ac:dyDescent="0.3">
      <c r="A70" s="33" t="str">
        <f t="shared" ca="1" si="3"/>
        <v>макияж</v>
      </c>
      <c r="B70" s="34">
        <f t="shared" ca="1" si="4"/>
        <v>1.5667162989243464</v>
      </c>
      <c r="C70" s="32">
        <f t="shared" ca="1" si="5"/>
        <v>0.49179539861597776</v>
      </c>
      <c r="D70" s="3">
        <f ca="1">IF(C70&lt;&gt;"",IF(A70="маникюр",SUM(COUNTIF($I$24:$I70,"&gt;"&amp;C70),COUNTIF($K$24:$K70,"&gt;"&amp;C70),COUNTIF($M$24:$M70,"&gt;"&amp;C70)),SUM(COUNTIF($O$24:$O70,"&gt;"&amp;C70),COUNTIF($Q$24:$Q70,"&gt;"&amp;C70),COUNTIF($S$24:$S70,"&gt;"&amp;C70),COUNTIF($U$24:$U70,"&gt;"&amp;C70),COUNTIF($W$24:$W70,"&gt;"&amp;C70),COUNTIF($Y$24:$Y70,"&gt;"&amp;C70),COUNTIF($AA$24:$AA70,"&gt;"&amp;C70))),"")</f>
        <v>3</v>
      </c>
      <c r="E70" s="3">
        <f t="shared" ca="1" si="6"/>
        <v>15.756927065582513</v>
      </c>
      <c r="F70" s="35">
        <f t="shared" ca="1" si="7"/>
        <v>1.0942310462210078E-2</v>
      </c>
      <c r="G70" s="4">
        <f t="shared" ca="1" si="8"/>
        <v>1.0942310462210059E-2</v>
      </c>
      <c r="H70" s="4" t="str">
        <f ca="1">IF($A70="маникюр",IF(AND(MAX(I$23:$I69)&lt;=MAX(K$23:$K69),$C70&lt;&gt;"",MAX(I$23:$I69)&lt;=MAX(M$23:$M69),MAX(I$23:$I69)&lt;TIME(16,0,0)),MAX(I$23:$I69,$C70),""),"")</f>
        <v/>
      </c>
      <c r="I70" s="4" t="str">
        <f t="shared" ca="1" si="9"/>
        <v/>
      </c>
      <c r="J70" s="4" t="str">
        <f ca="1">IF($A70="маникюр",IF(AND(MAX(I$23:$I69)&gt;MAX(K$23:$K69),$C70&lt;&gt;"",MAX(K$23:$K69)&lt;=MAX(M$23:$M69),MAX(K$23:$K69)&lt;TIME(16,0,0)),MAX(K$23:$K69,$C70),""),"")</f>
        <v/>
      </c>
      <c r="K70" s="4" t="str">
        <f t="shared" ca="1" si="10"/>
        <v/>
      </c>
      <c r="L70" s="21" t="str">
        <f ca="1">IF($A70="маникюр",IF(AND(MAX(I$23:$I69)&gt;MAX(M$23:$M69),$C70&lt;&gt;"",MAX(K$23:$K69)&gt;MAX(M$23:$M69),MAX(M$23:$M69)&lt;TIME(16,0,0)),MAX(M$23:$M69,$C70),""),"")</f>
        <v/>
      </c>
      <c r="M70" s="4" t="str">
        <f t="shared" ca="1" si="11"/>
        <v/>
      </c>
      <c r="N70" s="4" t="str">
        <f ca="1">IF($A70="макияж",IF(AND(MAX(O$23:$O69)&lt;=MAX(Q$23:$Q69),$C70&lt;&gt;"",MAX(O$23:$O69)&lt;=MAX(S$23:$S69),MAX(O$23:$O69)&lt;=MAX(U$23:$U69),MAX(O$23:$O69)&lt;=MAX(W$23:$W69),MAX(O$23:$O69)&lt;=MAX(Y$23:$Y69),MAX(O$23:$O69)&lt;=MAX(AA$23:$AA69),MAX(O$23:$O69)&lt;TIME(16,0,0)),MAX(O$23:$O69,$C70),""),"")</f>
        <v/>
      </c>
      <c r="O70" s="4" t="str">
        <f t="shared" ca="1" si="0"/>
        <v/>
      </c>
      <c r="P70" s="21" t="str">
        <f ca="1">IF($A70="макияж",IF(AND(MAX(O$23:$O69)&gt;MAX(Q$23:$Q69),$C70&lt;&gt;"",MAX(Q$23:$Q69)&lt;=MAX(S$23:$S69),MAX(Q$23:$Q69)&lt;=MAX(U$23:$U69),MAX(Q$23:$Q69)&lt;=MAX(W$23:$W69),MAX(Q$23:$Q69)&lt;=MAX(Y$23:$Y69),MAX(Q$23:$Q69)&lt;=MAX(AA$23:$AA69),MAX(Q$23:$Q69)&lt;TIME(16,0,0)),MAX(Q$23:$Q69,$C70),""),"")</f>
        <v/>
      </c>
      <c r="Q70" s="4" t="str">
        <f t="shared" ca="1" si="1"/>
        <v/>
      </c>
      <c r="R70" s="21" t="str">
        <f ca="1">IF($A70="макияж",IF(AND(MAX(O$23:$O69)&gt;MAX(S$23:$S69),$C70&lt;&gt;"",MAX(Q$23:$Q69)&gt;MAX(S$23:$S69),MAX(S$23:$S69)&lt;=MAX(U$23:$U69),MAX(S$23:$S69)&lt;=MAX(W$23:$W69),MAX(S$23:$S69)&lt;=MAX(Y$23:$Y69),MAX(S$23:$S69)&lt;=MAX(AA$23:$AA69),MAX(S$23:$S69)&lt;TIME(16,0,0)),MAX(S$23:$S69,$C70),""),"")</f>
        <v/>
      </c>
      <c r="S70" s="4" t="str">
        <f t="shared" ref="S70" ca="1" si="61">IF(ISTEXT(R70),"",R70+$E70/1440)</f>
        <v/>
      </c>
      <c r="T70" s="21">
        <f ca="1">IF($A70="макияж",IF(AND(MAX(O$23:$O69)&gt;MAX(U$23:$U69),$C70&lt;&gt;"",MAX(Q$23:$Q69)&gt;MAX(U$23:$U69),MAX(S$23:$S69)&gt;MAX(U$23:$U69),MAX(U$23:$U69)&lt;=MAX(W$23:$W69),MAX(U$23:$U69)&lt;=MAX(Y$23:$Y69),MAX(U$23:$U69)&lt;=MAX(AA$23:$AA69),MAX(U$23:$U69)&lt;TIME(16,0,0)),MAX(U$23:$U69,$C70),""),"")</f>
        <v>0.49179539861597776</v>
      </c>
      <c r="U70" s="4">
        <f t="shared" ca="1" si="13"/>
        <v>0.50273770907818782</v>
      </c>
      <c r="V70" s="21" t="str">
        <f ca="1">IF($A70="макияж",IF(AND(MAX(O$23:$O69)&gt;MAX(W$23:$W69),$C70&lt;&gt;"",MAX(Q$23:$Q69)&gt;MAX(W$23:$W69),MAX(S$23:$S69)&gt;MAX(W$23:$W69),MAX(U$23:$U69)&gt;MAX(W$23:$W69),MAX(W$23:$W69)&lt;=MAX(Y$23:$Y69),MAX(W$23:$W69)&lt;=MAX(AA$23:$AA69),MAX(W$23:$W69)&lt;TIME(16,0,0)),MAX(W$23:$W69,$C70),""),"")</f>
        <v/>
      </c>
      <c r="W70" s="4" t="str">
        <f t="shared" ca="1" si="14"/>
        <v/>
      </c>
      <c r="X70" s="21" t="str">
        <f ca="1">IF($A70="макияж",IF(AND(MAX(O$23:$O69)&gt;MAX(Y$23:$Y69),$C70&lt;&gt;"",MAX(Q$23:$Q69)&gt;MAX(Y$23:$Y69),MAX(S$23:$S69)&gt;MAX(Y$23:$Y69),MAX(U$23:$U69)&gt;MAX(Y$23:$Y69),MAX(W$23:$W69)&gt;MAX(Y$23:$Y69),MAX(Y$23:$Y69)&lt;=MAX(AA$23:$AA69),MAX(Y$23:$Y69)&lt;TIME(16,0,0)),MAX(Y$23:$Y69,$C70),""),"")</f>
        <v/>
      </c>
      <c r="Y70" s="4" t="str">
        <f t="shared" ca="1" si="15"/>
        <v/>
      </c>
      <c r="Z70" s="21" t="str">
        <f ca="1">IF($A70="макияж",IF(AND(MAX(O$23:$O69)&gt;MAX(AA$23:$AA69),$C70&lt;&gt;"",MAX(Q$23:$Q69)&gt;MAX(AA$23:$AA69),MAX(S$23:$S69)&gt;MAX(AA$23:$AA69),MAX(U$23:$U69)&gt;MAX(AA$23:$AA69),MAX(W$23:$W69)&gt;MAX(AA$23:$AA69),MAX(Y$23:$Y69)&gt;MAX(AA$23:$AA69),MAX(AA$23:$AA69)&lt;TIME(16,0,0)),MAX(AA$23:$AA69,$C70),""),"")</f>
        <v/>
      </c>
      <c r="AA70" s="4" t="str">
        <f t="shared" ca="1" si="16"/>
        <v/>
      </c>
    </row>
    <row r="71" spans="1:27" ht="13.8" x14ac:dyDescent="0.3">
      <c r="A71" s="33" t="str">
        <f t="shared" ca="1" si="3"/>
        <v>макияж</v>
      </c>
      <c r="B71" s="34">
        <f t="shared" ca="1" si="4"/>
        <v>14.040533021274292</v>
      </c>
      <c r="C71" s="32">
        <f t="shared" ca="1" si="5"/>
        <v>0.50154576876964052</v>
      </c>
      <c r="D71" s="3">
        <f ca="1">IF(C71&lt;&gt;"",IF(A71="маникюр",SUM(COUNTIF($I$24:$I71,"&gt;"&amp;C71),COUNTIF($K$24:$K71,"&gt;"&amp;C71),COUNTIF($M$24:$M71,"&gt;"&amp;C71)),SUM(COUNTIF($O$24:$O71,"&gt;"&amp;C71),COUNTIF($Q$24:$Q71,"&gt;"&amp;C71),COUNTIF($S$24:$S71,"&gt;"&amp;C71),COUNTIF($U$24:$U71,"&gt;"&amp;C71),COUNTIF($W$24:$W71,"&gt;"&amp;C71),COUNTIF($Y$24:$Y71,"&gt;"&amp;C71),COUNTIF($AA$24:$AA71,"&gt;"&amp;C71))),"")</f>
        <v>3</v>
      </c>
      <c r="E71" s="3">
        <f t="shared" ca="1" si="6"/>
        <v>11.620597659795898</v>
      </c>
      <c r="F71" s="35">
        <f t="shared" ca="1" si="7"/>
        <v>8.0698594859693728E-3</v>
      </c>
      <c r="G71" s="4">
        <f t="shared" ca="1" si="8"/>
        <v>8.0698594859693884E-3</v>
      </c>
      <c r="H71" s="4" t="str">
        <f ca="1">IF($A71="маникюр",IF(AND(MAX(I$23:$I70)&lt;=MAX(K$23:$K70),$C71&lt;&gt;"",MAX(I$23:$I70)&lt;=MAX(M$23:$M70),MAX(I$23:$I70)&lt;TIME(16,0,0)),MAX(I$23:$I70,$C71),""),"")</f>
        <v/>
      </c>
      <c r="I71" s="4" t="str">
        <f t="shared" ca="1" si="9"/>
        <v/>
      </c>
      <c r="J71" s="4" t="str">
        <f ca="1">IF($A71="маникюр",IF(AND(MAX(I$23:$I70)&gt;MAX(K$23:$K70),$C71&lt;&gt;"",MAX(K$23:$K70)&lt;=MAX(M$23:$M70),MAX(K$23:$K70)&lt;TIME(16,0,0)),MAX(K$23:$K70,$C71),""),"")</f>
        <v/>
      </c>
      <c r="K71" s="4" t="str">
        <f t="shared" ca="1" si="10"/>
        <v/>
      </c>
      <c r="L71" s="21" t="str">
        <f ca="1">IF($A71="маникюр",IF(AND(MAX(I$23:$I70)&gt;MAX(M$23:$M70),$C71&lt;&gt;"",MAX(K$23:$K70)&gt;MAX(M$23:$M70),MAX(M$23:$M70)&lt;TIME(16,0,0)),MAX(M$23:$M70,$C71),""),"")</f>
        <v/>
      </c>
      <c r="M71" s="4" t="str">
        <f t="shared" ca="1" si="11"/>
        <v/>
      </c>
      <c r="N71" s="4" t="str">
        <f ca="1">IF($A71="макияж",IF(AND(MAX(O$23:$O70)&lt;=MAX(Q$23:$Q70),$C71&lt;&gt;"",MAX(O$23:$O70)&lt;=MAX(S$23:$S70),MAX(O$23:$O70)&lt;=MAX(U$23:$U70),MAX(O$23:$O70)&lt;=MAX(W$23:$W70),MAX(O$23:$O70)&lt;=MAX(Y$23:$Y70),MAX(O$23:$O70)&lt;=MAX(AA$23:$AA70),MAX(O$23:$O70)&lt;TIME(16,0,0)),MAX(O$23:$O70,$C71),""),"")</f>
        <v/>
      </c>
      <c r="O71" s="4" t="str">
        <f t="shared" ca="1" si="0"/>
        <v/>
      </c>
      <c r="P71" s="21" t="str">
        <f ca="1">IF($A71="макияж",IF(AND(MAX(O$23:$O70)&gt;MAX(Q$23:$Q70),$C71&lt;&gt;"",MAX(Q$23:$Q70)&lt;=MAX(S$23:$S70),MAX(Q$23:$Q70)&lt;=MAX(U$23:$U70),MAX(Q$23:$Q70)&lt;=MAX(W$23:$W70),MAX(Q$23:$Q70)&lt;=MAX(Y$23:$Y70),MAX(Q$23:$Q70)&lt;=MAX(AA$23:$AA70),MAX(Q$23:$Q70)&lt;TIME(16,0,0)),MAX(Q$23:$Q70,$C71),""),"")</f>
        <v/>
      </c>
      <c r="Q71" s="4" t="str">
        <f t="shared" ca="1" si="1"/>
        <v/>
      </c>
      <c r="R71" s="21" t="str">
        <f ca="1">IF($A71="макияж",IF(AND(MAX(O$23:$O70)&gt;MAX(S$23:$S70),$C71&lt;&gt;"",MAX(Q$23:$Q70)&gt;MAX(S$23:$S70),MAX(S$23:$S70)&lt;=MAX(U$23:$U70),MAX(S$23:$S70)&lt;=MAX(W$23:$W70),MAX(S$23:$S70)&lt;=MAX(Y$23:$Y70),MAX(S$23:$S70)&lt;=MAX(AA$23:$AA70),MAX(S$23:$S70)&lt;TIME(16,0,0)),MAX(S$23:$S70,$C71),""),"")</f>
        <v/>
      </c>
      <c r="S71" s="4" t="str">
        <f t="shared" ref="S71" ca="1" si="62">IF(ISTEXT(R71),"",R71+$E71/1440)</f>
        <v/>
      </c>
      <c r="T71" s="21" t="str">
        <f ca="1">IF($A71="макияж",IF(AND(MAX(O$23:$O70)&gt;MAX(U$23:$U70),$C71&lt;&gt;"",MAX(Q$23:$Q70)&gt;MAX(U$23:$U70),MAX(S$23:$S70)&gt;MAX(U$23:$U70),MAX(U$23:$U70)&lt;=MAX(W$23:$W70),MAX(U$23:$U70)&lt;=MAX(Y$23:$Y70),MAX(U$23:$U70)&lt;=MAX(AA$23:$AA70),MAX(U$23:$U70)&lt;TIME(16,0,0)),MAX(U$23:$U70,$C71),""),"")</f>
        <v/>
      </c>
      <c r="U71" s="4" t="str">
        <f t="shared" ca="1" si="13"/>
        <v/>
      </c>
      <c r="V71" s="21" t="str">
        <f ca="1">IF($A71="макияж",IF(AND(MAX(O$23:$O70)&gt;MAX(W$23:$W70),$C71&lt;&gt;"",MAX(Q$23:$Q70)&gt;MAX(W$23:$W70),MAX(S$23:$S70)&gt;MAX(W$23:$W70),MAX(U$23:$U70)&gt;MAX(W$23:$W70),MAX(W$23:$W70)&lt;=MAX(Y$23:$Y70),MAX(W$23:$W70)&lt;=MAX(AA$23:$AA70),MAX(W$23:$W70)&lt;TIME(16,0,0)),MAX(W$23:$W70,$C71),""),"")</f>
        <v/>
      </c>
      <c r="W71" s="4" t="str">
        <f t="shared" ca="1" si="14"/>
        <v/>
      </c>
      <c r="X71" s="21" t="str">
        <f ca="1">IF($A71="макияж",IF(AND(MAX(O$23:$O70)&gt;MAX(Y$23:$Y70),$C71&lt;&gt;"",MAX(Q$23:$Q70)&gt;MAX(Y$23:$Y70),MAX(S$23:$S70)&gt;MAX(Y$23:$Y70),MAX(U$23:$U70)&gt;MAX(Y$23:$Y70),MAX(W$23:$W70)&gt;MAX(Y$23:$Y70),MAX(Y$23:$Y70)&lt;=MAX(AA$23:$AA70),MAX(Y$23:$Y70)&lt;TIME(16,0,0)),MAX(Y$23:$Y70,$C71),""),"")</f>
        <v/>
      </c>
      <c r="Y71" s="4" t="str">
        <f t="shared" ca="1" si="15"/>
        <v/>
      </c>
      <c r="Z71" s="21">
        <f ca="1">IF($A71="макияж",IF(AND(MAX(O$23:$O70)&gt;MAX(AA$23:$AA70),$C71&lt;&gt;"",MAX(Q$23:$Q70)&gt;MAX(AA$23:$AA70),MAX(S$23:$S70)&gt;MAX(AA$23:$AA70),MAX(U$23:$U70)&gt;MAX(AA$23:$AA70),MAX(W$23:$W70)&gt;MAX(AA$23:$AA70),MAX(Y$23:$Y70)&gt;MAX(AA$23:$AA70),MAX(AA$23:$AA70)&lt;TIME(16,0,0)),MAX(AA$23:$AA70,$C71),""),"")</f>
        <v>0.50154576876964052</v>
      </c>
      <c r="AA71" s="4">
        <f t="shared" ca="1" si="16"/>
        <v>0.50961562825560991</v>
      </c>
    </row>
    <row r="72" spans="1:27" ht="13.8" x14ac:dyDescent="0.3">
      <c r="A72" s="33" t="str">
        <f t="shared" ca="1" si="3"/>
        <v>макияж</v>
      </c>
      <c r="B72" s="34">
        <f t="shared" ca="1" si="4"/>
        <v>9.7356331405178924</v>
      </c>
      <c r="C72" s="32">
        <f t="shared" ca="1" si="5"/>
        <v>0.50830662511722235</v>
      </c>
      <c r="D72" s="3">
        <f ca="1">IF(C72&lt;&gt;"",IF(A72="маникюр",SUM(COUNTIF($I$24:$I72,"&gt;"&amp;C72),COUNTIF($K$24:$K72,"&gt;"&amp;C72),COUNTIF($M$24:$M72,"&gt;"&amp;C72)),SUM(COUNTIF($O$24:$O72,"&gt;"&amp;C72),COUNTIF($Q$24:$Q72,"&gt;"&amp;C72),COUNTIF($S$24:$S72,"&gt;"&amp;C72),COUNTIF($U$24:$U72,"&gt;"&amp;C72),COUNTIF($W$24:$W72,"&gt;"&amp;C72),COUNTIF($Y$24:$Y72,"&gt;"&amp;C72),COUNTIF($AA$24:$AA72,"&gt;"&amp;C72))),"")</f>
        <v>2</v>
      </c>
      <c r="E72" s="3">
        <f t="shared" ca="1" si="6"/>
        <v>15.281351332880494</v>
      </c>
      <c r="F72" s="35">
        <f t="shared" ca="1" si="7"/>
        <v>1.0612049536722566E-2</v>
      </c>
      <c r="G72" s="4">
        <f t="shared" ca="1" si="8"/>
        <v>1.0612049536722568E-2</v>
      </c>
      <c r="H72" s="4" t="str">
        <f ca="1">IF($A72="маникюр",IF(AND(MAX(I$23:$I71)&lt;=MAX(K$23:$K71),$C72&lt;&gt;"",MAX(I$23:$I71)&lt;=MAX(M$23:$M71),MAX(I$23:$I71)&lt;TIME(16,0,0)),MAX(I$23:$I71,$C72),""),"")</f>
        <v/>
      </c>
      <c r="I72" s="4" t="str">
        <f t="shared" ca="1" si="9"/>
        <v/>
      </c>
      <c r="J72" s="4" t="str">
        <f ca="1">IF($A72="маникюр",IF(AND(MAX(I$23:$I71)&gt;MAX(K$23:$K71),$C72&lt;&gt;"",MAX(K$23:$K71)&lt;=MAX(M$23:$M71),MAX(K$23:$K71)&lt;TIME(16,0,0)),MAX(K$23:$K71,$C72),""),"")</f>
        <v/>
      </c>
      <c r="K72" s="4" t="str">
        <f t="shared" ca="1" si="10"/>
        <v/>
      </c>
      <c r="L72" s="21" t="str">
        <f ca="1">IF($A72="маникюр",IF(AND(MAX(I$23:$I71)&gt;MAX(M$23:$M71),$C72&lt;&gt;"",MAX(K$23:$K71)&gt;MAX(M$23:$M71),MAX(M$23:$M71)&lt;TIME(16,0,0)),MAX(M$23:$M71,$C72),""),"")</f>
        <v/>
      </c>
      <c r="M72" s="4" t="str">
        <f t="shared" ca="1" si="11"/>
        <v/>
      </c>
      <c r="N72" s="4" t="str">
        <f ca="1">IF($A72="макияж",IF(AND(MAX(O$23:$O71)&lt;=MAX(Q$23:$Q71),$C72&lt;&gt;"",MAX(O$23:$O71)&lt;=MAX(S$23:$S71),MAX(O$23:$O71)&lt;=MAX(U$23:$U71),MAX(O$23:$O71)&lt;=MAX(W$23:$W71),MAX(O$23:$O71)&lt;=MAX(Y$23:$Y71),MAX(O$23:$O71)&lt;=MAX(AA$23:$AA71),MAX(O$23:$O71)&lt;TIME(16,0,0)),MAX(O$23:$O71,$C72),""),"")</f>
        <v/>
      </c>
      <c r="O72" s="4" t="str">
        <f t="shared" ca="1" si="0"/>
        <v/>
      </c>
      <c r="P72" s="21" t="str">
        <f ca="1">IF($A72="макияж",IF(AND(MAX(O$23:$O71)&gt;MAX(Q$23:$Q71),$C72&lt;&gt;"",MAX(Q$23:$Q71)&lt;=MAX(S$23:$S71),MAX(Q$23:$Q71)&lt;=MAX(U$23:$U71),MAX(Q$23:$Q71)&lt;=MAX(W$23:$W71),MAX(Q$23:$Q71)&lt;=MAX(Y$23:$Y71),MAX(Q$23:$Q71)&lt;=MAX(AA$23:$AA71),MAX(Q$23:$Q71)&lt;TIME(16,0,0)),MAX(Q$23:$Q71,$C72),""),"")</f>
        <v/>
      </c>
      <c r="Q72" s="4" t="str">
        <f t="shared" ca="1" si="1"/>
        <v/>
      </c>
      <c r="R72" s="21" t="str">
        <f ca="1">IF($A72="макияж",IF(AND(MAX(O$23:$O71)&gt;MAX(S$23:$S71),$C72&lt;&gt;"",MAX(Q$23:$Q71)&gt;MAX(S$23:$S71),MAX(S$23:$S71)&lt;=MAX(U$23:$U71),MAX(S$23:$S71)&lt;=MAX(W$23:$W71),MAX(S$23:$S71)&lt;=MAX(Y$23:$Y71),MAX(S$23:$S71)&lt;=MAX(AA$23:$AA71),MAX(S$23:$S71)&lt;TIME(16,0,0)),MAX(S$23:$S71,$C72),""),"")</f>
        <v/>
      </c>
      <c r="S72" s="4" t="str">
        <f t="shared" ref="S72" ca="1" si="63">IF(ISTEXT(R72),"",R72+$E72/1440)</f>
        <v/>
      </c>
      <c r="T72" s="21" t="str">
        <f ca="1">IF($A72="макияж",IF(AND(MAX(O$23:$O71)&gt;MAX(U$23:$U71),$C72&lt;&gt;"",MAX(Q$23:$Q71)&gt;MAX(U$23:$U71),MAX(S$23:$S71)&gt;MAX(U$23:$U71),MAX(U$23:$U71)&lt;=MAX(W$23:$W71),MAX(U$23:$U71)&lt;=MAX(Y$23:$Y71),MAX(U$23:$U71)&lt;=MAX(AA$23:$AA71),MAX(U$23:$U71)&lt;TIME(16,0,0)),MAX(U$23:$U71,$C72),""),"")</f>
        <v/>
      </c>
      <c r="U72" s="4" t="str">
        <f t="shared" ca="1" si="13"/>
        <v/>
      </c>
      <c r="V72" s="21">
        <f ca="1">IF($A72="макияж",IF(AND(MAX(O$23:$O71)&gt;MAX(W$23:$W71),$C72&lt;&gt;"",MAX(Q$23:$Q71)&gt;MAX(W$23:$W71),MAX(S$23:$S71)&gt;MAX(W$23:$W71),MAX(U$23:$U71)&gt;MAX(W$23:$W71),MAX(W$23:$W71)&lt;=MAX(Y$23:$Y71),MAX(W$23:$W71)&lt;=MAX(AA$23:$AA71),MAX(W$23:$W71)&lt;TIME(16,0,0)),MAX(W$23:$W71,$C72),""),"")</f>
        <v>0.50830662511722235</v>
      </c>
      <c r="W72" s="4">
        <f t="shared" ca="1" si="14"/>
        <v>0.51891867465394492</v>
      </c>
      <c r="X72" s="21" t="str">
        <f ca="1">IF($A72="макияж",IF(AND(MAX(O$23:$O71)&gt;MAX(Y$23:$Y71),$C72&lt;&gt;"",MAX(Q$23:$Q71)&gt;MAX(Y$23:$Y71),MAX(S$23:$S71)&gt;MAX(Y$23:$Y71),MAX(U$23:$U71)&gt;MAX(Y$23:$Y71),MAX(W$23:$W71)&gt;MAX(Y$23:$Y71),MAX(Y$23:$Y71)&lt;=MAX(AA$23:$AA71),MAX(Y$23:$Y71)&lt;TIME(16,0,0)),MAX(Y$23:$Y71,$C72),""),"")</f>
        <v/>
      </c>
      <c r="Y72" s="4" t="str">
        <f t="shared" ca="1" si="15"/>
        <v/>
      </c>
      <c r="Z72" s="21" t="str">
        <f ca="1">IF($A72="макияж",IF(AND(MAX(O$23:$O71)&gt;MAX(AA$23:$AA71),$C72&lt;&gt;"",MAX(Q$23:$Q71)&gt;MAX(AA$23:$AA71),MAX(S$23:$S71)&gt;MAX(AA$23:$AA71),MAX(U$23:$U71)&gt;MAX(AA$23:$AA71),MAX(W$23:$W71)&gt;MAX(AA$23:$AA71),MAX(Y$23:$Y71)&gt;MAX(AA$23:$AA71),MAX(AA$23:$AA71)&lt;TIME(16,0,0)),MAX(AA$23:$AA71,$C72),""),"")</f>
        <v/>
      </c>
      <c r="AA72" s="4" t="str">
        <f t="shared" ca="1" si="16"/>
        <v/>
      </c>
    </row>
    <row r="73" spans="1:27" ht="13.8" x14ac:dyDescent="0.3">
      <c r="A73" s="33" t="str">
        <f t="shared" ca="1" si="3"/>
        <v>макияж</v>
      </c>
      <c r="B73" s="34">
        <f t="shared" ca="1" si="4"/>
        <v>3.5922218568195201</v>
      </c>
      <c r="C73" s="32">
        <f t="shared" ca="1" si="5"/>
        <v>0.51080122362890257</v>
      </c>
      <c r="D73" s="3">
        <f ca="1">IF(C73&lt;&gt;"",IF(A73="маникюр",SUM(COUNTIF($I$24:$I73,"&gt;"&amp;C73),COUNTIF($K$24:$K73,"&gt;"&amp;C73),COUNTIF($M$24:$M73,"&gt;"&amp;C73)),SUM(COUNTIF($O$24:$O73,"&gt;"&amp;C73),COUNTIF($Q$24:$Q73,"&gt;"&amp;C73),COUNTIF($S$24:$S73,"&gt;"&amp;C73),COUNTIF($U$24:$U73,"&gt;"&amp;C73),COUNTIF($W$24:$W73,"&gt;"&amp;C73),COUNTIF($Y$24:$Y73,"&gt;"&amp;C73),COUNTIF($AA$24:$AA73,"&gt;"&amp;C73))),"")</f>
        <v>2</v>
      </c>
      <c r="E73" s="3">
        <f t="shared" ca="1" si="6"/>
        <v>32.838134696295711</v>
      </c>
      <c r="F73" s="35">
        <f t="shared" ca="1" si="7"/>
        <v>2.2804260205760912E-2</v>
      </c>
      <c r="G73" s="4">
        <f t="shared" ca="1" si="8"/>
        <v>2.2804260205760873E-2</v>
      </c>
      <c r="H73" s="4" t="str">
        <f ca="1">IF($A73="маникюр",IF(AND(MAX(I$23:$I72)&lt;=MAX(K$23:$K72),$C73&lt;&gt;"",MAX(I$23:$I72)&lt;=MAX(M$23:$M72),MAX(I$23:$I72)&lt;TIME(16,0,0)),MAX(I$23:$I72,$C73),""),"")</f>
        <v/>
      </c>
      <c r="I73" s="4" t="str">
        <f t="shared" ca="1" si="9"/>
        <v/>
      </c>
      <c r="J73" s="4" t="str">
        <f ca="1">IF($A73="маникюр",IF(AND(MAX(I$23:$I72)&gt;MAX(K$23:$K72),$C73&lt;&gt;"",MAX(K$23:$K72)&lt;=MAX(M$23:$M72),MAX(K$23:$K72)&lt;TIME(16,0,0)),MAX(K$23:$K72,$C73),""),"")</f>
        <v/>
      </c>
      <c r="K73" s="4" t="str">
        <f t="shared" ca="1" si="10"/>
        <v/>
      </c>
      <c r="L73" s="21" t="str">
        <f ca="1">IF($A73="маникюр",IF(AND(MAX(I$23:$I72)&gt;MAX(M$23:$M72),$C73&lt;&gt;"",MAX(K$23:$K72)&gt;MAX(M$23:$M72),MAX(M$23:$M72)&lt;TIME(16,0,0)),MAX(M$23:$M72,$C73),""),"")</f>
        <v/>
      </c>
      <c r="M73" s="4" t="str">
        <f t="shared" ca="1" si="11"/>
        <v/>
      </c>
      <c r="N73" s="4" t="str">
        <f ca="1">IF($A73="макияж",IF(AND(MAX(O$23:$O72)&lt;=MAX(Q$23:$Q72),$C73&lt;&gt;"",MAX(O$23:$O72)&lt;=MAX(S$23:$S72),MAX(O$23:$O72)&lt;=MAX(U$23:$U72),MAX(O$23:$O72)&lt;=MAX(W$23:$W72),MAX(O$23:$O72)&lt;=MAX(Y$23:$Y72),MAX(O$23:$O72)&lt;=MAX(AA$23:$AA72),MAX(O$23:$O72)&lt;TIME(16,0,0)),MAX(O$23:$O72,$C73),""),"")</f>
        <v/>
      </c>
      <c r="O73" s="4" t="str">
        <f t="shared" ca="1" si="0"/>
        <v/>
      </c>
      <c r="P73" s="21" t="str">
        <f ca="1">IF($A73="макияж",IF(AND(MAX(O$23:$O72)&gt;MAX(Q$23:$Q72),$C73&lt;&gt;"",MAX(Q$23:$Q72)&lt;=MAX(S$23:$S72),MAX(Q$23:$Q72)&lt;=MAX(U$23:$U72),MAX(Q$23:$Q72)&lt;=MAX(W$23:$W72),MAX(Q$23:$Q72)&lt;=MAX(Y$23:$Y72),MAX(Q$23:$Q72)&lt;=MAX(AA$23:$AA72),MAX(Q$23:$Q72)&lt;TIME(16,0,0)),MAX(Q$23:$Q72,$C73),""),"")</f>
        <v/>
      </c>
      <c r="Q73" s="4" t="str">
        <f t="shared" ca="1" si="1"/>
        <v/>
      </c>
      <c r="R73" s="21">
        <f ca="1">IF($A73="макияж",IF(AND(MAX(O$23:$O72)&gt;MAX(S$23:$S72),$C73&lt;&gt;"",MAX(Q$23:$Q72)&gt;MAX(S$23:$S72),MAX(S$23:$S72)&lt;=MAX(U$23:$U72),MAX(S$23:$S72)&lt;=MAX(W$23:$W72),MAX(S$23:$S72)&lt;=MAX(Y$23:$Y72),MAX(S$23:$S72)&lt;=MAX(AA$23:$AA72),MAX(S$23:$S72)&lt;TIME(16,0,0)),MAX(S$23:$S72,$C73),""),"")</f>
        <v>0.51080122362890257</v>
      </c>
      <c r="S73" s="4">
        <f t="shared" ref="S73" ca="1" si="64">IF(ISTEXT(R73),"",R73+$E73/1440)</f>
        <v>0.53360548383466344</v>
      </c>
      <c r="T73" s="21" t="str">
        <f ca="1">IF($A73="макияж",IF(AND(MAX(O$23:$O72)&gt;MAX(U$23:$U72),$C73&lt;&gt;"",MAX(Q$23:$Q72)&gt;MAX(U$23:$U72),MAX(S$23:$S72)&gt;MAX(U$23:$U72),MAX(U$23:$U72)&lt;=MAX(W$23:$W72),MAX(U$23:$U72)&lt;=MAX(Y$23:$Y72),MAX(U$23:$U72)&lt;=MAX(AA$23:$AA72),MAX(U$23:$U72)&lt;TIME(16,0,0)),MAX(U$23:$U72,$C73),""),"")</f>
        <v/>
      </c>
      <c r="U73" s="4" t="str">
        <f t="shared" ca="1" si="13"/>
        <v/>
      </c>
      <c r="V73" s="21" t="str">
        <f ca="1">IF($A73="макияж",IF(AND(MAX(O$23:$O72)&gt;MAX(W$23:$W72),$C73&lt;&gt;"",MAX(Q$23:$Q72)&gt;MAX(W$23:$W72),MAX(S$23:$S72)&gt;MAX(W$23:$W72),MAX(U$23:$U72)&gt;MAX(W$23:$W72),MAX(W$23:$W72)&lt;=MAX(Y$23:$Y72),MAX(W$23:$W72)&lt;=MAX(AA$23:$AA72),MAX(W$23:$W72)&lt;TIME(16,0,0)),MAX(W$23:$W72,$C73),""),"")</f>
        <v/>
      </c>
      <c r="W73" s="4" t="str">
        <f t="shared" ca="1" si="14"/>
        <v/>
      </c>
      <c r="X73" s="21" t="str">
        <f ca="1">IF($A73="макияж",IF(AND(MAX(O$23:$O72)&gt;MAX(Y$23:$Y72),$C73&lt;&gt;"",MAX(Q$23:$Q72)&gt;MAX(Y$23:$Y72),MAX(S$23:$S72)&gt;MAX(Y$23:$Y72),MAX(U$23:$U72)&gt;MAX(Y$23:$Y72),MAX(W$23:$W72)&gt;MAX(Y$23:$Y72),MAX(Y$23:$Y72)&lt;=MAX(AA$23:$AA72),MAX(Y$23:$Y72)&lt;TIME(16,0,0)),MAX(Y$23:$Y72,$C73),""),"")</f>
        <v/>
      </c>
      <c r="Y73" s="4" t="str">
        <f t="shared" ca="1" si="15"/>
        <v/>
      </c>
      <c r="Z73" s="21" t="str">
        <f ca="1">IF($A73="макияж",IF(AND(MAX(O$23:$O72)&gt;MAX(AA$23:$AA72),$C73&lt;&gt;"",MAX(Q$23:$Q72)&gt;MAX(AA$23:$AA72),MAX(S$23:$S72)&gt;MAX(AA$23:$AA72),MAX(U$23:$U72)&gt;MAX(AA$23:$AA72),MAX(W$23:$W72)&gt;MAX(AA$23:$AA72),MAX(Y$23:$Y72)&gt;MAX(AA$23:$AA72),MAX(AA$23:$AA72)&lt;TIME(16,0,0)),MAX(AA$23:$AA72,$C73),""),"")</f>
        <v/>
      </c>
      <c r="AA73" s="4" t="str">
        <f t="shared" ca="1" si="16"/>
        <v/>
      </c>
    </row>
    <row r="74" spans="1:27" ht="13.8" x14ac:dyDescent="0.3">
      <c r="A74" s="33" t="str">
        <f t="shared" ca="1" si="3"/>
        <v>маникюр</v>
      </c>
      <c r="B74" s="34">
        <f t="shared" ca="1" si="4"/>
        <v>3.6695752464260929</v>
      </c>
      <c r="C74" s="32">
        <f t="shared" ca="1" si="5"/>
        <v>0.51334953977225406</v>
      </c>
      <c r="D74" s="3">
        <f ca="1">IF(C74&lt;&gt;"",IF(A74="маникюр",SUM(COUNTIF($I$24:$I74,"&gt;"&amp;C74),COUNTIF($K$24:$K74,"&gt;"&amp;C74),COUNTIF($M$24:$M74,"&gt;"&amp;C74)),SUM(COUNTIF($O$24:$O74,"&gt;"&amp;C74),COUNTIF($Q$24:$Q74,"&gt;"&amp;C74),COUNTIF($S$24:$S74,"&gt;"&amp;C74),COUNTIF($U$24:$U74,"&gt;"&amp;C74),COUNTIF($W$24:$W74,"&gt;"&amp;C74),COUNTIF($Y$24:$Y74,"&gt;"&amp;C74),COUNTIF($AA$24:$AA74,"&gt;"&amp;C74))),"")</f>
        <v>1</v>
      </c>
      <c r="E74" s="3">
        <f t="shared" ca="1" si="6"/>
        <v>14.23384549802635</v>
      </c>
      <c r="F74" s="35">
        <f t="shared" ca="1" si="7"/>
        <v>9.884614929184965E-3</v>
      </c>
      <c r="G74" s="4">
        <f t="shared" ca="1" si="8"/>
        <v>9.8846149291849095E-3</v>
      </c>
      <c r="H74" s="4" t="str">
        <f ca="1">IF($A74="маникюр",IF(AND(MAX(I$23:$I73)&lt;=MAX(K$23:$K73),$C74&lt;&gt;"",MAX(I$23:$I73)&lt;=MAX(M$23:$M73),MAX(I$23:$I73)&lt;TIME(16,0,0)),MAX(I$23:$I73,$C74),""),"")</f>
        <v/>
      </c>
      <c r="I74" s="4" t="str">
        <f t="shared" ca="1" si="9"/>
        <v/>
      </c>
      <c r="J74" s="4" t="str">
        <f ca="1">IF($A74="маникюр",IF(AND(MAX(I$23:$I73)&gt;MAX(K$23:$K73),$C74&lt;&gt;"",MAX(K$23:$K73)&lt;=MAX(M$23:$M73),MAX(K$23:$K73)&lt;TIME(16,0,0)),MAX(K$23:$K73,$C74),""),"")</f>
        <v/>
      </c>
      <c r="K74" s="4" t="str">
        <f t="shared" ca="1" si="10"/>
        <v/>
      </c>
      <c r="L74" s="21">
        <f ca="1">IF($A74="маникюр",IF(AND(MAX(I$23:$I73)&gt;MAX(M$23:$M73),$C74&lt;&gt;"",MAX(K$23:$K73)&gt;MAX(M$23:$M73),MAX(M$23:$M73)&lt;TIME(16,0,0)),MAX(M$23:$M73,$C74),""),"")</f>
        <v>0.51334953977225406</v>
      </c>
      <c r="M74" s="4">
        <f t="shared" ca="1" si="11"/>
        <v>0.52323415470143897</v>
      </c>
      <c r="N74" s="4" t="str">
        <f ca="1">IF($A74="макияж",IF(AND(MAX(O$23:$O73)&lt;=MAX(Q$23:$Q73),$C74&lt;&gt;"",MAX(O$23:$O73)&lt;=MAX(S$23:$S73),MAX(O$23:$O73)&lt;=MAX(U$23:$U73),MAX(O$23:$O73)&lt;=MAX(W$23:$W73),MAX(O$23:$O73)&lt;=MAX(Y$23:$Y73),MAX(O$23:$O73)&lt;=MAX(AA$23:$AA73),MAX(O$23:$O73)&lt;TIME(16,0,0)),MAX(O$23:$O73,$C74),""),"")</f>
        <v/>
      </c>
      <c r="O74" s="4" t="str">
        <f t="shared" ca="1" si="0"/>
        <v/>
      </c>
      <c r="P74" s="21" t="str">
        <f ca="1">IF($A74="макияж",IF(AND(MAX(O$23:$O73)&gt;MAX(Q$23:$Q73),$C74&lt;&gt;"",MAX(Q$23:$Q73)&lt;=MAX(S$23:$S73),MAX(Q$23:$Q73)&lt;=MAX(U$23:$U73),MAX(Q$23:$Q73)&lt;=MAX(W$23:$W73),MAX(Q$23:$Q73)&lt;=MAX(Y$23:$Y73),MAX(Q$23:$Q73)&lt;=MAX(AA$23:$AA73),MAX(Q$23:$Q73)&lt;TIME(16,0,0)),MAX(Q$23:$Q73,$C74),""),"")</f>
        <v/>
      </c>
      <c r="Q74" s="4" t="str">
        <f t="shared" ca="1" si="1"/>
        <v/>
      </c>
      <c r="R74" s="21" t="str">
        <f ca="1">IF($A74="макияж",IF(AND(MAX(O$23:$O73)&gt;MAX(S$23:$S73),$C74&lt;&gt;"",MAX(Q$23:$Q73)&gt;MAX(S$23:$S73),MAX(S$23:$S73)&lt;=MAX(U$23:$U73),MAX(S$23:$S73)&lt;=MAX(W$23:$W73),MAX(S$23:$S73)&lt;=MAX(Y$23:$Y73),MAX(S$23:$S73)&lt;=MAX(AA$23:$AA73),MAX(S$23:$S73)&lt;TIME(16,0,0)),MAX(S$23:$S73,$C74),""),"")</f>
        <v/>
      </c>
      <c r="S74" s="4" t="str">
        <f t="shared" ref="S74" ca="1" si="65">IF(ISTEXT(R74),"",R74+$E74/1440)</f>
        <v/>
      </c>
      <c r="T74" s="21" t="str">
        <f ca="1">IF($A74="макияж",IF(AND(MAX(O$23:$O73)&gt;MAX(U$23:$U73),$C74&lt;&gt;"",MAX(Q$23:$Q73)&gt;MAX(U$23:$U73),MAX(S$23:$S73)&gt;MAX(U$23:$U73),MAX(U$23:$U73)&lt;=MAX(W$23:$W73),MAX(U$23:$U73)&lt;=MAX(Y$23:$Y73),MAX(U$23:$U73)&lt;=MAX(AA$23:$AA73),MAX(U$23:$U73)&lt;TIME(16,0,0)),MAX(U$23:$U73,$C74),""),"")</f>
        <v/>
      </c>
      <c r="U74" s="4" t="str">
        <f t="shared" ca="1" si="13"/>
        <v/>
      </c>
      <c r="V74" s="21" t="str">
        <f ca="1">IF($A74="макияж",IF(AND(MAX(O$23:$O73)&gt;MAX(W$23:$W73),$C74&lt;&gt;"",MAX(Q$23:$Q73)&gt;MAX(W$23:$W73),MAX(S$23:$S73)&gt;MAX(W$23:$W73),MAX(U$23:$U73)&gt;MAX(W$23:$W73),MAX(W$23:$W73)&lt;=MAX(Y$23:$Y73),MAX(W$23:$W73)&lt;=MAX(AA$23:$AA73),MAX(W$23:$W73)&lt;TIME(16,0,0)),MAX(W$23:$W73,$C74),""),"")</f>
        <v/>
      </c>
      <c r="W74" s="4" t="str">
        <f t="shared" ca="1" si="14"/>
        <v/>
      </c>
      <c r="X74" s="21" t="str">
        <f ca="1">IF($A74="макияж",IF(AND(MAX(O$23:$O73)&gt;MAX(Y$23:$Y73),$C74&lt;&gt;"",MAX(Q$23:$Q73)&gt;MAX(Y$23:$Y73),MAX(S$23:$S73)&gt;MAX(Y$23:$Y73),MAX(U$23:$U73)&gt;MAX(Y$23:$Y73),MAX(W$23:$W73)&gt;MAX(Y$23:$Y73),MAX(Y$23:$Y73)&lt;=MAX(AA$23:$AA73),MAX(Y$23:$Y73)&lt;TIME(16,0,0)),MAX(Y$23:$Y73,$C74),""),"")</f>
        <v/>
      </c>
      <c r="Y74" s="4" t="str">
        <f t="shared" ca="1" si="15"/>
        <v/>
      </c>
      <c r="Z74" s="21" t="str">
        <f ca="1">IF($A74="макияж",IF(AND(MAX(O$23:$O73)&gt;MAX(AA$23:$AA73),$C74&lt;&gt;"",MAX(Q$23:$Q73)&gt;MAX(AA$23:$AA73),MAX(S$23:$S73)&gt;MAX(AA$23:$AA73),MAX(U$23:$U73)&gt;MAX(AA$23:$AA73),MAX(W$23:$W73)&gt;MAX(AA$23:$AA73),MAX(Y$23:$Y73)&gt;MAX(AA$23:$AA73),MAX(AA$23:$AA73)&lt;TIME(16,0,0)),MAX(AA$23:$AA73,$C74),""),"")</f>
        <v/>
      </c>
      <c r="AA74" s="4" t="str">
        <f t="shared" ca="1" si="16"/>
        <v/>
      </c>
    </row>
    <row r="75" spans="1:27" ht="13.8" x14ac:dyDescent="0.3">
      <c r="A75" s="33" t="str">
        <f t="shared" ca="1" si="3"/>
        <v>макияж</v>
      </c>
      <c r="B75" s="34">
        <f t="shared" ca="1" si="4"/>
        <v>2.9141619103880814</v>
      </c>
      <c r="C75" s="32">
        <f t="shared" ca="1" si="5"/>
        <v>0.51537326332113464</v>
      </c>
      <c r="D75" s="3">
        <f ca="1">IF(C75&lt;&gt;"",IF(A75="маникюр",SUM(COUNTIF($I$24:$I75,"&gt;"&amp;C75),COUNTIF($K$24:$K75,"&gt;"&amp;C75),COUNTIF($M$24:$M75,"&gt;"&amp;C75)),SUM(COUNTIF($O$24:$O75,"&gt;"&amp;C75),COUNTIF($Q$24:$Q75,"&gt;"&amp;C75),COUNTIF($S$24:$S75,"&gt;"&amp;C75),COUNTIF($U$24:$U75,"&gt;"&amp;C75),COUNTIF($W$24:$W75,"&gt;"&amp;C75),COUNTIF($Y$24:$Y75,"&gt;"&amp;C75),COUNTIF($AA$24:$AA75,"&gt;"&amp;C75))),"")</f>
        <v>3</v>
      </c>
      <c r="E75" s="3">
        <f t="shared" ca="1" si="6"/>
        <v>15.727623598479028</v>
      </c>
      <c r="F75" s="35">
        <f t="shared" ca="1" si="7"/>
        <v>1.0921960832277103E-2</v>
      </c>
      <c r="G75" s="4">
        <f t="shared" ca="1" si="8"/>
        <v>1.0921960832277144E-2</v>
      </c>
      <c r="H75" s="4" t="str">
        <f ca="1">IF($A75="маникюр",IF(AND(MAX(I$23:$I74)&lt;=MAX(K$23:$K74),$C75&lt;&gt;"",MAX(I$23:$I74)&lt;=MAX(M$23:$M74),MAX(I$23:$I74)&lt;TIME(16,0,0)),MAX(I$23:$I74,$C75),""),"")</f>
        <v/>
      </c>
      <c r="I75" s="4" t="str">
        <f t="shared" ca="1" si="9"/>
        <v/>
      </c>
      <c r="J75" s="4" t="str">
        <f ca="1">IF($A75="маникюр",IF(AND(MAX(I$23:$I74)&gt;MAX(K$23:$K74),$C75&lt;&gt;"",MAX(K$23:$K74)&lt;=MAX(M$23:$M74),MAX(K$23:$K74)&lt;TIME(16,0,0)),MAX(K$23:$K74,$C75),""),"")</f>
        <v/>
      </c>
      <c r="K75" s="4" t="str">
        <f t="shared" ca="1" si="10"/>
        <v/>
      </c>
      <c r="L75" s="21" t="str">
        <f ca="1">IF($A75="маникюр",IF(AND(MAX(I$23:$I74)&gt;MAX(M$23:$M74),$C75&lt;&gt;"",MAX(K$23:$K74)&gt;MAX(M$23:$M74),MAX(M$23:$M74)&lt;TIME(16,0,0)),MAX(M$23:$M74,$C75),""),"")</f>
        <v/>
      </c>
      <c r="M75" s="4" t="str">
        <f t="shared" ca="1" si="11"/>
        <v/>
      </c>
      <c r="N75" s="4" t="str">
        <f ca="1">IF($A75="макияж",IF(AND(MAX(O$23:$O74)&lt;=MAX(Q$23:$Q74),$C75&lt;&gt;"",MAX(O$23:$O74)&lt;=MAX(S$23:$S74),MAX(O$23:$O74)&lt;=MAX(U$23:$U74),MAX(O$23:$O74)&lt;=MAX(W$23:$W74),MAX(O$23:$O74)&lt;=MAX(Y$23:$Y74),MAX(O$23:$O74)&lt;=MAX(AA$23:$AA74),MAX(O$23:$O74)&lt;TIME(16,0,0)),MAX(O$23:$O74,$C75),""),"")</f>
        <v/>
      </c>
      <c r="O75" s="4" t="str">
        <f t="shared" ca="1" si="0"/>
        <v/>
      </c>
      <c r="P75" s="21">
        <f ca="1">IF($A75="макияж",IF(AND(MAX(O$23:$O74)&gt;MAX(Q$23:$Q74),$C75&lt;&gt;"",MAX(Q$23:$Q74)&lt;=MAX(S$23:$S74),MAX(Q$23:$Q74)&lt;=MAX(U$23:$U74),MAX(Q$23:$Q74)&lt;=MAX(W$23:$W74),MAX(Q$23:$Q74)&lt;=MAX(Y$23:$Y74),MAX(Q$23:$Q74)&lt;=MAX(AA$23:$AA74),MAX(Q$23:$Q74)&lt;TIME(16,0,0)),MAX(Q$23:$Q74,$C75),""),"")</f>
        <v>0.51537326332113464</v>
      </c>
      <c r="Q75" s="4">
        <f t="shared" ca="1" si="1"/>
        <v>0.52629522415341179</v>
      </c>
      <c r="R75" s="21" t="str">
        <f ca="1">IF($A75="макияж",IF(AND(MAX(O$23:$O74)&gt;MAX(S$23:$S74),$C75&lt;&gt;"",MAX(Q$23:$Q74)&gt;MAX(S$23:$S74),MAX(S$23:$S74)&lt;=MAX(U$23:$U74),MAX(S$23:$S74)&lt;=MAX(W$23:$W74),MAX(S$23:$S74)&lt;=MAX(Y$23:$Y74),MAX(S$23:$S74)&lt;=MAX(AA$23:$AA74),MAX(S$23:$S74)&lt;TIME(16,0,0)),MAX(S$23:$S74,$C75),""),"")</f>
        <v/>
      </c>
      <c r="S75" s="4" t="str">
        <f t="shared" ref="S75" ca="1" si="66">IF(ISTEXT(R75),"",R75+$E75/1440)</f>
        <v/>
      </c>
      <c r="T75" s="21" t="str">
        <f ca="1">IF($A75="макияж",IF(AND(MAX(O$23:$O74)&gt;MAX(U$23:$U74),$C75&lt;&gt;"",MAX(Q$23:$Q74)&gt;MAX(U$23:$U74),MAX(S$23:$S74)&gt;MAX(U$23:$U74),MAX(U$23:$U74)&lt;=MAX(W$23:$W74),MAX(U$23:$U74)&lt;=MAX(Y$23:$Y74),MAX(U$23:$U74)&lt;=MAX(AA$23:$AA74),MAX(U$23:$U74)&lt;TIME(16,0,0)),MAX(U$23:$U74,$C75),""),"")</f>
        <v/>
      </c>
      <c r="U75" s="4" t="str">
        <f t="shared" ca="1" si="13"/>
        <v/>
      </c>
      <c r="V75" s="21" t="str">
        <f ca="1">IF($A75="макияж",IF(AND(MAX(O$23:$O74)&gt;MAX(W$23:$W74),$C75&lt;&gt;"",MAX(Q$23:$Q74)&gt;MAX(W$23:$W74),MAX(S$23:$S74)&gt;MAX(W$23:$W74),MAX(U$23:$U74)&gt;MAX(W$23:$W74),MAX(W$23:$W74)&lt;=MAX(Y$23:$Y74),MAX(W$23:$W74)&lt;=MAX(AA$23:$AA74),MAX(W$23:$W74)&lt;TIME(16,0,0)),MAX(W$23:$W74,$C75),""),"")</f>
        <v/>
      </c>
      <c r="W75" s="4" t="str">
        <f t="shared" ca="1" si="14"/>
        <v/>
      </c>
      <c r="X75" s="21" t="str">
        <f ca="1">IF($A75="макияж",IF(AND(MAX(O$23:$O74)&gt;MAX(Y$23:$Y74),$C75&lt;&gt;"",MAX(Q$23:$Q74)&gt;MAX(Y$23:$Y74),MAX(S$23:$S74)&gt;MAX(Y$23:$Y74),MAX(U$23:$U74)&gt;MAX(Y$23:$Y74),MAX(W$23:$W74)&gt;MAX(Y$23:$Y74),MAX(Y$23:$Y74)&lt;=MAX(AA$23:$AA74),MAX(Y$23:$Y74)&lt;TIME(16,0,0)),MAX(Y$23:$Y74,$C75),""),"")</f>
        <v/>
      </c>
      <c r="Y75" s="4" t="str">
        <f t="shared" ca="1" si="15"/>
        <v/>
      </c>
      <c r="Z75" s="21" t="str">
        <f ca="1">IF($A75="макияж",IF(AND(MAX(O$23:$O74)&gt;MAX(AA$23:$AA74),$C75&lt;&gt;"",MAX(Q$23:$Q74)&gt;MAX(AA$23:$AA74),MAX(S$23:$S74)&gt;MAX(AA$23:$AA74),MAX(U$23:$U74)&gt;MAX(AA$23:$AA74),MAX(W$23:$W74)&gt;MAX(AA$23:$AA74),MAX(Y$23:$Y74)&gt;MAX(AA$23:$AA74),MAX(AA$23:$AA74)&lt;TIME(16,0,0)),MAX(AA$23:$AA74,$C75),""),"")</f>
        <v/>
      </c>
      <c r="AA75" s="4" t="str">
        <f t="shared" ca="1" si="16"/>
        <v/>
      </c>
    </row>
    <row r="76" spans="1:27" ht="13.8" x14ac:dyDescent="0.3">
      <c r="A76" s="33" t="str">
        <f t="shared" ca="1" si="3"/>
        <v>макияж</v>
      </c>
      <c r="B76" s="34">
        <f t="shared" ca="1" si="4"/>
        <v>1.1027099974831069</v>
      </c>
      <c r="C76" s="32">
        <f t="shared" ca="1" si="5"/>
        <v>0.51613903415272011</v>
      </c>
      <c r="D76" s="3">
        <f ca="1">IF(C76&lt;&gt;"",IF(A76="маникюр",SUM(COUNTIF($I$24:$I76,"&gt;"&amp;C76),COUNTIF($K$24:$K76,"&gt;"&amp;C76),COUNTIF($M$24:$M76,"&gt;"&amp;C76)),SUM(COUNTIF($O$24:$O76,"&gt;"&amp;C76),COUNTIF($Q$24:$Q76,"&gt;"&amp;C76),COUNTIF($S$24:$S76,"&gt;"&amp;C76),COUNTIF($U$24:$U76,"&gt;"&amp;C76),COUNTIF($W$24:$W76,"&gt;"&amp;C76),COUNTIF($Y$24:$Y76,"&gt;"&amp;C76),COUNTIF($AA$24:$AA76,"&gt;"&amp;C76))),"")</f>
        <v>4</v>
      </c>
      <c r="E76" s="3">
        <f t="shared" ca="1" si="6"/>
        <v>50.615449282970474</v>
      </c>
      <c r="F76" s="35">
        <f t="shared" ca="1" si="7"/>
        <v>3.5149617557618383E-2</v>
      </c>
      <c r="G76" s="4">
        <f t="shared" ca="1" si="8"/>
        <v>3.5149617557618362E-2</v>
      </c>
      <c r="H76" s="4" t="str">
        <f ca="1">IF($A76="маникюр",IF(AND(MAX(I$23:$I75)&lt;=MAX(K$23:$K75),$C76&lt;&gt;"",MAX(I$23:$I75)&lt;=MAX(M$23:$M75),MAX(I$23:$I75)&lt;TIME(16,0,0)),MAX(I$23:$I75,$C76),""),"")</f>
        <v/>
      </c>
      <c r="I76" s="4" t="str">
        <f t="shared" ca="1" si="9"/>
        <v/>
      </c>
      <c r="J76" s="4" t="str">
        <f ca="1">IF($A76="маникюр",IF(AND(MAX(I$23:$I75)&gt;MAX(K$23:$K75),$C76&lt;&gt;"",MAX(K$23:$K75)&lt;=MAX(M$23:$M75),MAX(K$23:$K75)&lt;TIME(16,0,0)),MAX(K$23:$K75,$C76),""),"")</f>
        <v/>
      </c>
      <c r="K76" s="4" t="str">
        <f t="shared" ca="1" si="10"/>
        <v/>
      </c>
      <c r="L76" s="21" t="str">
        <f ca="1">IF($A76="маникюр",IF(AND(MAX(I$23:$I75)&gt;MAX(M$23:$M75),$C76&lt;&gt;"",MAX(K$23:$K75)&gt;MAX(M$23:$M75),MAX(M$23:$M75)&lt;TIME(16,0,0)),MAX(M$23:$M75,$C76),""),"")</f>
        <v/>
      </c>
      <c r="M76" s="4" t="str">
        <f t="shared" ca="1" si="11"/>
        <v/>
      </c>
      <c r="N76" s="4">
        <f ca="1">IF($A76="макияж",IF(AND(MAX(O$23:$O75)&lt;=MAX(Q$23:$Q75),$C76&lt;&gt;"",MAX(O$23:$O75)&lt;=MAX(S$23:$S75),MAX(O$23:$O75)&lt;=MAX(U$23:$U75),MAX(O$23:$O75)&lt;=MAX(W$23:$W75),MAX(O$23:$O75)&lt;=MAX(Y$23:$Y75),MAX(O$23:$O75)&lt;=MAX(AA$23:$AA75),MAX(O$23:$O75)&lt;TIME(16,0,0)),MAX(O$23:$O75,$C76),""),"")</f>
        <v>0.51613903415272011</v>
      </c>
      <c r="O76" s="4">
        <f t="shared" ca="1" si="0"/>
        <v>0.55128865171033847</v>
      </c>
      <c r="P76" s="21" t="str">
        <f ca="1">IF($A76="макияж",IF(AND(MAX(O$23:$O75)&gt;MAX(Q$23:$Q75),$C76&lt;&gt;"",MAX(Q$23:$Q75)&lt;=MAX(S$23:$S75),MAX(Q$23:$Q75)&lt;=MAX(U$23:$U75),MAX(Q$23:$Q75)&lt;=MAX(W$23:$W75),MAX(Q$23:$Q75)&lt;=MAX(Y$23:$Y75),MAX(Q$23:$Q75)&lt;=MAX(AA$23:$AA75),MAX(Q$23:$Q75)&lt;TIME(16,0,0)),MAX(Q$23:$Q75,$C76),""),"")</f>
        <v/>
      </c>
      <c r="Q76" s="4" t="str">
        <f t="shared" ca="1" si="1"/>
        <v/>
      </c>
      <c r="R76" s="21" t="str">
        <f ca="1">IF($A76="макияж",IF(AND(MAX(O$23:$O75)&gt;MAX(S$23:$S75),$C76&lt;&gt;"",MAX(Q$23:$Q75)&gt;MAX(S$23:$S75),MAX(S$23:$S75)&lt;=MAX(U$23:$U75),MAX(S$23:$S75)&lt;=MAX(W$23:$W75),MAX(S$23:$S75)&lt;=MAX(Y$23:$Y75),MAX(S$23:$S75)&lt;=MAX(AA$23:$AA75),MAX(S$23:$S75)&lt;TIME(16,0,0)),MAX(S$23:$S75,$C76),""),"")</f>
        <v/>
      </c>
      <c r="S76" s="4" t="str">
        <f t="shared" ref="S76" ca="1" si="67">IF(ISTEXT(R76),"",R76+$E76/1440)</f>
        <v/>
      </c>
      <c r="T76" s="21" t="str">
        <f ca="1">IF($A76="макияж",IF(AND(MAX(O$23:$O75)&gt;MAX(U$23:$U75),$C76&lt;&gt;"",MAX(Q$23:$Q75)&gt;MAX(U$23:$U75),MAX(S$23:$S75)&gt;MAX(U$23:$U75),MAX(U$23:$U75)&lt;=MAX(W$23:$W75),MAX(U$23:$U75)&lt;=MAX(Y$23:$Y75),MAX(U$23:$U75)&lt;=MAX(AA$23:$AA75),MAX(U$23:$U75)&lt;TIME(16,0,0)),MAX(U$23:$U75,$C76),""),"")</f>
        <v/>
      </c>
      <c r="U76" s="4" t="str">
        <f t="shared" ca="1" si="13"/>
        <v/>
      </c>
      <c r="V76" s="21" t="str">
        <f ca="1">IF($A76="макияж",IF(AND(MAX(O$23:$O75)&gt;MAX(W$23:$W75),$C76&lt;&gt;"",MAX(Q$23:$Q75)&gt;MAX(W$23:$W75),MAX(S$23:$S75)&gt;MAX(W$23:$W75),MAX(U$23:$U75)&gt;MAX(W$23:$W75),MAX(W$23:$W75)&lt;=MAX(Y$23:$Y75),MAX(W$23:$W75)&lt;=MAX(AA$23:$AA75),MAX(W$23:$W75)&lt;TIME(16,0,0)),MAX(W$23:$W75,$C76),""),"")</f>
        <v/>
      </c>
      <c r="W76" s="4" t="str">
        <f t="shared" ca="1" si="14"/>
        <v/>
      </c>
      <c r="X76" s="21" t="str">
        <f ca="1">IF($A76="макияж",IF(AND(MAX(O$23:$O75)&gt;MAX(Y$23:$Y75),$C76&lt;&gt;"",MAX(Q$23:$Q75)&gt;MAX(Y$23:$Y75),MAX(S$23:$S75)&gt;MAX(Y$23:$Y75),MAX(U$23:$U75)&gt;MAX(Y$23:$Y75),MAX(W$23:$W75)&gt;MAX(Y$23:$Y75),MAX(Y$23:$Y75)&lt;=MAX(AA$23:$AA75),MAX(Y$23:$Y75)&lt;TIME(16,0,0)),MAX(Y$23:$Y75,$C76),""),"")</f>
        <v/>
      </c>
      <c r="Y76" s="4" t="str">
        <f t="shared" ca="1" si="15"/>
        <v/>
      </c>
      <c r="Z76" s="21" t="str">
        <f ca="1">IF($A76="макияж",IF(AND(MAX(O$23:$O75)&gt;MAX(AA$23:$AA75),$C76&lt;&gt;"",MAX(Q$23:$Q75)&gt;MAX(AA$23:$AA75),MAX(S$23:$S75)&gt;MAX(AA$23:$AA75),MAX(U$23:$U75)&gt;MAX(AA$23:$AA75),MAX(W$23:$W75)&gt;MAX(AA$23:$AA75),MAX(Y$23:$Y75)&gt;MAX(AA$23:$AA75),MAX(AA$23:$AA75)&lt;TIME(16,0,0)),MAX(AA$23:$AA75,$C76),""),"")</f>
        <v/>
      </c>
      <c r="AA76" s="4" t="str">
        <f t="shared" ca="1" si="16"/>
        <v/>
      </c>
    </row>
    <row r="77" spans="1:27" ht="13.8" x14ac:dyDescent="0.3">
      <c r="A77" s="33" t="str">
        <f t="shared" ca="1" si="3"/>
        <v>макияж</v>
      </c>
      <c r="B77" s="34">
        <f t="shared" ca="1" si="4"/>
        <v>1.504217723494309</v>
      </c>
      <c r="C77" s="32">
        <f t="shared" ca="1" si="5"/>
        <v>0.51718362979403565</v>
      </c>
      <c r="D77" s="3">
        <f ca="1">IF(C77&lt;&gt;"",IF(A77="маникюр",SUM(COUNTIF($I$24:$I77,"&gt;"&amp;C77),COUNTIF($K$24:$K77,"&gt;"&amp;C77),COUNTIF($M$24:$M77,"&gt;"&amp;C77)),SUM(COUNTIF($O$24:$O77,"&gt;"&amp;C77),COUNTIF($Q$24:$Q77,"&gt;"&amp;C77),COUNTIF($S$24:$S77,"&gt;"&amp;C77),COUNTIF($U$24:$U77,"&gt;"&amp;C77),COUNTIF($W$24:$W77,"&gt;"&amp;C77),COUNTIF($Y$24:$Y77,"&gt;"&amp;C77),COUNTIF($AA$24:$AA77,"&gt;"&amp;C77))),"")</f>
        <v>5</v>
      </c>
      <c r="E77" s="3">
        <f t="shared" ca="1" si="6"/>
        <v>39.030498569048184</v>
      </c>
      <c r="F77" s="35">
        <f t="shared" ca="1" si="7"/>
        <v>2.710451289517235E-2</v>
      </c>
      <c r="G77" s="4">
        <f t="shared" ca="1" si="8"/>
        <v>2.710451289517235E-2</v>
      </c>
      <c r="H77" s="4" t="str">
        <f ca="1">IF($A77="маникюр",IF(AND(MAX(I$23:$I76)&lt;=MAX(K$23:$K76),$C77&lt;&gt;"",MAX(I$23:$I76)&lt;=MAX(M$23:$M76),MAX(I$23:$I76)&lt;TIME(16,0,0)),MAX(I$23:$I76,$C77),""),"")</f>
        <v/>
      </c>
      <c r="I77" s="4" t="str">
        <f t="shared" ca="1" si="9"/>
        <v/>
      </c>
      <c r="J77" s="4" t="str">
        <f ca="1">IF($A77="маникюр",IF(AND(MAX(I$23:$I76)&gt;MAX(K$23:$K76),$C77&lt;&gt;"",MAX(K$23:$K76)&lt;=MAX(M$23:$M76),MAX(K$23:$K76)&lt;TIME(16,0,0)),MAX(K$23:$K76,$C77),""),"")</f>
        <v/>
      </c>
      <c r="K77" s="4" t="str">
        <f t="shared" ca="1" si="10"/>
        <v/>
      </c>
      <c r="L77" s="21" t="str">
        <f ca="1">IF($A77="маникюр",IF(AND(MAX(I$23:$I76)&gt;MAX(M$23:$M76),$C77&lt;&gt;"",MAX(K$23:$K76)&gt;MAX(M$23:$M76),MAX(M$23:$M76)&lt;TIME(16,0,0)),MAX(M$23:$M76,$C77),""),"")</f>
        <v/>
      </c>
      <c r="M77" s="4" t="str">
        <f t="shared" ca="1" si="11"/>
        <v/>
      </c>
      <c r="N77" s="4" t="str">
        <f ca="1">IF($A77="макияж",IF(AND(MAX(O$23:$O76)&lt;=MAX(Q$23:$Q76),$C77&lt;&gt;"",MAX(O$23:$O76)&lt;=MAX(S$23:$S76),MAX(O$23:$O76)&lt;=MAX(U$23:$U76),MAX(O$23:$O76)&lt;=MAX(W$23:$W76),MAX(O$23:$O76)&lt;=MAX(Y$23:$Y76),MAX(O$23:$O76)&lt;=MAX(AA$23:$AA76),MAX(O$23:$O76)&lt;TIME(16,0,0)),MAX(O$23:$O76,$C77),""),"")</f>
        <v/>
      </c>
      <c r="O77" s="4" t="str">
        <f t="shared" ca="1" si="0"/>
        <v/>
      </c>
      <c r="P77" s="21" t="str">
        <f ca="1">IF($A77="макияж",IF(AND(MAX(O$23:$O76)&gt;MAX(Q$23:$Q76),$C77&lt;&gt;"",MAX(Q$23:$Q76)&lt;=MAX(S$23:$S76),MAX(Q$23:$Q76)&lt;=MAX(U$23:$U76),MAX(Q$23:$Q76)&lt;=MAX(W$23:$W76),MAX(Q$23:$Q76)&lt;=MAX(Y$23:$Y76),MAX(Q$23:$Q76)&lt;=MAX(AA$23:$AA76),MAX(Q$23:$Q76)&lt;TIME(16,0,0)),MAX(Q$23:$Q76,$C77),""),"")</f>
        <v/>
      </c>
      <c r="Q77" s="4" t="str">
        <f t="shared" ca="1" si="1"/>
        <v/>
      </c>
      <c r="R77" s="21" t="str">
        <f ca="1">IF($A77="макияж",IF(AND(MAX(O$23:$O76)&gt;MAX(S$23:$S76),$C77&lt;&gt;"",MAX(Q$23:$Q76)&gt;MAX(S$23:$S76),MAX(S$23:$S76)&lt;=MAX(U$23:$U76),MAX(S$23:$S76)&lt;=MAX(W$23:$W76),MAX(S$23:$S76)&lt;=MAX(Y$23:$Y76),MAX(S$23:$S76)&lt;=MAX(AA$23:$AA76),MAX(S$23:$S76)&lt;TIME(16,0,0)),MAX(S$23:$S76,$C77),""),"")</f>
        <v/>
      </c>
      <c r="S77" s="4" t="str">
        <f t="shared" ref="S77" ca="1" si="68">IF(ISTEXT(R77),"",R77+$E77/1440)</f>
        <v/>
      </c>
      <c r="T77" s="21">
        <f ca="1">IF($A77="макияж",IF(AND(MAX(O$23:$O76)&gt;MAX(U$23:$U76),$C77&lt;&gt;"",MAX(Q$23:$Q76)&gt;MAX(U$23:$U76),MAX(S$23:$S76)&gt;MAX(U$23:$U76),MAX(U$23:$U76)&lt;=MAX(W$23:$W76),MAX(U$23:$U76)&lt;=MAX(Y$23:$Y76),MAX(U$23:$U76)&lt;=MAX(AA$23:$AA76),MAX(U$23:$U76)&lt;TIME(16,0,0)),MAX(U$23:$U76,$C77),""),"")</f>
        <v>0.51718362979403565</v>
      </c>
      <c r="U77" s="4">
        <f t="shared" ca="1" si="13"/>
        <v>0.544288142689208</v>
      </c>
      <c r="V77" s="21" t="str">
        <f ca="1">IF($A77="макияж",IF(AND(MAX(O$23:$O76)&gt;MAX(W$23:$W76),$C77&lt;&gt;"",MAX(Q$23:$Q76)&gt;MAX(W$23:$W76),MAX(S$23:$S76)&gt;MAX(W$23:$W76),MAX(U$23:$U76)&gt;MAX(W$23:$W76),MAX(W$23:$W76)&lt;=MAX(Y$23:$Y76),MAX(W$23:$W76)&lt;=MAX(AA$23:$AA76),MAX(W$23:$W76)&lt;TIME(16,0,0)),MAX(W$23:$W76,$C77),""),"")</f>
        <v/>
      </c>
      <c r="W77" s="4" t="str">
        <f t="shared" ca="1" si="14"/>
        <v/>
      </c>
      <c r="X77" s="21" t="str">
        <f ca="1">IF($A77="макияж",IF(AND(MAX(O$23:$O76)&gt;MAX(Y$23:$Y76),$C77&lt;&gt;"",MAX(Q$23:$Q76)&gt;MAX(Y$23:$Y76),MAX(S$23:$S76)&gt;MAX(Y$23:$Y76),MAX(U$23:$U76)&gt;MAX(Y$23:$Y76),MAX(W$23:$W76)&gt;MAX(Y$23:$Y76),MAX(Y$23:$Y76)&lt;=MAX(AA$23:$AA76),MAX(Y$23:$Y76)&lt;TIME(16,0,0)),MAX(Y$23:$Y76,$C77),""),"")</f>
        <v/>
      </c>
      <c r="Y77" s="4" t="str">
        <f t="shared" ca="1" si="15"/>
        <v/>
      </c>
      <c r="Z77" s="21" t="str">
        <f ca="1">IF($A77="макияж",IF(AND(MAX(O$23:$O76)&gt;MAX(AA$23:$AA76),$C77&lt;&gt;"",MAX(Q$23:$Q76)&gt;MAX(AA$23:$AA76),MAX(S$23:$S76)&gt;MAX(AA$23:$AA76),MAX(U$23:$U76)&gt;MAX(AA$23:$AA76),MAX(W$23:$W76)&gt;MAX(AA$23:$AA76),MAX(Y$23:$Y76)&gt;MAX(AA$23:$AA76),MAX(AA$23:$AA76)&lt;TIME(16,0,0)),MAX(AA$23:$AA76,$C77),""),"")</f>
        <v/>
      </c>
      <c r="AA77" s="4" t="str">
        <f t="shared" ca="1" si="16"/>
        <v/>
      </c>
    </row>
    <row r="78" spans="1:27" ht="13.8" x14ac:dyDescent="0.3">
      <c r="A78" s="33" t="str">
        <f t="shared" ca="1" si="3"/>
        <v>макияж</v>
      </c>
      <c r="B78" s="34">
        <f t="shared" ca="1" si="4"/>
        <v>1.0944679761655174</v>
      </c>
      <c r="C78" s="32">
        <f t="shared" ca="1" si="5"/>
        <v>0.51794367699970612</v>
      </c>
      <c r="D78" s="3">
        <f ca="1">IF(C78&lt;&gt;"",IF(A78="маникюр",SUM(COUNTIF($I$24:$I78,"&gt;"&amp;C78),COUNTIF($K$24:$K78,"&gt;"&amp;C78),COUNTIF($M$24:$M78,"&gt;"&amp;C78)),SUM(COUNTIF($O$24:$O78,"&gt;"&amp;C78),COUNTIF($Q$24:$Q78,"&gt;"&amp;C78),COUNTIF($S$24:$S78,"&gt;"&amp;C78),COUNTIF($U$24:$U78,"&gt;"&amp;C78),COUNTIF($W$24:$W78,"&gt;"&amp;C78),COUNTIF($Y$24:$Y78,"&gt;"&amp;C78),COUNTIF($AA$24:$AA78,"&gt;"&amp;C78))),"")</f>
        <v>6</v>
      </c>
      <c r="E78" s="3">
        <f t="shared" ca="1" si="6"/>
        <v>28.948151311098322</v>
      </c>
      <c r="F78" s="35">
        <f t="shared" ca="1" si="7"/>
        <v>2.010288285492939E-2</v>
      </c>
      <c r="G78" s="4">
        <f t="shared" ca="1" si="8"/>
        <v>2.0102882854929338E-2</v>
      </c>
      <c r="H78" s="4" t="str">
        <f ca="1">IF($A78="маникюр",IF(AND(MAX(I$23:$I77)&lt;=MAX(K$23:$K77),$C78&lt;&gt;"",MAX(I$23:$I77)&lt;=MAX(M$23:$M77),MAX(I$23:$I77)&lt;TIME(16,0,0)),MAX(I$23:$I77,$C78),""),"")</f>
        <v/>
      </c>
      <c r="I78" s="4" t="str">
        <f t="shared" ca="1" si="9"/>
        <v/>
      </c>
      <c r="J78" s="4" t="str">
        <f ca="1">IF($A78="маникюр",IF(AND(MAX(I$23:$I77)&gt;MAX(K$23:$K77),$C78&lt;&gt;"",MAX(K$23:$K77)&lt;=MAX(M$23:$M77),MAX(K$23:$K77)&lt;TIME(16,0,0)),MAX(K$23:$K77,$C78),""),"")</f>
        <v/>
      </c>
      <c r="K78" s="4" t="str">
        <f t="shared" ca="1" si="10"/>
        <v/>
      </c>
      <c r="L78" s="21" t="str">
        <f ca="1">IF($A78="маникюр",IF(AND(MAX(I$23:$I77)&gt;MAX(M$23:$M77),$C78&lt;&gt;"",MAX(K$23:$K77)&gt;MAX(M$23:$M77),MAX(M$23:$M77)&lt;TIME(16,0,0)),MAX(M$23:$M77,$C78),""),"")</f>
        <v/>
      </c>
      <c r="M78" s="4" t="str">
        <f t="shared" ca="1" si="11"/>
        <v/>
      </c>
      <c r="N78" s="4" t="str">
        <f ca="1">IF($A78="макияж",IF(AND(MAX(O$23:$O77)&lt;=MAX(Q$23:$Q77),$C78&lt;&gt;"",MAX(O$23:$O77)&lt;=MAX(S$23:$S77),MAX(O$23:$O77)&lt;=MAX(U$23:$U77),MAX(O$23:$O77)&lt;=MAX(W$23:$W77),MAX(O$23:$O77)&lt;=MAX(Y$23:$Y77),MAX(O$23:$O77)&lt;=MAX(AA$23:$AA77),MAX(O$23:$O77)&lt;TIME(16,0,0)),MAX(O$23:$O77,$C78),""),"")</f>
        <v/>
      </c>
      <c r="O78" s="4" t="str">
        <f t="shared" ca="1" si="0"/>
        <v/>
      </c>
      <c r="P78" s="21" t="str">
        <f ca="1">IF($A78="макияж",IF(AND(MAX(O$23:$O77)&gt;MAX(Q$23:$Q77),$C78&lt;&gt;"",MAX(Q$23:$Q77)&lt;=MAX(S$23:$S77),MAX(Q$23:$Q77)&lt;=MAX(U$23:$U77),MAX(Q$23:$Q77)&lt;=MAX(W$23:$W77),MAX(Q$23:$Q77)&lt;=MAX(Y$23:$Y77),MAX(Q$23:$Q77)&lt;=MAX(AA$23:$AA77),MAX(Q$23:$Q77)&lt;TIME(16,0,0)),MAX(Q$23:$Q77,$C78),""),"")</f>
        <v/>
      </c>
      <c r="Q78" s="4" t="str">
        <f t="shared" ca="1" si="1"/>
        <v/>
      </c>
      <c r="R78" s="21" t="str">
        <f ca="1">IF($A78="макияж",IF(AND(MAX(O$23:$O77)&gt;MAX(S$23:$S77),$C78&lt;&gt;"",MAX(Q$23:$Q77)&gt;MAX(S$23:$S77),MAX(S$23:$S77)&lt;=MAX(U$23:$U77),MAX(S$23:$S77)&lt;=MAX(W$23:$W77),MAX(S$23:$S77)&lt;=MAX(Y$23:$Y77),MAX(S$23:$S77)&lt;=MAX(AA$23:$AA77),MAX(S$23:$S77)&lt;TIME(16,0,0)),MAX(S$23:$S77,$C78),""),"")</f>
        <v/>
      </c>
      <c r="S78" s="4" t="str">
        <f t="shared" ref="S78" ca="1" si="69">IF(ISTEXT(R78),"",R78+$E78/1440)</f>
        <v/>
      </c>
      <c r="T78" s="21" t="str">
        <f ca="1">IF($A78="макияж",IF(AND(MAX(O$23:$O77)&gt;MAX(U$23:$U77),$C78&lt;&gt;"",MAX(Q$23:$Q77)&gt;MAX(U$23:$U77),MAX(S$23:$S77)&gt;MAX(U$23:$U77),MAX(U$23:$U77)&lt;=MAX(W$23:$W77),MAX(U$23:$U77)&lt;=MAX(Y$23:$Y77),MAX(U$23:$U77)&lt;=MAX(AA$23:$AA77),MAX(U$23:$U77)&lt;TIME(16,0,0)),MAX(U$23:$U77,$C78),""),"")</f>
        <v/>
      </c>
      <c r="U78" s="4" t="str">
        <f t="shared" ca="1" si="13"/>
        <v/>
      </c>
      <c r="V78" s="21" t="str">
        <f ca="1">IF($A78="макияж",IF(AND(MAX(O$23:$O77)&gt;MAX(W$23:$W77),$C78&lt;&gt;"",MAX(Q$23:$Q77)&gt;MAX(W$23:$W77),MAX(S$23:$S77)&gt;MAX(W$23:$W77),MAX(U$23:$U77)&gt;MAX(W$23:$W77),MAX(W$23:$W77)&lt;=MAX(Y$23:$Y77),MAX(W$23:$W77)&lt;=MAX(AA$23:$AA77),MAX(W$23:$W77)&lt;TIME(16,0,0)),MAX(W$23:$W77,$C78),""),"")</f>
        <v/>
      </c>
      <c r="W78" s="4" t="str">
        <f t="shared" ca="1" si="14"/>
        <v/>
      </c>
      <c r="X78" s="21">
        <f ca="1">IF($A78="макияж",IF(AND(MAX(O$23:$O77)&gt;MAX(Y$23:$Y77),$C78&lt;&gt;"",MAX(Q$23:$Q77)&gt;MAX(Y$23:$Y77),MAX(S$23:$S77)&gt;MAX(Y$23:$Y77),MAX(U$23:$U77)&gt;MAX(Y$23:$Y77),MAX(W$23:$W77)&gt;MAX(Y$23:$Y77),MAX(Y$23:$Y77)&lt;=MAX(AA$23:$AA77),MAX(Y$23:$Y77)&lt;TIME(16,0,0)),MAX(Y$23:$Y77,$C78),""),"")</f>
        <v>0.51794367699970612</v>
      </c>
      <c r="Y78" s="4">
        <f t="shared" ca="1" si="15"/>
        <v>0.53804655985463545</v>
      </c>
      <c r="Z78" s="21" t="str">
        <f ca="1">IF($A78="макияж",IF(AND(MAX(O$23:$O77)&gt;MAX(AA$23:$AA77),$C78&lt;&gt;"",MAX(Q$23:$Q77)&gt;MAX(AA$23:$AA77),MAX(S$23:$S77)&gt;MAX(AA$23:$AA77),MAX(U$23:$U77)&gt;MAX(AA$23:$AA77),MAX(W$23:$W77)&gt;MAX(AA$23:$AA77),MAX(Y$23:$Y77)&gt;MAX(AA$23:$AA77),MAX(AA$23:$AA77)&lt;TIME(16,0,0)),MAX(AA$23:$AA77,$C78),""),"")</f>
        <v/>
      </c>
      <c r="AA78" s="4" t="str">
        <f t="shared" ca="1" si="16"/>
        <v/>
      </c>
    </row>
    <row r="79" spans="1:27" ht="13.8" x14ac:dyDescent="0.3">
      <c r="A79" s="33" t="str">
        <f t="shared" ca="1" si="3"/>
        <v>маникюр</v>
      </c>
      <c r="B79" s="34">
        <f t="shared" ca="1" si="4"/>
        <v>3.2959126579695872</v>
      </c>
      <c r="C79" s="32">
        <f t="shared" ca="1" si="5"/>
        <v>0.52023250523440723</v>
      </c>
      <c r="D79" s="3">
        <f ca="1">IF(C79&lt;&gt;"",IF(A79="маникюр",SUM(COUNTIF($I$24:$I79,"&gt;"&amp;C79),COUNTIF($K$24:$K79,"&gt;"&amp;C79),COUNTIF($M$24:$M79,"&gt;"&amp;C79)),SUM(COUNTIF($O$24:$O79,"&gt;"&amp;C79),COUNTIF($Q$24:$Q79,"&gt;"&amp;C79),COUNTIF($S$24:$S79,"&gt;"&amp;C79),COUNTIF($U$24:$U79,"&gt;"&amp;C79),COUNTIF($W$24:$W79,"&gt;"&amp;C79),COUNTIF($Y$24:$Y79,"&gt;"&amp;C79),COUNTIF($AA$24:$AA79,"&gt;"&amp;C79))),"")</f>
        <v>2</v>
      </c>
      <c r="E79" s="3">
        <f t="shared" ca="1" si="6"/>
        <v>26.412870867378427</v>
      </c>
      <c r="F79" s="35">
        <f t="shared" ca="1" si="7"/>
        <v>1.8342271435679462E-2</v>
      </c>
      <c r="G79" s="4">
        <f t="shared" ca="1" si="8"/>
        <v>1.5983369486889054E-2</v>
      </c>
      <c r="H79" s="4">
        <f ca="1">IF($A79="маникюр",IF(AND(MAX(I$23:$I78)&lt;=MAX(K$23:$K78),$C79&lt;&gt;"",MAX(I$23:$I78)&lt;=MAX(M$23:$M78),MAX(I$23:$I78)&lt;TIME(16,0,0)),MAX(I$23:$I78,$C79),""),"")</f>
        <v>0.52023250523440723</v>
      </c>
      <c r="I79" s="4">
        <f t="shared" ca="1" si="9"/>
        <v>0.53621587472129628</v>
      </c>
      <c r="J79" s="4" t="str">
        <f ca="1">IF($A79="маникюр",IF(AND(MAX(I$23:$I78)&gt;MAX(K$23:$K78),$C79&lt;&gt;"",MAX(K$23:$K78)&lt;=MAX(M$23:$M78),MAX(K$23:$K78)&lt;TIME(16,0,0)),MAX(K$23:$K78,$C79),""),"")</f>
        <v/>
      </c>
      <c r="K79" s="4" t="str">
        <f t="shared" ca="1" si="10"/>
        <v/>
      </c>
      <c r="L79" s="21" t="str">
        <f ca="1">IF($A79="маникюр",IF(AND(MAX(I$23:$I78)&gt;MAX(M$23:$M78),$C79&lt;&gt;"",MAX(K$23:$K78)&gt;MAX(M$23:$M78),MAX(M$23:$M78)&lt;TIME(16,0,0)),MAX(M$23:$M78,$C79),""),"")</f>
        <v/>
      </c>
      <c r="M79" s="4" t="str">
        <f t="shared" ca="1" si="11"/>
        <v/>
      </c>
      <c r="N79" s="4" t="str">
        <f ca="1">IF($A79="макияж",IF(AND(MAX(O$23:$O78)&lt;=MAX(Q$23:$Q78),$C79&lt;&gt;"",MAX(O$23:$O78)&lt;=MAX(S$23:$S78),MAX(O$23:$O78)&lt;=MAX(U$23:$U78),MAX(O$23:$O78)&lt;=MAX(W$23:$W78),MAX(O$23:$O78)&lt;=MAX(Y$23:$Y78),MAX(O$23:$O78)&lt;=MAX(AA$23:$AA78),MAX(O$23:$O78)&lt;TIME(16,0,0)),MAX(O$23:$O78,$C79),""),"")</f>
        <v/>
      </c>
      <c r="O79" s="4" t="str">
        <f t="shared" ca="1" si="0"/>
        <v/>
      </c>
      <c r="P79" s="21" t="str">
        <f ca="1">IF($A79="макияж",IF(AND(MAX(O$23:$O78)&gt;MAX(Q$23:$Q78),$C79&lt;&gt;"",MAX(Q$23:$Q78)&lt;=MAX(S$23:$S78),MAX(Q$23:$Q78)&lt;=MAX(U$23:$U78),MAX(Q$23:$Q78)&lt;=MAX(W$23:$W78),MAX(Q$23:$Q78)&lt;=MAX(Y$23:$Y78),MAX(Q$23:$Q78)&lt;=MAX(AA$23:$AA78),MAX(Q$23:$Q78)&lt;TIME(16,0,0)),MAX(Q$23:$Q78,$C79),""),"")</f>
        <v/>
      </c>
      <c r="Q79" s="4" t="str">
        <f t="shared" ca="1" si="1"/>
        <v/>
      </c>
      <c r="R79" s="21" t="str">
        <f ca="1">IF($A79="макияж",IF(AND(MAX(O$23:$O78)&gt;MAX(S$23:$S78),$C79&lt;&gt;"",MAX(Q$23:$Q78)&gt;MAX(S$23:$S78),MAX(S$23:$S78)&lt;=MAX(U$23:$U78),MAX(S$23:$S78)&lt;=MAX(W$23:$W78),MAX(S$23:$S78)&lt;=MAX(Y$23:$Y78),MAX(S$23:$S78)&lt;=MAX(AA$23:$AA78),MAX(S$23:$S78)&lt;TIME(16,0,0)),MAX(S$23:$S78,$C79),""),"")</f>
        <v/>
      </c>
      <c r="S79" s="4" t="str">
        <f t="shared" ref="S79" ca="1" si="70">IF(ISTEXT(R79),"",R79+$E79/1440)</f>
        <v/>
      </c>
      <c r="T79" s="21" t="str">
        <f ca="1">IF($A79="макияж",IF(AND(MAX(O$23:$O78)&gt;MAX(U$23:$U78),$C79&lt;&gt;"",MAX(Q$23:$Q78)&gt;MAX(U$23:$U78),MAX(S$23:$S78)&gt;MAX(U$23:$U78),MAX(U$23:$U78)&lt;=MAX(W$23:$W78),MAX(U$23:$U78)&lt;=MAX(Y$23:$Y78),MAX(U$23:$U78)&lt;=MAX(AA$23:$AA78),MAX(U$23:$U78)&lt;TIME(16,0,0)),MAX(U$23:$U78,$C79),""),"")</f>
        <v/>
      </c>
      <c r="U79" s="4" t="str">
        <f t="shared" ca="1" si="13"/>
        <v/>
      </c>
      <c r="V79" s="21" t="str">
        <f ca="1">IF($A79="макияж",IF(AND(MAX(O$23:$O78)&gt;MAX(W$23:$W78),$C79&lt;&gt;"",MAX(Q$23:$Q78)&gt;MAX(W$23:$W78),MAX(S$23:$S78)&gt;MAX(W$23:$W78),MAX(U$23:$U78)&gt;MAX(W$23:$W78),MAX(W$23:$W78)&lt;=MAX(Y$23:$Y78),MAX(W$23:$W78)&lt;=MAX(AA$23:$AA78),MAX(W$23:$W78)&lt;TIME(16,0,0)),MAX(W$23:$W78,$C79),""),"")</f>
        <v/>
      </c>
      <c r="W79" s="4" t="str">
        <f t="shared" ca="1" si="14"/>
        <v/>
      </c>
      <c r="X79" s="21" t="str">
        <f ca="1">IF($A79="макияж",IF(AND(MAX(O$23:$O78)&gt;MAX(Y$23:$Y78),$C79&lt;&gt;"",MAX(Q$23:$Q78)&gt;MAX(Y$23:$Y78),MAX(S$23:$S78)&gt;MAX(Y$23:$Y78),MAX(U$23:$U78)&gt;MAX(Y$23:$Y78),MAX(W$23:$W78)&gt;MAX(Y$23:$Y78),MAX(Y$23:$Y78)&lt;=MAX(AA$23:$AA78),MAX(Y$23:$Y78)&lt;TIME(16,0,0)),MAX(Y$23:$Y78,$C79),""),"")</f>
        <v/>
      </c>
      <c r="Y79" s="4" t="str">
        <f t="shared" ca="1" si="15"/>
        <v/>
      </c>
      <c r="Z79" s="21" t="str">
        <f ca="1">IF($A79="макияж",IF(AND(MAX(O$23:$O78)&gt;MAX(AA$23:$AA78),$C79&lt;&gt;"",MAX(Q$23:$Q78)&gt;MAX(AA$23:$AA78),MAX(S$23:$S78)&gt;MAX(AA$23:$AA78),MAX(U$23:$U78)&gt;MAX(AA$23:$AA78),MAX(W$23:$W78)&gt;MAX(AA$23:$AA78),MAX(Y$23:$Y78)&gt;MAX(AA$23:$AA78),MAX(AA$23:$AA78)&lt;TIME(16,0,0)),MAX(AA$23:$AA78,$C79),""),"")</f>
        <v/>
      </c>
      <c r="AA79" s="4" t="str">
        <f t="shared" ca="1" si="16"/>
        <v/>
      </c>
    </row>
    <row r="80" spans="1:27" ht="13.8" x14ac:dyDescent="0.3">
      <c r="A80" s="33" t="str">
        <f t="shared" ca="1" si="3"/>
        <v>макияж</v>
      </c>
      <c r="B80" s="34">
        <f t="shared" ca="1" si="4"/>
        <v>4.5683605773628315</v>
      </c>
      <c r="C80" s="32">
        <f t="shared" ca="1" si="5"/>
        <v>0.52340497785757589</v>
      </c>
      <c r="D80" s="3">
        <f ca="1">IF(C80&lt;&gt;"",IF(A80="маникюр",SUM(COUNTIF($I$24:$I80,"&gt;"&amp;C80),COUNTIF($K$24:$K80,"&gt;"&amp;C80),COUNTIF($M$24:$M80,"&gt;"&amp;C80)),SUM(COUNTIF($O$24:$O80,"&gt;"&amp;C80),COUNTIF($Q$24:$Q80,"&gt;"&amp;C80),COUNTIF($S$24:$S80,"&gt;"&amp;C80),COUNTIF($U$24:$U80,"&gt;"&amp;C80),COUNTIF($W$24:$W80,"&gt;"&amp;C80),COUNTIF($Y$24:$Y80,"&gt;"&amp;C80),COUNTIF($AA$24:$AA80,"&gt;"&amp;C80))),"")</f>
        <v>6</v>
      </c>
      <c r="E80" s="3">
        <f t="shared" ca="1" si="6"/>
        <v>11.546242425456654</v>
      </c>
      <c r="F80" s="35">
        <f t="shared" ca="1" si="7"/>
        <v>8.0182239065671214E-3</v>
      </c>
      <c r="G80" s="4">
        <f t="shared" ca="1" si="8"/>
        <v>8.0182239065671457E-3</v>
      </c>
      <c r="H80" s="4" t="str">
        <f ca="1">IF($A80="маникюр",IF(AND(MAX(I$23:$I79)&lt;=MAX(K$23:$K79),$C80&lt;&gt;"",MAX(I$23:$I79)&lt;=MAX(M$23:$M79),MAX(I$23:$I79)&lt;TIME(16,0,0)),MAX(I$23:$I79,$C80),""),"")</f>
        <v/>
      </c>
      <c r="I80" s="4" t="str">
        <f t="shared" ca="1" si="9"/>
        <v/>
      </c>
      <c r="J80" s="4" t="str">
        <f ca="1">IF($A80="маникюр",IF(AND(MAX(I$23:$I79)&gt;MAX(K$23:$K79),$C80&lt;&gt;"",MAX(K$23:$K79)&lt;=MAX(M$23:$M79),MAX(K$23:$K79)&lt;TIME(16,0,0)),MAX(K$23:$K79,$C80),""),"")</f>
        <v/>
      </c>
      <c r="K80" s="4" t="str">
        <f t="shared" ca="1" si="10"/>
        <v/>
      </c>
      <c r="L80" s="21" t="str">
        <f ca="1">IF($A80="маникюр",IF(AND(MAX(I$23:$I79)&gt;MAX(M$23:$M79),$C80&lt;&gt;"",MAX(K$23:$K79)&gt;MAX(M$23:$M79),MAX(M$23:$M79)&lt;TIME(16,0,0)),MAX(M$23:$M79,$C80),""),"")</f>
        <v/>
      </c>
      <c r="M80" s="4" t="str">
        <f t="shared" ca="1" si="11"/>
        <v/>
      </c>
      <c r="N80" s="4" t="str">
        <f ca="1">IF($A80="макияж",IF(AND(MAX(O$23:$O79)&lt;=MAX(Q$23:$Q79),$C80&lt;&gt;"",MAX(O$23:$O79)&lt;=MAX(S$23:$S79),MAX(O$23:$O79)&lt;=MAX(U$23:$U79),MAX(O$23:$O79)&lt;=MAX(W$23:$W79),MAX(O$23:$O79)&lt;=MAX(Y$23:$Y79),MAX(O$23:$O79)&lt;=MAX(AA$23:$AA79),MAX(O$23:$O79)&lt;TIME(16,0,0)),MAX(O$23:$O79,$C80),""),"")</f>
        <v/>
      </c>
      <c r="O80" s="4" t="str">
        <f t="shared" ca="1" si="0"/>
        <v/>
      </c>
      <c r="P80" s="21" t="str">
        <f ca="1">IF($A80="макияж",IF(AND(MAX(O$23:$O79)&gt;MAX(Q$23:$Q79),$C80&lt;&gt;"",MAX(Q$23:$Q79)&lt;=MAX(S$23:$S79),MAX(Q$23:$Q79)&lt;=MAX(U$23:$U79),MAX(Q$23:$Q79)&lt;=MAX(W$23:$W79),MAX(Q$23:$Q79)&lt;=MAX(Y$23:$Y79),MAX(Q$23:$Q79)&lt;=MAX(AA$23:$AA79),MAX(Q$23:$Q79)&lt;TIME(16,0,0)),MAX(Q$23:$Q79,$C80),""),"")</f>
        <v/>
      </c>
      <c r="Q80" s="4" t="str">
        <f t="shared" ca="1" si="1"/>
        <v/>
      </c>
      <c r="R80" s="21" t="str">
        <f ca="1">IF($A80="макияж",IF(AND(MAX(O$23:$O79)&gt;MAX(S$23:$S79),$C80&lt;&gt;"",MAX(Q$23:$Q79)&gt;MAX(S$23:$S79),MAX(S$23:$S79)&lt;=MAX(U$23:$U79),MAX(S$23:$S79)&lt;=MAX(W$23:$W79),MAX(S$23:$S79)&lt;=MAX(Y$23:$Y79),MAX(S$23:$S79)&lt;=MAX(AA$23:$AA79),MAX(S$23:$S79)&lt;TIME(16,0,0)),MAX(S$23:$S79,$C80),""),"")</f>
        <v/>
      </c>
      <c r="S80" s="4" t="str">
        <f t="shared" ref="S80" ca="1" si="71">IF(ISTEXT(R80),"",R80+$E80/1440)</f>
        <v/>
      </c>
      <c r="T80" s="21" t="str">
        <f ca="1">IF($A80="макияж",IF(AND(MAX(O$23:$O79)&gt;MAX(U$23:$U79),$C80&lt;&gt;"",MAX(Q$23:$Q79)&gt;MAX(U$23:$U79),MAX(S$23:$S79)&gt;MAX(U$23:$U79),MAX(U$23:$U79)&lt;=MAX(W$23:$W79),MAX(U$23:$U79)&lt;=MAX(Y$23:$Y79),MAX(U$23:$U79)&lt;=MAX(AA$23:$AA79),MAX(U$23:$U79)&lt;TIME(16,0,0)),MAX(U$23:$U79,$C80),""),"")</f>
        <v/>
      </c>
      <c r="U80" s="4" t="str">
        <f t="shared" ca="1" si="13"/>
        <v/>
      </c>
      <c r="V80" s="21" t="str">
        <f ca="1">IF($A80="макияж",IF(AND(MAX(O$23:$O79)&gt;MAX(W$23:$W79),$C80&lt;&gt;"",MAX(Q$23:$Q79)&gt;MAX(W$23:$W79),MAX(S$23:$S79)&gt;MAX(W$23:$W79),MAX(U$23:$U79)&gt;MAX(W$23:$W79),MAX(W$23:$W79)&lt;=MAX(Y$23:$Y79),MAX(W$23:$W79)&lt;=MAX(AA$23:$AA79),MAX(W$23:$W79)&lt;TIME(16,0,0)),MAX(W$23:$W79,$C80),""),"")</f>
        <v/>
      </c>
      <c r="W80" s="4" t="str">
        <f t="shared" ca="1" si="14"/>
        <v/>
      </c>
      <c r="X80" s="21" t="str">
        <f ca="1">IF($A80="макияж",IF(AND(MAX(O$23:$O79)&gt;MAX(Y$23:$Y79),$C80&lt;&gt;"",MAX(Q$23:$Q79)&gt;MAX(Y$23:$Y79),MAX(S$23:$S79)&gt;MAX(Y$23:$Y79),MAX(U$23:$U79)&gt;MAX(Y$23:$Y79),MAX(W$23:$W79)&gt;MAX(Y$23:$Y79),MAX(Y$23:$Y79)&lt;=MAX(AA$23:$AA79),MAX(Y$23:$Y79)&lt;TIME(16,0,0)),MAX(Y$23:$Y79,$C80),""),"")</f>
        <v/>
      </c>
      <c r="Y80" s="4" t="str">
        <f t="shared" ca="1" si="15"/>
        <v/>
      </c>
      <c r="Z80" s="21">
        <f ca="1">IF($A80="макияж",IF(AND(MAX(O$23:$O79)&gt;MAX(AA$23:$AA79),$C80&lt;&gt;"",MAX(Q$23:$Q79)&gt;MAX(AA$23:$AA79),MAX(S$23:$S79)&gt;MAX(AA$23:$AA79),MAX(U$23:$U79)&gt;MAX(AA$23:$AA79),MAX(W$23:$W79)&gt;MAX(AA$23:$AA79),MAX(Y$23:$Y79)&gt;MAX(AA$23:$AA79),MAX(AA$23:$AA79)&lt;TIME(16,0,0)),MAX(AA$23:$AA79,$C80),""),"")</f>
        <v>0.52340497785757589</v>
      </c>
      <c r="AA80" s="4">
        <f t="shared" ca="1" si="16"/>
        <v>0.53142320176414304</v>
      </c>
    </row>
    <row r="81" spans="1:27" ht="13.8" x14ac:dyDescent="0.3">
      <c r="A81" s="33" t="str">
        <f t="shared" ca="1" si="3"/>
        <v>макияж</v>
      </c>
      <c r="B81" s="34">
        <f t="shared" ca="1" si="4"/>
        <v>2.035515179745234</v>
      </c>
      <c r="C81" s="32">
        <f t="shared" ca="1" si="5"/>
        <v>0.52481853006573231</v>
      </c>
      <c r="D81" s="3">
        <f ca="1">IF(C81&lt;&gt;"",IF(A81="маникюр",SUM(COUNTIF($I$24:$I81,"&gt;"&amp;C81),COUNTIF($K$24:$K81,"&gt;"&amp;C81),COUNTIF($M$24:$M81,"&gt;"&amp;C81)),SUM(COUNTIF($O$24:$O81,"&gt;"&amp;C81),COUNTIF($Q$24:$Q81,"&gt;"&amp;C81),COUNTIF($S$24:$S81,"&gt;"&amp;C81),COUNTIF($U$24:$U81,"&gt;"&amp;C81),COUNTIF($W$24:$W81,"&gt;"&amp;C81),COUNTIF($Y$24:$Y81,"&gt;"&amp;C81),COUNTIF($AA$24:$AA81,"&gt;"&amp;C81))),"")</f>
        <v>7</v>
      </c>
      <c r="E81" s="3">
        <f t="shared" ca="1" si="6"/>
        <v>9.5222256414833684</v>
      </c>
      <c r="F81" s="35">
        <f t="shared" ca="1" si="7"/>
        <v>6.6126566954745614E-3</v>
      </c>
      <c r="G81" s="4">
        <f t="shared" ca="1" si="8"/>
        <v>6.6126566954746169E-3</v>
      </c>
      <c r="H81" s="4" t="str">
        <f ca="1">IF($A81="маникюр",IF(AND(MAX(I$23:$I80)&lt;=MAX(K$23:$K80),$C81&lt;&gt;"",MAX(I$23:$I80)&lt;=MAX(M$23:$M80),MAX(I$23:$I80)&lt;TIME(16,0,0)),MAX(I$23:$I80,$C81),""),"")</f>
        <v/>
      </c>
      <c r="I81" s="4" t="str">
        <f t="shared" ca="1" si="9"/>
        <v/>
      </c>
      <c r="J81" s="4" t="str">
        <f ca="1">IF($A81="маникюр",IF(AND(MAX(I$23:$I80)&gt;MAX(K$23:$K80),$C81&lt;&gt;"",MAX(K$23:$K80)&lt;=MAX(M$23:$M80),MAX(K$23:$K80)&lt;TIME(16,0,0)),MAX(K$23:$K80,$C81),""),"")</f>
        <v/>
      </c>
      <c r="K81" s="4" t="str">
        <f t="shared" ca="1" si="10"/>
        <v/>
      </c>
      <c r="L81" s="21" t="str">
        <f ca="1">IF($A81="маникюр",IF(AND(MAX(I$23:$I80)&gt;MAX(M$23:$M80),$C81&lt;&gt;"",MAX(K$23:$K80)&gt;MAX(M$23:$M80),MAX(M$23:$M80)&lt;TIME(16,0,0)),MAX(M$23:$M80,$C81),""),"")</f>
        <v/>
      </c>
      <c r="M81" s="4" t="str">
        <f t="shared" ca="1" si="11"/>
        <v/>
      </c>
      <c r="N81" s="4" t="str">
        <f ca="1">IF($A81="макияж",IF(AND(MAX(O$23:$O80)&lt;=MAX(Q$23:$Q80),$C81&lt;&gt;"",MAX(O$23:$O80)&lt;=MAX(S$23:$S80),MAX(O$23:$O80)&lt;=MAX(U$23:$U80),MAX(O$23:$O80)&lt;=MAX(W$23:$W80),MAX(O$23:$O80)&lt;=MAX(Y$23:$Y80),MAX(O$23:$O80)&lt;=MAX(AA$23:$AA80),MAX(O$23:$O80)&lt;TIME(16,0,0)),MAX(O$23:$O80,$C81),""),"")</f>
        <v/>
      </c>
      <c r="O81" s="4" t="str">
        <f t="shared" ca="1" si="0"/>
        <v/>
      </c>
      <c r="P81" s="21" t="str">
        <f ca="1">IF($A81="макияж",IF(AND(MAX(O$23:$O80)&gt;MAX(Q$23:$Q80),$C81&lt;&gt;"",MAX(Q$23:$Q80)&lt;=MAX(S$23:$S80),MAX(Q$23:$Q80)&lt;=MAX(U$23:$U80),MAX(Q$23:$Q80)&lt;=MAX(W$23:$W80),MAX(Q$23:$Q80)&lt;=MAX(Y$23:$Y80),MAX(Q$23:$Q80)&lt;=MAX(AA$23:$AA80),MAX(Q$23:$Q80)&lt;TIME(16,0,0)),MAX(Q$23:$Q80,$C81),""),"")</f>
        <v/>
      </c>
      <c r="Q81" s="4" t="str">
        <f t="shared" ca="1" si="1"/>
        <v/>
      </c>
      <c r="R81" s="21" t="str">
        <f ca="1">IF($A81="макияж",IF(AND(MAX(O$23:$O80)&gt;MAX(S$23:$S80),$C81&lt;&gt;"",MAX(Q$23:$Q80)&gt;MAX(S$23:$S80),MAX(S$23:$S80)&lt;=MAX(U$23:$U80),MAX(S$23:$S80)&lt;=MAX(W$23:$W80),MAX(S$23:$S80)&lt;=MAX(Y$23:$Y80),MAX(S$23:$S80)&lt;=MAX(AA$23:$AA80),MAX(S$23:$S80)&lt;TIME(16,0,0)),MAX(S$23:$S80,$C81),""),"")</f>
        <v/>
      </c>
      <c r="S81" s="4" t="str">
        <f t="shared" ref="S81" ca="1" si="72">IF(ISTEXT(R81),"",R81+$E81/1440)</f>
        <v/>
      </c>
      <c r="T81" s="21" t="str">
        <f ca="1">IF($A81="макияж",IF(AND(MAX(O$23:$O80)&gt;MAX(U$23:$U80),$C81&lt;&gt;"",MAX(Q$23:$Q80)&gt;MAX(U$23:$U80),MAX(S$23:$S80)&gt;MAX(U$23:$U80),MAX(U$23:$U80)&lt;=MAX(W$23:$W80),MAX(U$23:$U80)&lt;=MAX(Y$23:$Y80),MAX(U$23:$U80)&lt;=MAX(AA$23:$AA80),MAX(U$23:$U80)&lt;TIME(16,0,0)),MAX(U$23:$U80,$C81),""),"")</f>
        <v/>
      </c>
      <c r="U81" s="4" t="str">
        <f t="shared" ca="1" si="13"/>
        <v/>
      </c>
      <c r="V81" s="21">
        <f ca="1">IF($A81="макияж",IF(AND(MAX(O$23:$O80)&gt;MAX(W$23:$W80),$C81&lt;&gt;"",MAX(Q$23:$Q80)&gt;MAX(W$23:$W80),MAX(S$23:$S80)&gt;MAX(W$23:$W80),MAX(U$23:$U80)&gt;MAX(W$23:$W80),MAX(W$23:$W80)&lt;=MAX(Y$23:$Y80),MAX(W$23:$W80)&lt;=MAX(AA$23:$AA80),MAX(W$23:$W80)&lt;TIME(16,0,0)),MAX(W$23:$W80,$C81),""),"")</f>
        <v>0.52481853006573231</v>
      </c>
      <c r="W81" s="4">
        <f t="shared" ca="1" si="14"/>
        <v>0.53143118676120693</v>
      </c>
      <c r="X81" s="21" t="str">
        <f ca="1">IF($A81="макияж",IF(AND(MAX(O$23:$O80)&gt;MAX(Y$23:$Y80),$C81&lt;&gt;"",MAX(Q$23:$Q80)&gt;MAX(Y$23:$Y80),MAX(S$23:$S80)&gt;MAX(Y$23:$Y80),MAX(U$23:$U80)&gt;MAX(Y$23:$Y80),MAX(W$23:$W80)&gt;MAX(Y$23:$Y80),MAX(Y$23:$Y80)&lt;=MAX(AA$23:$AA80),MAX(Y$23:$Y80)&lt;TIME(16,0,0)),MAX(Y$23:$Y80,$C81),""),"")</f>
        <v/>
      </c>
      <c r="Y81" s="4" t="str">
        <f t="shared" ca="1" si="15"/>
        <v/>
      </c>
      <c r="Z81" s="21" t="str">
        <f ca="1">IF($A81="макияж",IF(AND(MAX(O$23:$O80)&gt;MAX(AA$23:$AA80),$C81&lt;&gt;"",MAX(Q$23:$Q80)&gt;MAX(AA$23:$AA80),MAX(S$23:$S80)&gt;MAX(AA$23:$AA80),MAX(U$23:$U80)&gt;MAX(AA$23:$AA80),MAX(W$23:$W80)&gt;MAX(AA$23:$AA80),MAX(Y$23:$Y80)&gt;MAX(AA$23:$AA80),MAX(AA$23:$AA80)&lt;TIME(16,0,0)),MAX(AA$23:$AA80,$C81),""),"")</f>
        <v/>
      </c>
      <c r="AA81" s="4" t="str">
        <f t="shared" ca="1" si="16"/>
        <v/>
      </c>
    </row>
    <row r="82" spans="1:27" ht="13.8" x14ac:dyDescent="0.3">
      <c r="A82" s="33" t="str">
        <f t="shared" ca="1" si="3"/>
        <v>макияж</v>
      </c>
      <c r="B82" s="34">
        <f t="shared" ca="1" si="4"/>
        <v>1.0828786475182739</v>
      </c>
      <c r="C82" s="32">
        <f t="shared" ca="1" si="5"/>
        <v>0.52557052912650892</v>
      </c>
      <c r="D82" s="3">
        <f ca="1">IF(C82&lt;&gt;"",IF(A82="маникюр",SUM(COUNTIF($I$24:$I82,"&gt;"&amp;C82),COUNTIF($K$24:$K82,"&gt;"&amp;C82),COUNTIF($M$24:$M82,"&gt;"&amp;C82)),SUM(COUNTIF($O$24:$O82,"&gt;"&amp;C82),COUNTIF($Q$24:$Q82,"&gt;"&amp;C82),COUNTIF($S$24:$S82,"&gt;"&amp;C82),COUNTIF($U$24:$U82,"&gt;"&amp;C82),COUNTIF($W$24:$W82,"&gt;"&amp;C82),COUNTIF($Y$24:$Y82,"&gt;"&amp;C82),COUNTIF($AA$24:$AA82,"&gt;"&amp;C82))),"")</f>
        <v>8</v>
      </c>
      <c r="E82" s="3">
        <f t="shared" ca="1" si="6"/>
        <v>23.765601605294236</v>
      </c>
      <c r="F82" s="35">
        <f t="shared" ca="1" si="7"/>
        <v>1.6503890003676552E-2</v>
      </c>
      <c r="G82" s="4">
        <f t="shared" ca="1" si="8"/>
        <v>1.7228585030579446E-2</v>
      </c>
      <c r="H82" s="4" t="str">
        <f ca="1">IF($A82="маникюр",IF(AND(MAX(I$23:$I81)&lt;=MAX(K$23:$K81),$C82&lt;&gt;"",MAX(I$23:$I81)&lt;=MAX(M$23:$M81),MAX(I$23:$I81)&lt;TIME(16,0,0)),MAX(I$23:$I81,$C82),""),"")</f>
        <v/>
      </c>
      <c r="I82" s="4" t="str">
        <f t="shared" ca="1" si="9"/>
        <v/>
      </c>
      <c r="J82" s="4" t="str">
        <f ca="1">IF($A82="маникюр",IF(AND(MAX(I$23:$I81)&gt;MAX(K$23:$K81),$C82&lt;&gt;"",MAX(K$23:$K81)&lt;=MAX(M$23:$M81),MAX(K$23:$K81)&lt;TIME(16,0,0)),MAX(K$23:$K81,$C82),""),"")</f>
        <v/>
      </c>
      <c r="K82" s="4" t="str">
        <f t="shared" ca="1" si="10"/>
        <v/>
      </c>
      <c r="L82" s="21" t="str">
        <f ca="1">IF($A82="маникюр",IF(AND(MAX(I$23:$I81)&gt;MAX(M$23:$M81),$C82&lt;&gt;"",MAX(K$23:$K81)&gt;MAX(M$23:$M81),MAX(M$23:$M81)&lt;TIME(16,0,0)),MAX(M$23:$M81,$C82),""),"")</f>
        <v/>
      </c>
      <c r="M82" s="4" t="str">
        <f t="shared" ca="1" si="11"/>
        <v/>
      </c>
      <c r="N82" s="4" t="str">
        <f ca="1">IF($A82="макияж",IF(AND(MAX(O$23:$O81)&lt;=MAX(Q$23:$Q81),$C82&lt;&gt;"",MAX(O$23:$O81)&lt;=MAX(S$23:$S81),MAX(O$23:$O81)&lt;=MAX(U$23:$U81),MAX(O$23:$O81)&lt;=MAX(W$23:$W81),MAX(O$23:$O81)&lt;=MAX(Y$23:$Y81),MAX(O$23:$O81)&lt;=MAX(AA$23:$AA81),MAX(O$23:$O81)&lt;TIME(16,0,0)),MAX(O$23:$O81,$C82),""),"")</f>
        <v/>
      </c>
      <c r="O82" s="4" t="str">
        <f t="shared" ca="1" si="0"/>
        <v/>
      </c>
      <c r="P82" s="21">
        <f ca="1">IF($A82="макияж",IF(AND(MAX(O$23:$O81)&gt;MAX(Q$23:$Q81),$C82&lt;&gt;"",MAX(Q$23:$Q81)&lt;=MAX(S$23:$S81),MAX(Q$23:$Q81)&lt;=MAX(U$23:$U81),MAX(Q$23:$Q81)&lt;=MAX(W$23:$W81),MAX(Q$23:$Q81)&lt;=MAX(Y$23:$Y81),MAX(Q$23:$Q81)&lt;=MAX(AA$23:$AA81),MAX(Q$23:$Q81)&lt;TIME(16,0,0)),MAX(Q$23:$Q81,$C82),""),"")</f>
        <v>0.52629522415341179</v>
      </c>
      <c r="Q82" s="4">
        <f t="shared" ca="1" si="1"/>
        <v>0.54279911415708837</v>
      </c>
      <c r="R82" s="21" t="str">
        <f ca="1">IF($A82="макияж",IF(AND(MAX(O$23:$O81)&gt;MAX(S$23:$S81),$C82&lt;&gt;"",MAX(Q$23:$Q81)&gt;MAX(S$23:$S81),MAX(S$23:$S81)&lt;=MAX(U$23:$U81),MAX(S$23:$S81)&lt;=MAX(W$23:$W81),MAX(S$23:$S81)&lt;=MAX(Y$23:$Y81),MAX(S$23:$S81)&lt;=MAX(AA$23:$AA81),MAX(S$23:$S81)&lt;TIME(16,0,0)),MAX(S$23:$S81,$C82),""),"")</f>
        <v/>
      </c>
      <c r="S82" s="4" t="str">
        <f t="shared" ref="S82" ca="1" si="73">IF(ISTEXT(R82),"",R82+$E82/1440)</f>
        <v/>
      </c>
      <c r="T82" s="21" t="str">
        <f ca="1">IF($A82="макияж",IF(AND(MAX(O$23:$O81)&gt;MAX(U$23:$U81),$C82&lt;&gt;"",MAX(Q$23:$Q81)&gt;MAX(U$23:$U81),MAX(S$23:$S81)&gt;MAX(U$23:$U81),MAX(U$23:$U81)&lt;=MAX(W$23:$W81),MAX(U$23:$U81)&lt;=MAX(Y$23:$Y81),MAX(U$23:$U81)&lt;=MAX(AA$23:$AA81),MAX(U$23:$U81)&lt;TIME(16,0,0)),MAX(U$23:$U81,$C82),""),"")</f>
        <v/>
      </c>
      <c r="U82" s="4" t="str">
        <f t="shared" ca="1" si="13"/>
        <v/>
      </c>
      <c r="V82" s="21" t="str">
        <f ca="1">IF($A82="макияж",IF(AND(MAX(O$23:$O81)&gt;MAX(W$23:$W81),$C82&lt;&gt;"",MAX(Q$23:$Q81)&gt;MAX(W$23:$W81),MAX(S$23:$S81)&gt;MAX(W$23:$W81),MAX(U$23:$U81)&gt;MAX(W$23:$W81),MAX(W$23:$W81)&lt;=MAX(Y$23:$Y81),MAX(W$23:$W81)&lt;=MAX(AA$23:$AA81),MAX(W$23:$W81)&lt;TIME(16,0,0)),MAX(W$23:$W81,$C82),""),"")</f>
        <v/>
      </c>
      <c r="W82" s="4" t="str">
        <f t="shared" ca="1" si="14"/>
        <v/>
      </c>
      <c r="X82" s="21" t="str">
        <f ca="1">IF($A82="макияж",IF(AND(MAX(O$23:$O81)&gt;MAX(Y$23:$Y81),$C82&lt;&gt;"",MAX(Q$23:$Q81)&gt;MAX(Y$23:$Y81),MAX(S$23:$S81)&gt;MAX(Y$23:$Y81),MAX(U$23:$U81)&gt;MAX(Y$23:$Y81),MAX(W$23:$W81)&gt;MAX(Y$23:$Y81),MAX(Y$23:$Y81)&lt;=MAX(AA$23:$AA81),MAX(Y$23:$Y81)&lt;TIME(16,0,0)),MAX(Y$23:$Y81,$C82),""),"")</f>
        <v/>
      </c>
      <c r="Y82" s="4" t="str">
        <f t="shared" ca="1" si="15"/>
        <v/>
      </c>
      <c r="Z82" s="21" t="str">
        <f ca="1">IF($A82="макияж",IF(AND(MAX(O$23:$O81)&gt;MAX(AA$23:$AA81),$C82&lt;&gt;"",MAX(Q$23:$Q81)&gt;MAX(AA$23:$AA81),MAX(S$23:$S81)&gt;MAX(AA$23:$AA81),MAX(U$23:$U81)&gt;MAX(AA$23:$AA81),MAX(W$23:$W81)&gt;MAX(AA$23:$AA81),MAX(Y$23:$Y81)&gt;MAX(AA$23:$AA81),MAX(AA$23:$AA81)&lt;TIME(16,0,0)),MAX(AA$23:$AA81,$C82),""),"")</f>
        <v/>
      </c>
      <c r="AA82" s="4" t="str">
        <f t="shared" ca="1" si="16"/>
        <v/>
      </c>
    </row>
    <row r="83" spans="1:27" ht="13.8" x14ac:dyDescent="0.3">
      <c r="A83" s="33" t="str">
        <f t="shared" ca="1" si="3"/>
        <v>маникюр</v>
      </c>
      <c r="B83" s="34">
        <f t="shared" ca="1" si="4"/>
        <v>6.6282359111200781</v>
      </c>
      <c r="C83" s="32">
        <f t="shared" ca="1" si="5"/>
        <v>0.53017347073145338</v>
      </c>
      <c r="D83" s="3">
        <f ca="1">IF(C83&lt;&gt;"",IF(A83="маникюр",SUM(COUNTIF($I$24:$I83,"&gt;"&amp;C83),COUNTIF($K$24:$K83,"&gt;"&amp;C83),COUNTIF($M$24:$M83,"&gt;"&amp;C83)),SUM(COUNTIF($O$24:$O83,"&gt;"&amp;C83),COUNTIF($Q$24:$Q83,"&gt;"&amp;C83),COUNTIF($S$24:$S83,"&gt;"&amp;C83),COUNTIF($U$24:$U83,"&gt;"&amp;C83),COUNTIF($W$24:$W83,"&gt;"&amp;C83),COUNTIF($Y$24:$Y83,"&gt;"&amp;C83),COUNTIF($AA$24:$AA83,"&gt;"&amp;C83))),"")</f>
        <v>2</v>
      </c>
      <c r="E83" s="3">
        <f t="shared" ca="1" si="6"/>
        <v>29.851494604242415</v>
      </c>
      <c r="F83" s="35">
        <f t="shared" ca="1" si="7"/>
        <v>2.0730204586279454E-2</v>
      </c>
      <c r="G83" s="4">
        <f t="shared" ca="1" si="8"/>
        <v>2.0730204586279499E-2</v>
      </c>
      <c r="H83" s="4" t="str">
        <f ca="1">IF($A83="маникюр",IF(AND(MAX(I$23:$I82)&lt;=MAX(K$23:$K82),$C83&lt;&gt;"",MAX(I$23:$I82)&lt;=MAX(M$23:$M82),MAX(I$23:$I82)&lt;TIME(16,0,0)),MAX(I$23:$I82,$C83),""),"")</f>
        <v/>
      </c>
      <c r="I83" s="4" t="str">
        <f t="shared" ca="1" si="9"/>
        <v/>
      </c>
      <c r="J83" s="4">
        <f ca="1">IF($A83="маникюр",IF(AND(MAX(I$23:$I82)&gt;MAX(K$23:$K82),$C83&lt;&gt;"",MAX(K$23:$K82)&lt;=MAX(M$23:$M82),MAX(K$23:$K82)&lt;TIME(16,0,0)),MAX(K$23:$K82,$C83),""),"")</f>
        <v>0.53017347073145338</v>
      </c>
      <c r="K83" s="4">
        <f t="shared" ca="1" si="10"/>
        <v>0.55090367531773288</v>
      </c>
      <c r="L83" s="21" t="str">
        <f ca="1">IF($A83="маникюр",IF(AND(MAX(I$23:$I82)&gt;MAX(M$23:$M82),$C83&lt;&gt;"",MAX(K$23:$K82)&gt;MAX(M$23:$M82),MAX(M$23:$M82)&lt;TIME(16,0,0)),MAX(M$23:$M82,$C83),""),"")</f>
        <v/>
      </c>
      <c r="M83" s="4" t="str">
        <f t="shared" ca="1" si="11"/>
        <v/>
      </c>
      <c r="N83" s="4" t="str">
        <f ca="1">IF($A83="макияж",IF(AND(MAX(O$23:$O82)&lt;=MAX(Q$23:$Q82),$C83&lt;&gt;"",MAX(O$23:$O82)&lt;=MAX(S$23:$S82),MAX(O$23:$O82)&lt;=MAX(U$23:$U82),MAX(O$23:$O82)&lt;=MAX(W$23:$W82),MAX(O$23:$O82)&lt;=MAX(Y$23:$Y82),MAX(O$23:$O82)&lt;=MAX(AA$23:$AA82),MAX(O$23:$O82)&lt;TIME(16,0,0)),MAX(O$23:$O82,$C83),""),"")</f>
        <v/>
      </c>
      <c r="O83" s="4" t="str">
        <f t="shared" ca="1" si="0"/>
        <v/>
      </c>
      <c r="P83" s="21" t="str">
        <f ca="1">IF($A83="макияж",IF(AND(MAX(O$23:$O82)&gt;MAX(Q$23:$Q82),$C83&lt;&gt;"",MAX(Q$23:$Q82)&lt;=MAX(S$23:$S82),MAX(Q$23:$Q82)&lt;=MAX(U$23:$U82),MAX(Q$23:$Q82)&lt;=MAX(W$23:$W82),MAX(Q$23:$Q82)&lt;=MAX(Y$23:$Y82),MAX(Q$23:$Q82)&lt;=MAX(AA$23:$AA82),MAX(Q$23:$Q82)&lt;TIME(16,0,0)),MAX(Q$23:$Q82,$C83),""),"")</f>
        <v/>
      </c>
      <c r="Q83" s="4" t="str">
        <f t="shared" ca="1" si="1"/>
        <v/>
      </c>
      <c r="R83" s="21" t="str">
        <f ca="1">IF($A83="макияж",IF(AND(MAX(O$23:$O82)&gt;MAX(S$23:$S82),$C83&lt;&gt;"",MAX(Q$23:$Q82)&gt;MAX(S$23:$S82),MAX(S$23:$S82)&lt;=MAX(U$23:$U82),MAX(S$23:$S82)&lt;=MAX(W$23:$W82),MAX(S$23:$S82)&lt;=MAX(Y$23:$Y82),MAX(S$23:$S82)&lt;=MAX(AA$23:$AA82),MAX(S$23:$S82)&lt;TIME(16,0,0)),MAX(S$23:$S82,$C83),""),"")</f>
        <v/>
      </c>
      <c r="S83" s="4" t="str">
        <f t="shared" ref="S83" ca="1" si="74">IF(ISTEXT(R83),"",R83+$E83/1440)</f>
        <v/>
      </c>
      <c r="T83" s="21" t="str">
        <f ca="1">IF($A83="макияж",IF(AND(MAX(O$23:$O82)&gt;MAX(U$23:$U82),$C83&lt;&gt;"",MAX(Q$23:$Q82)&gt;MAX(U$23:$U82),MAX(S$23:$S82)&gt;MAX(U$23:$U82),MAX(U$23:$U82)&lt;=MAX(W$23:$W82),MAX(U$23:$U82)&lt;=MAX(Y$23:$Y82),MAX(U$23:$U82)&lt;=MAX(AA$23:$AA82),MAX(U$23:$U82)&lt;TIME(16,0,0)),MAX(U$23:$U82,$C83),""),"")</f>
        <v/>
      </c>
      <c r="U83" s="4" t="str">
        <f t="shared" ca="1" si="13"/>
        <v/>
      </c>
      <c r="V83" s="21" t="str">
        <f ca="1">IF($A83="макияж",IF(AND(MAX(O$23:$O82)&gt;MAX(W$23:$W82),$C83&lt;&gt;"",MAX(Q$23:$Q82)&gt;MAX(W$23:$W82),MAX(S$23:$S82)&gt;MAX(W$23:$W82),MAX(U$23:$U82)&gt;MAX(W$23:$W82),MAX(W$23:$W82)&lt;=MAX(Y$23:$Y82),MAX(W$23:$W82)&lt;=MAX(AA$23:$AA82),MAX(W$23:$W82)&lt;TIME(16,0,0)),MAX(W$23:$W82,$C83),""),"")</f>
        <v/>
      </c>
      <c r="W83" s="4" t="str">
        <f t="shared" ca="1" si="14"/>
        <v/>
      </c>
      <c r="X83" s="21" t="str">
        <f ca="1">IF($A83="макияж",IF(AND(MAX(O$23:$O82)&gt;MAX(Y$23:$Y82),$C83&lt;&gt;"",MAX(Q$23:$Q82)&gt;MAX(Y$23:$Y82),MAX(S$23:$S82)&gt;MAX(Y$23:$Y82),MAX(U$23:$U82)&gt;MAX(Y$23:$Y82),MAX(W$23:$W82)&gt;MAX(Y$23:$Y82),MAX(Y$23:$Y82)&lt;=MAX(AA$23:$AA82),MAX(Y$23:$Y82)&lt;TIME(16,0,0)),MAX(Y$23:$Y82,$C83),""),"")</f>
        <v/>
      </c>
      <c r="Y83" s="4" t="str">
        <f t="shared" ca="1" si="15"/>
        <v/>
      </c>
      <c r="Z83" s="21" t="str">
        <f ca="1">IF($A83="макияж",IF(AND(MAX(O$23:$O82)&gt;MAX(AA$23:$AA82),$C83&lt;&gt;"",MAX(Q$23:$Q82)&gt;MAX(AA$23:$AA82),MAX(S$23:$S82)&gt;MAX(AA$23:$AA82),MAX(U$23:$U82)&gt;MAX(AA$23:$AA82),MAX(W$23:$W82)&gt;MAX(AA$23:$AA82),MAX(Y$23:$Y82)&gt;MAX(AA$23:$AA82),MAX(AA$23:$AA82)&lt;TIME(16,0,0)),MAX(AA$23:$AA82,$C83),""),"")</f>
        <v/>
      </c>
      <c r="AA83" s="4" t="str">
        <f t="shared" ca="1" si="16"/>
        <v/>
      </c>
    </row>
    <row r="84" spans="1:27" ht="13.8" x14ac:dyDescent="0.3">
      <c r="A84" s="33" t="str">
        <f t="shared" ca="1" si="3"/>
        <v>маникюр</v>
      </c>
      <c r="B84" s="34">
        <f t="shared" ca="1" si="4"/>
        <v>5.1888549024327579</v>
      </c>
      <c r="C84" s="32">
        <f t="shared" ca="1" si="5"/>
        <v>0.53377684219147614</v>
      </c>
      <c r="D84" s="3">
        <f ca="1">IF(C84&lt;&gt;"",IF(A84="маникюр",SUM(COUNTIF($I$24:$I84,"&gt;"&amp;C84),COUNTIF($K$24:$K84,"&gt;"&amp;C84),COUNTIF($M$24:$M84,"&gt;"&amp;C84)),SUM(COUNTIF($O$24:$O84,"&gt;"&amp;C84),COUNTIF($Q$24:$Q84,"&gt;"&amp;C84),COUNTIF($S$24:$S84,"&gt;"&amp;C84),COUNTIF($U$24:$U84,"&gt;"&amp;C84),COUNTIF($W$24:$W84,"&gt;"&amp;C84),COUNTIF($Y$24:$Y84,"&gt;"&amp;C84),COUNTIF($AA$24:$AA84,"&gt;"&amp;C84))),"")</f>
        <v>3</v>
      </c>
      <c r="E84" s="3">
        <f t="shared" ca="1" si="6"/>
        <v>13.003874978667561</v>
      </c>
      <c r="F84" s="35">
        <f t="shared" ca="1" si="7"/>
        <v>9.0304687351858062E-3</v>
      </c>
      <c r="G84" s="4">
        <f t="shared" ca="1" si="8"/>
        <v>9.0304687351857593E-3</v>
      </c>
      <c r="H84" s="4" t="str">
        <f ca="1">IF($A84="маникюр",IF(AND(MAX(I$23:$I83)&lt;=MAX(K$23:$K83),$C84&lt;&gt;"",MAX(I$23:$I83)&lt;=MAX(M$23:$M83),MAX(I$23:$I83)&lt;TIME(16,0,0)),MAX(I$23:$I83,$C84),""),"")</f>
        <v/>
      </c>
      <c r="I84" s="4" t="str">
        <f t="shared" ca="1" si="9"/>
        <v/>
      </c>
      <c r="J84" s="4" t="str">
        <f ca="1">IF($A84="маникюр",IF(AND(MAX(I$23:$I83)&gt;MAX(K$23:$K83),$C84&lt;&gt;"",MAX(K$23:$K83)&lt;=MAX(M$23:$M83),MAX(K$23:$K83)&lt;TIME(16,0,0)),MAX(K$23:$K83,$C84),""),"")</f>
        <v/>
      </c>
      <c r="K84" s="4" t="str">
        <f t="shared" ca="1" si="10"/>
        <v/>
      </c>
      <c r="L84" s="21">
        <f ca="1">IF($A84="маникюр",IF(AND(MAX(I$23:$I83)&gt;MAX(M$23:$M83),$C84&lt;&gt;"",MAX(K$23:$K83)&gt;MAX(M$23:$M83),MAX(M$23:$M83)&lt;TIME(16,0,0)),MAX(M$23:$M83,$C84),""),"")</f>
        <v>0.53377684219147614</v>
      </c>
      <c r="M84" s="4">
        <f t="shared" ca="1" si="11"/>
        <v>0.5428073109266619</v>
      </c>
      <c r="N84" s="4" t="str">
        <f ca="1">IF($A84="макияж",IF(AND(MAX(O$23:$O83)&lt;=MAX(Q$23:$Q83),$C84&lt;&gt;"",MAX(O$23:$O83)&lt;=MAX(S$23:$S83),MAX(O$23:$O83)&lt;=MAX(U$23:$U83),MAX(O$23:$O83)&lt;=MAX(W$23:$W83),MAX(O$23:$O83)&lt;=MAX(Y$23:$Y83),MAX(O$23:$O83)&lt;=MAX(AA$23:$AA83),MAX(O$23:$O83)&lt;TIME(16,0,0)),MAX(O$23:$O83,$C84),""),"")</f>
        <v/>
      </c>
      <c r="O84" s="4" t="str">
        <f t="shared" ca="1" si="0"/>
        <v/>
      </c>
      <c r="P84" s="21" t="str">
        <f ca="1">IF($A84="макияж",IF(AND(MAX(O$23:$O83)&gt;MAX(Q$23:$Q83),$C84&lt;&gt;"",MAX(Q$23:$Q83)&lt;=MAX(S$23:$S83),MAX(Q$23:$Q83)&lt;=MAX(U$23:$U83),MAX(Q$23:$Q83)&lt;=MAX(W$23:$W83),MAX(Q$23:$Q83)&lt;=MAX(Y$23:$Y83),MAX(Q$23:$Q83)&lt;=MAX(AA$23:$AA83),MAX(Q$23:$Q83)&lt;TIME(16,0,0)),MAX(Q$23:$Q83,$C84),""),"")</f>
        <v/>
      </c>
      <c r="Q84" s="4" t="str">
        <f t="shared" ca="1" si="1"/>
        <v/>
      </c>
      <c r="R84" s="21" t="str">
        <f ca="1">IF($A84="макияж",IF(AND(MAX(O$23:$O83)&gt;MAX(S$23:$S83),$C84&lt;&gt;"",MAX(Q$23:$Q83)&gt;MAX(S$23:$S83),MAX(S$23:$S83)&lt;=MAX(U$23:$U83),MAX(S$23:$S83)&lt;=MAX(W$23:$W83),MAX(S$23:$S83)&lt;=MAX(Y$23:$Y83),MAX(S$23:$S83)&lt;=MAX(AA$23:$AA83),MAX(S$23:$S83)&lt;TIME(16,0,0)),MAX(S$23:$S83,$C84),""),"")</f>
        <v/>
      </c>
      <c r="S84" s="4" t="str">
        <f t="shared" ref="S84" ca="1" si="75">IF(ISTEXT(R84),"",R84+$E84/1440)</f>
        <v/>
      </c>
      <c r="T84" s="21" t="str">
        <f ca="1">IF($A84="макияж",IF(AND(MAX(O$23:$O83)&gt;MAX(U$23:$U83),$C84&lt;&gt;"",MAX(Q$23:$Q83)&gt;MAX(U$23:$U83),MAX(S$23:$S83)&gt;MAX(U$23:$U83),MAX(U$23:$U83)&lt;=MAX(W$23:$W83),MAX(U$23:$U83)&lt;=MAX(Y$23:$Y83),MAX(U$23:$U83)&lt;=MAX(AA$23:$AA83),MAX(U$23:$U83)&lt;TIME(16,0,0)),MAX(U$23:$U83,$C84),""),"")</f>
        <v/>
      </c>
      <c r="U84" s="4" t="str">
        <f t="shared" ca="1" si="13"/>
        <v/>
      </c>
      <c r="V84" s="21" t="str">
        <f ca="1">IF($A84="макияж",IF(AND(MAX(O$23:$O83)&gt;MAX(W$23:$W83),$C84&lt;&gt;"",MAX(Q$23:$Q83)&gt;MAX(W$23:$W83),MAX(S$23:$S83)&gt;MAX(W$23:$W83),MAX(U$23:$U83)&gt;MAX(W$23:$W83),MAX(W$23:$W83)&lt;=MAX(Y$23:$Y83),MAX(W$23:$W83)&lt;=MAX(AA$23:$AA83),MAX(W$23:$W83)&lt;TIME(16,0,0)),MAX(W$23:$W83,$C84),""),"")</f>
        <v/>
      </c>
      <c r="W84" s="4" t="str">
        <f t="shared" ca="1" si="14"/>
        <v/>
      </c>
      <c r="X84" s="21" t="str">
        <f ca="1">IF($A84="макияж",IF(AND(MAX(O$23:$O83)&gt;MAX(Y$23:$Y83),$C84&lt;&gt;"",MAX(Q$23:$Q83)&gt;MAX(Y$23:$Y83),MAX(S$23:$S83)&gt;MAX(Y$23:$Y83),MAX(U$23:$U83)&gt;MAX(Y$23:$Y83),MAX(W$23:$W83)&gt;MAX(Y$23:$Y83),MAX(Y$23:$Y83)&lt;=MAX(AA$23:$AA83),MAX(Y$23:$Y83)&lt;TIME(16,0,0)),MAX(Y$23:$Y83,$C84),""),"")</f>
        <v/>
      </c>
      <c r="Y84" s="4" t="str">
        <f t="shared" ca="1" si="15"/>
        <v/>
      </c>
      <c r="Z84" s="21" t="str">
        <f ca="1">IF($A84="макияж",IF(AND(MAX(O$23:$O83)&gt;MAX(AA$23:$AA83),$C84&lt;&gt;"",MAX(Q$23:$Q83)&gt;MAX(AA$23:$AA83),MAX(S$23:$S83)&gt;MAX(AA$23:$AA83),MAX(U$23:$U83)&gt;MAX(AA$23:$AA83),MAX(W$23:$W83)&gt;MAX(AA$23:$AA83),MAX(Y$23:$Y83)&gt;MAX(AA$23:$AA83),MAX(AA$23:$AA83)&lt;TIME(16,0,0)),MAX(AA$23:$AA83,$C84),""),"")</f>
        <v/>
      </c>
      <c r="AA84" s="4" t="str">
        <f t="shared" ca="1" si="16"/>
        <v/>
      </c>
    </row>
    <row r="85" spans="1:27" ht="13.8" x14ac:dyDescent="0.3">
      <c r="A85" s="33" t="str">
        <f t="shared" ca="1" si="3"/>
        <v>макияж</v>
      </c>
      <c r="B85" s="34">
        <f t="shared" ca="1" si="4"/>
        <v>1.4640525502938324</v>
      </c>
      <c r="C85" s="32">
        <f t="shared" ca="1" si="5"/>
        <v>0.53479354535140244</v>
      </c>
      <c r="D85" s="3">
        <f ca="1">IF(C85&lt;&gt;"",IF(A85="маникюр",SUM(COUNTIF($I$24:$I85,"&gt;"&amp;C85),COUNTIF($K$24:$K85,"&gt;"&amp;C85),COUNTIF($M$24:$M85,"&gt;"&amp;C85)),SUM(COUNTIF($O$24:$O85,"&gt;"&amp;C85),COUNTIF($Q$24:$Q85,"&gt;"&amp;C85),COUNTIF($S$24:$S85,"&gt;"&amp;C85),COUNTIF($U$24:$U85,"&gt;"&amp;C85),COUNTIF($W$24:$W85,"&gt;"&amp;C85),COUNTIF($Y$24:$Y85,"&gt;"&amp;C85),COUNTIF($AA$24:$AA85,"&gt;"&amp;C85))),"")</f>
        <v>5</v>
      </c>
      <c r="E85" s="3">
        <f t="shared" ca="1" si="6"/>
        <v>13.755323183542723</v>
      </c>
      <c r="F85" s="35">
        <f t="shared" ca="1" si="7"/>
        <v>9.5523077663491138E-3</v>
      </c>
      <c r="G85" s="4">
        <f t="shared" ca="1" si="8"/>
        <v>9.5523077663490774E-3</v>
      </c>
      <c r="H85" s="4" t="str">
        <f ca="1">IF($A85="маникюр",IF(AND(MAX(I$23:$I84)&lt;=MAX(K$23:$K84),$C85&lt;&gt;"",MAX(I$23:$I84)&lt;=MAX(M$23:$M84),MAX(I$23:$I84)&lt;TIME(16,0,0)),MAX(I$23:$I84,$C85),""),"")</f>
        <v/>
      </c>
      <c r="I85" s="4" t="str">
        <f t="shared" ca="1" si="9"/>
        <v/>
      </c>
      <c r="J85" s="4" t="str">
        <f ca="1">IF($A85="маникюр",IF(AND(MAX(I$23:$I84)&gt;MAX(K$23:$K84),$C85&lt;&gt;"",MAX(K$23:$K84)&lt;=MAX(M$23:$M84),MAX(K$23:$K84)&lt;TIME(16,0,0)),MAX(K$23:$K84,$C85),""),"")</f>
        <v/>
      </c>
      <c r="K85" s="4" t="str">
        <f t="shared" ca="1" si="10"/>
        <v/>
      </c>
      <c r="L85" s="21" t="str">
        <f ca="1">IF($A85="маникюр",IF(AND(MAX(I$23:$I84)&gt;MAX(M$23:$M84),$C85&lt;&gt;"",MAX(K$23:$K84)&gt;MAX(M$23:$M84),MAX(M$23:$M84)&lt;TIME(16,0,0)),MAX(M$23:$M84,$C85),""),"")</f>
        <v/>
      </c>
      <c r="M85" s="4" t="str">
        <f t="shared" ca="1" si="11"/>
        <v/>
      </c>
      <c r="N85" s="4" t="str">
        <f ca="1">IF($A85="макияж",IF(AND(MAX(O$23:$O84)&lt;=MAX(Q$23:$Q84),$C85&lt;&gt;"",MAX(O$23:$O84)&lt;=MAX(S$23:$S84),MAX(O$23:$O84)&lt;=MAX(U$23:$U84),MAX(O$23:$O84)&lt;=MAX(W$23:$W84),MAX(O$23:$O84)&lt;=MAX(Y$23:$Y84),MAX(O$23:$O84)&lt;=MAX(AA$23:$AA84),MAX(O$23:$O84)&lt;TIME(16,0,0)),MAX(O$23:$O84,$C85),""),"")</f>
        <v/>
      </c>
      <c r="O85" s="4" t="str">
        <f t="shared" ca="1" si="0"/>
        <v/>
      </c>
      <c r="P85" s="21" t="str">
        <f ca="1">IF($A85="макияж",IF(AND(MAX(O$23:$O84)&gt;MAX(Q$23:$Q84),$C85&lt;&gt;"",MAX(Q$23:$Q84)&lt;=MAX(S$23:$S84),MAX(Q$23:$Q84)&lt;=MAX(U$23:$U84),MAX(Q$23:$Q84)&lt;=MAX(W$23:$W84),MAX(Q$23:$Q84)&lt;=MAX(Y$23:$Y84),MAX(Q$23:$Q84)&lt;=MAX(AA$23:$AA84),MAX(Q$23:$Q84)&lt;TIME(16,0,0)),MAX(Q$23:$Q84,$C85),""),"")</f>
        <v/>
      </c>
      <c r="Q85" s="4" t="str">
        <f t="shared" ca="1" si="1"/>
        <v/>
      </c>
      <c r="R85" s="21" t="str">
        <f ca="1">IF($A85="макияж",IF(AND(MAX(O$23:$O84)&gt;MAX(S$23:$S84),$C85&lt;&gt;"",MAX(Q$23:$Q84)&gt;MAX(S$23:$S84),MAX(S$23:$S84)&lt;=MAX(U$23:$U84),MAX(S$23:$S84)&lt;=MAX(W$23:$W84),MAX(S$23:$S84)&lt;=MAX(Y$23:$Y84),MAX(S$23:$S84)&lt;=MAX(AA$23:$AA84),MAX(S$23:$S84)&lt;TIME(16,0,0)),MAX(S$23:$S84,$C85),""),"")</f>
        <v/>
      </c>
      <c r="S85" s="4" t="str">
        <f t="shared" ref="S85" ca="1" si="76">IF(ISTEXT(R85),"",R85+$E85/1440)</f>
        <v/>
      </c>
      <c r="T85" s="21" t="str">
        <f ca="1">IF($A85="макияж",IF(AND(MAX(O$23:$O84)&gt;MAX(U$23:$U84),$C85&lt;&gt;"",MAX(Q$23:$Q84)&gt;MAX(U$23:$U84),MAX(S$23:$S84)&gt;MAX(U$23:$U84),MAX(U$23:$U84)&lt;=MAX(W$23:$W84),MAX(U$23:$U84)&lt;=MAX(Y$23:$Y84),MAX(U$23:$U84)&lt;=MAX(AA$23:$AA84),MAX(U$23:$U84)&lt;TIME(16,0,0)),MAX(U$23:$U84,$C85),""),"")</f>
        <v/>
      </c>
      <c r="U85" s="4" t="str">
        <f t="shared" ca="1" si="13"/>
        <v/>
      </c>
      <c r="V85" s="21" t="str">
        <f ca="1">IF($A85="макияж",IF(AND(MAX(O$23:$O84)&gt;MAX(W$23:$W84),$C85&lt;&gt;"",MAX(Q$23:$Q84)&gt;MAX(W$23:$W84),MAX(S$23:$S84)&gt;MAX(W$23:$W84),MAX(U$23:$U84)&gt;MAX(W$23:$W84),MAX(W$23:$W84)&lt;=MAX(Y$23:$Y84),MAX(W$23:$W84)&lt;=MAX(AA$23:$AA84),MAX(W$23:$W84)&lt;TIME(16,0,0)),MAX(W$23:$W84,$C85),""),"")</f>
        <v/>
      </c>
      <c r="W85" s="4" t="str">
        <f t="shared" ca="1" si="14"/>
        <v/>
      </c>
      <c r="X85" s="21" t="str">
        <f ca="1">IF($A85="макияж",IF(AND(MAX(O$23:$O84)&gt;MAX(Y$23:$Y84),$C85&lt;&gt;"",MAX(Q$23:$Q84)&gt;MAX(Y$23:$Y84),MAX(S$23:$S84)&gt;MAX(Y$23:$Y84),MAX(U$23:$U84)&gt;MAX(Y$23:$Y84),MAX(W$23:$W84)&gt;MAX(Y$23:$Y84),MAX(Y$23:$Y84)&lt;=MAX(AA$23:$AA84),MAX(Y$23:$Y84)&lt;TIME(16,0,0)),MAX(Y$23:$Y84,$C85),""),"")</f>
        <v/>
      </c>
      <c r="Y85" s="4" t="str">
        <f t="shared" ca="1" si="15"/>
        <v/>
      </c>
      <c r="Z85" s="21">
        <f ca="1">IF($A85="макияж",IF(AND(MAX(O$23:$O84)&gt;MAX(AA$23:$AA84),$C85&lt;&gt;"",MAX(Q$23:$Q84)&gt;MAX(AA$23:$AA84),MAX(S$23:$S84)&gt;MAX(AA$23:$AA84),MAX(U$23:$U84)&gt;MAX(AA$23:$AA84),MAX(W$23:$W84)&gt;MAX(AA$23:$AA84),MAX(Y$23:$Y84)&gt;MAX(AA$23:$AA84),MAX(AA$23:$AA84)&lt;TIME(16,0,0)),MAX(AA$23:$AA84,$C85),""),"")</f>
        <v>0.53479354535140244</v>
      </c>
      <c r="AA85" s="4">
        <f t="shared" ca="1" si="16"/>
        <v>0.54434585311775152</v>
      </c>
    </row>
    <row r="86" spans="1:27" ht="13.8" x14ac:dyDescent="0.3">
      <c r="A86" s="33" t="str">
        <f t="shared" ca="1" si="3"/>
        <v>макияж</v>
      </c>
      <c r="B86" s="34">
        <f t="shared" ca="1" si="4"/>
        <v>4.5375577584385178</v>
      </c>
      <c r="C86" s="32">
        <f t="shared" ca="1" si="5"/>
        <v>0.53794462712809588</v>
      </c>
      <c r="D86" s="3">
        <f ca="1">IF(C86&lt;&gt;"",IF(A86="маникюр",SUM(COUNTIF($I$24:$I86,"&gt;"&amp;C86),COUNTIF($K$24:$K86,"&gt;"&amp;C86),COUNTIF($M$24:$M86,"&gt;"&amp;C86)),SUM(COUNTIF($O$24:$O86,"&gt;"&amp;C86),COUNTIF($Q$24:$Q86,"&gt;"&amp;C86),COUNTIF($S$24:$S86,"&gt;"&amp;C86),COUNTIF($U$24:$U86,"&gt;"&amp;C86),COUNTIF($W$24:$W86,"&gt;"&amp;C86),COUNTIF($Y$24:$Y86,"&gt;"&amp;C86),COUNTIF($AA$24:$AA86,"&gt;"&amp;C86))),"")</f>
        <v>6</v>
      </c>
      <c r="E86" s="3">
        <f t="shared" ca="1" si="6"/>
        <v>54.245050682006251</v>
      </c>
      <c r="F86" s="35">
        <f t="shared" ca="1" si="7"/>
        <v>3.7670174084726567E-2</v>
      </c>
      <c r="G86" s="4">
        <f t="shared" ca="1" si="8"/>
        <v>3.7670174084726615E-2</v>
      </c>
      <c r="H86" s="4" t="str">
        <f ca="1">IF($A86="маникюр",IF(AND(MAX(I$23:$I85)&lt;=MAX(K$23:$K85),$C86&lt;&gt;"",MAX(I$23:$I85)&lt;=MAX(M$23:$M85),MAX(I$23:$I85)&lt;TIME(16,0,0)),MAX(I$23:$I85,$C86),""),"")</f>
        <v/>
      </c>
      <c r="I86" s="4" t="str">
        <f t="shared" ca="1" si="9"/>
        <v/>
      </c>
      <c r="J86" s="4" t="str">
        <f ca="1">IF($A86="маникюр",IF(AND(MAX(I$23:$I85)&gt;MAX(K$23:$K85),$C86&lt;&gt;"",MAX(K$23:$K85)&lt;=MAX(M$23:$M85),MAX(K$23:$K85)&lt;TIME(16,0,0)),MAX(K$23:$K85,$C86),""),"")</f>
        <v/>
      </c>
      <c r="K86" s="4" t="str">
        <f t="shared" ca="1" si="10"/>
        <v/>
      </c>
      <c r="L86" s="21" t="str">
        <f ca="1">IF($A86="маникюр",IF(AND(MAX(I$23:$I85)&gt;MAX(M$23:$M85),$C86&lt;&gt;"",MAX(K$23:$K85)&gt;MAX(M$23:$M85),MAX(M$23:$M85)&lt;TIME(16,0,0)),MAX(M$23:$M85,$C86),""),"")</f>
        <v/>
      </c>
      <c r="M86" s="4" t="str">
        <f t="shared" ca="1" si="11"/>
        <v/>
      </c>
      <c r="N86" s="4" t="str">
        <f ca="1">IF($A86="макияж",IF(AND(MAX(O$23:$O85)&lt;=MAX(Q$23:$Q85),$C86&lt;&gt;"",MAX(O$23:$O85)&lt;=MAX(S$23:$S85),MAX(O$23:$O85)&lt;=MAX(U$23:$U85),MAX(O$23:$O85)&lt;=MAX(W$23:$W85),MAX(O$23:$O85)&lt;=MAX(Y$23:$Y85),MAX(O$23:$O85)&lt;=MAX(AA$23:$AA85),MAX(O$23:$O85)&lt;TIME(16,0,0)),MAX(O$23:$O85,$C86),""),"")</f>
        <v/>
      </c>
      <c r="O86" s="4" t="str">
        <f t="shared" ca="1" si="0"/>
        <v/>
      </c>
      <c r="P86" s="21" t="str">
        <f ca="1">IF($A86="макияж",IF(AND(MAX(O$23:$O85)&gt;MAX(Q$23:$Q85),$C86&lt;&gt;"",MAX(Q$23:$Q85)&lt;=MAX(S$23:$S85),MAX(Q$23:$Q85)&lt;=MAX(U$23:$U85),MAX(Q$23:$Q85)&lt;=MAX(W$23:$W85),MAX(Q$23:$Q85)&lt;=MAX(Y$23:$Y85),MAX(Q$23:$Q85)&lt;=MAX(AA$23:$AA85),MAX(Q$23:$Q85)&lt;TIME(16,0,0)),MAX(Q$23:$Q85,$C86),""),"")</f>
        <v/>
      </c>
      <c r="Q86" s="4" t="str">
        <f t="shared" ca="1" si="1"/>
        <v/>
      </c>
      <c r="R86" s="21" t="str">
        <f ca="1">IF($A86="макияж",IF(AND(MAX(O$23:$O85)&gt;MAX(S$23:$S85),$C86&lt;&gt;"",MAX(Q$23:$Q85)&gt;MAX(S$23:$S85),MAX(S$23:$S85)&lt;=MAX(U$23:$U85),MAX(S$23:$S85)&lt;=MAX(W$23:$W85),MAX(S$23:$S85)&lt;=MAX(Y$23:$Y85),MAX(S$23:$S85)&lt;=MAX(AA$23:$AA85),MAX(S$23:$S85)&lt;TIME(16,0,0)),MAX(S$23:$S85,$C86),""),"")</f>
        <v/>
      </c>
      <c r="S86" s="4" t="str">
        <f t="shared" ref="S86" ca="1" si="77">IF(ISTEXT(R86),"",R86+$E86/1440)</f>
        <v/>
      </c>
      <c r="T86" s="21" t="str">
        <f ca="1">IF($A86="макияж",IF(AND(MAX(O$23:$O85)&gt;MAX(U$23:$U85),$C86&lt;&gt;"",MAX(Q$23:$Q85)&gt;MAX(U$23:$U85),MAX(S$23:$S85)&gt;MAX(U$23:$U85),MAX(U$23:$U85)&lt;=MAX(W$23:$W85),MAX(U$23:$U85)&lt;=MAX(Y$23:$Y85),MAX(U$23:$U85)&lt;=MAX(AA$23:$AA85),MAX(U$23:$U85)&lt;TIME(16,0,0)),MAX(U$23:$U85,$C86),""),"")</f>
        <v/>
      </c>
      <c r="U86" s="4" t="str">
        <f t="shared" ca="1" si="13"/>
        <v/>
      </c>
      <c r="V86" s="21">
        <f ca="1">IF($A86="макияж",IF(AND(MAX(O$23:$O85)&gt;MAX(W$23:$W85),$C86&lt;&gt;"",MAX(Q$23:$Q85)&gt;MAX(W$23:$W85),MAX(S$23:$S85)&gt;MAX(W$23:$W85),MAX(U$23:$U85)&gt;MAX(W$23:$W85),MAX(W$23:$W85)&lt;=MAX(Y$23:$Y85),MAX(W$23:$W85)&lt;=MAX(AA$23:$AA85),MAX(W$23:$W85)&lt;TIME(16,0,0)),MAX(W$23:$W85,$C86),""),"")</f>
        <v>0.53794462712809588</v>
      </c>
      <c r="W86" s="4">
        <f t="shared" ca="1" si="14"/>
        <v>0.57561480121282249</v>
      </c>
      <c r="X86" s="21" t="str">
        <f ca="1">IF($A86="макияж",IF(AND(MAX(O$23:$O85)&gt;MAX(Y$23:$Y85),$C86&lt;&gt;"",MAX(Q$23:$Q85)&gt;MAX(Y$23:$Y85),MAX(S$23:$S85)&gt;MAX(Y$23:$Y85),MAX(U$23:$U85)&gt;MAX(Y$23:$Y85),MAX(W$23:$W85)&gt;MAX(Y$23:$Y85),MAX(Y$23:$Y85)&lt;=MAX(AA$23:$AA85),MAX(Y$23:$Y85)&lt;TIME(16,0,0)),MAX(Y$23:$Y85,$C86),""),"")</f>
        <v/>
      </c>
      <c r="Y86" s="4" t="str">
        <f t="shared" ca="1" si="15"/>
        <v/>
      </c>
      <c r="Z86" s="21" t="str">
        <f ca="1">IF($A86="макияж",IF(AND(MAX(O$23:$O85)&gt;MAX(AA$23:$AA85),$C86&lt;&gt;"",MAX(Q$23:$Q85)&gt;MAX(AA$23:$AA85),MAX(S$23:$S85)&gt;MAX(AA$23:$AA85),MAX(U$23:$U85)&gt;MAX(AA$23:$AA85),MAX(W$23:$W85)&gt;MAX(AA$23:$AA85),MAX(Y$23:$Y85)&gt;MAX(AA$23:$AA85),MAX(AA$23:$AA85)&lt;TIME(16,0,0)),MAX(AA$23:$AA85,$C86),""),"")</f>
        <v/>
      </c>
      <c r="AA86" s="4" t="str">
        <f t="shared" ca="1" si="16"/>
        <v/>
      </c>
    </row>
    <row r="87" spans="1:27" ht="13.8" x14ac:dyDescent="0.3">
      <c r="A87" s="33" t="str">
        <f t="shared" ca="1" si="3"/>
        <v>макияж</v>
      </c>
      <c r="B87" s="34">
        <f t="shared" ca="1" si="4"/>
        <v>1.0386032500692628</v>
      </c>
      <c r="C87" s="32">
        <f t="shared" ca="1" si="5"/>
        <v>0.53866587938508836</v>
      </c>
      <c r="D87" s="3">
        <f ca="1">IF(C87&lt;&gt;"",IF(A87="маникюр",SUM(COUNTIF($I$24:$I87,"&gt;"&amp;C87),COUNTIF($K$24:$K87,"&gt;"&amp;C87),COUNTIF($M$24:$M87,"&gt;"&amp;C87)),SUM(COUNTIF($O$24:$O87,"&gt;"&amp;C87),COUNTIF($Q$24:$Q87,"&gt;"&amp;C87),COUNTIF($S$24:$S87,"&gt;"&amp;C87),COUNTIF($U$24:$U87,"&gt;"&amp;C87),COUNTIF($W$24:$W87,"&gt;"&amp;C87),COUNTIF($Y$24:$Y87,"&gt;"&amp;C87),COUNTIF($AA$24:$AA87,"&gt;"&amp;C87))),"")</f>
        <v>6</v>
      </c>
      <c r="E87" s="3">
        <f t="shared" ca="1" si="6"/>
        <v>19.560522707588689</v>
      </c>
      <c r="F87" s="35">
        <f t="shared" ca="1" si="7"/>
        <v>1.3583696324714368E-2</v>
      </c>
      <c r="G87" s="4">
        <f t="shared" ca="1" si="8"/>
        <v>1.3583696324714345E-2</v>
      </c>
      <c r="H87" s="4" t="str">
        <f ca="1">IF($A87="маникюр",IF(AND(MAX(I$23:$I86)&lt;=MAX(K$23:$K86),$C87&lt;&gt;"",MAX(I$23:$I86)&lt;=MAX(M$23:$M86),MAX(I$23:$I86)&lt;TIME(16,0,0)),MAX(I$23:$I86,$C87),""),"")</f>
        <v/>
      </c>
      <c r="I87" s="4" t="str">
        <f t="shared" ca="1" si="9"/>
        <v/>
      </c>
      <c r="J87" s="4" t="str">
        <f ca="1">IF($A87="маникюр",IF(AND(MAX(I$23:$I86)&gt;MAX(K$23:$K86),$C87&lt;&gt;"",MAX(K$23:$K86)&lt;=MAX(M$23:$M86),MAX(K$23:$K86)&lt;TIME(16,0,0)),MAX(K$23:$K86,$C87),""),"")</f>
        <v/>
      </c>
      <c r="K87" s="4" t="str">
        <f t="shared" ca="1" si="10"/>
        <v/>
      </c>
      <c r="L87" s="21" t="str">
        <f ca="1">IF($A87="маникюр",IF(AND(MAX(I$23:$I86)&gt;MAX(M$23:$M86),$C87&lt;&gt;"",MAX(K$23:$K86)&gt;MAX(M$23:$M86),MAX(M$23:$M86)&lt;TIME(16,0,0)),MAX(M$23:$M86,$C87),""),"")</f>
        <v/>
      </c>
      <c r="M87" s="4" t="str">
        <f t="shared" ca="1" si="11"/>
        <v/>
      </c>
      <c r="N87" s="4" t="str">
        <f ca="1">IF($A87="макияж",IF(AND(MAX(O$23:$O86)&lt;=MAX(Q$23:$Q86),$C87&lt;&gt;"",MAX(O$23:$O86)&lt;=MAX(S$23:$S86),MAX(O$23:$O86)&lt;=MAX(U$23:$U86),MAX(O$23:$O86)&lt;=MAX(W$23:$W86),MAX(O$23:$O86)&lt;=MAX(Y$23:$Y86),MAX(O$23:$O86)&lt;=MAX(AA$23:$AA86),MAX(O$23:$O86)&lt;TIME(16,0,0)),MAX(O$23:$O86,$C87),""),"")</f>
        <v/>
      </c>
      <c r="O87" s="4" t="str">
        <f t="shared" ca="1" si="0"/>
        <v/>
      </c>
      <c r="P87" s="21" t="str">
        <f ca="1">IF($A87="макияж",IF(AND(MAX(O$23:$O86)&gt;MAX(Q$23:$Q86),$C87&lt;&gt;"",MAX(Q$23:$Q86)&lt;=MAX(S$23:$S86),MAX(Q$23:$Q86)&lt;=MAX(U$23:$U86),MAX(Q$23:$Q86)&lt;=MAX(W$23:$W86),MAX(Q$23:$Q86)&lt;=MAX(Y$23:$Y86),MAX(Q$23:$Q86)&lt;=MAX(AA$23:$AA86),MAX(Q$23:$Q86)&lt;TIME(16,0,0)),MAX(Q$23:$Q86,$C87),""),"")</f>
        <v/>
      </c>
      <c r="Q87" s="4" t="str">
        <f t="shared" ca="1" si="1"/>
        <v/>
      </c>
      <c r="R87" s="21">
        <f ca="1">IF($A87="макияж",IF(AND(MAX(O$23:$O86)&gt;MAX(S$23:$S86),$C87&lt;&gt;"",MAX(Q$23:$Q86)&gt;MAX(S$23:$S86),MAX(S$23:$S86)&lt;=MAX(U$23:$U86),MAX(S$23:$S86)&lt;=MAX(W$23:$W86),MAX(S$23:$S86)&lt;=MAX(Y$23:$Y86),MAX(S$23:$S86)&lt;=MAX(AA$23:$AA86),MAX(S$23:$S86)&lt;TIME(16,0,0)),MAX(S$23:$S86,$C87),""),"")</f>
        <v>0.53866587938508836</v>
      </c>
      <c r="S87" s="4">
        <f t="shared" ref="S87" ca="1" si="78">IF(ISTEXT(R87),"",R87+$E87/1440)</f>
        <v>0.55224957570980271</v>
      </c>
      <c r="T87" s="21" t="str">
        <f ca="1">IF($A87="макияж",IF(AND(MAX(O$23:$O86)&gt;MAX(U$23:$U86),$C87&lt;&gt;"",MAX(Q$23:$Q86)&gt;MAX(U$23:$U86),MAX(S$23:$S86)&gt;MAX(U$23:$U86),MAX(U$23:$U86)&lt;=MAX(W$23:$W86),MAX(U$23:$U86)&lt;=MAX(Y$23:$Y86),MAX(U$23:$U86)&lt;=MAX(AA$23:$AA86),MAX(U$23:$U86)&lt;TIME(16,0,0)),MAX(U$23:$U86,$C87),""),"")</f>
        <v/>
      </c>
      <c r="U87" s="4" t="str">
        <f t="shared" ca="1" si="13"/>
        <v/>
      </c>
      <c r="V87" s="21" t="str">
        <f ca="1">IF($A87="макияж",IF(AND(MAX(O$23:$O86)&gt;MAX(W$23:$W86),$C87&lt;&gt;"",MAX(Q$23:$Q86)&gt;MAX(W$23:$W86),MAX(S$23:$S86)&gt;MAX(W$23:$W86),MAX(U$23:$U86)&gt;MAX(W$23:$W86),MAX(W$23:$W86)&lt;=MAX(Y$23:$Y86),MAX(W$23:$W86)&lt;=MAX(AA$23:$AA86),MAX(W$23:$W86)&lt;TIME(16,0,0)),MAX(W$23:$W86,$C87),""),"")</f>
        <v/>
      </c>
      <c r="W87" s="4" t="str">
        <f t="shared" ca="1" si="14"/>
        <v/>
      </c>
      <c r="X87" s="21" t="str">
        <f ca="1">IF($A87="макияж",IF(AND(MAX(O$23:$O86)&gt;MAX(Y$23:$Y86),$C87&lt;&gt;"",MAX(Q$23:$Q86)&gt;MAX(Y$23:$Y86),MAX(S$23:$S86)&gt;MAX(Y$23:$Y86),MAX(U$23:$U86)&gt;MAX(Y$23:$Y86),MAX(W$23:$W86)&gt;MAX(Y$23:$Y86),MAX(Y$23:$Y86)&lt;=MAX(AA$23:$AA86),MAX(Y$23:$Y86)&lt;TIME(16,0,0)),MAX(Y$23:$Y86,$C87),""),"")</f>
        <v/>
      </c>
      <c r="Y87" s="4" t="str">
        <f t="shared" ca="1" si="15"/>
        <v/>
      </c>
      <c r="Z87" s="21" t="str">
        <f ca="1">IF($A87="макияж",IF(AND(MAX(O$23:$O86)&gt;MAX(AA$23:$AA86),$C87&lt;&gt;"",MAX(Q$23:$Q86)&gt;MAX(AA$23:$AA86),MAX(S$23:$S86)&gt;MAX(AA$23:$AA86),MAX(U$23:$U86)&gt;MAX(AA$23:$AA86),MAX(W$23:$W86)&gt;MAX(AA$23:$AA86),MAX(Y$23:$Y86)&gt;MAX(AA$23:$AA86),MAX(AA$23:$AA86)&lt;TIME(16,0,0)),MAX(AA$23:$AA86,$C87),""),"")</f>
        <v/>
      </c>
      <c r="AA87" s="4" t="str">
        <f t="shared" ca="1" si="16"/>
        <v/>
      </c>
    </row>
    <row r="88" spans="1:27" ht="13.8" x14ac:dyDescent="0.3">
      <c r="A88" s="33" t="str">
        <f t="shared" ca="1" si="3"/>
        <v>макияж</v>
      </c>
      <c r="B88" s="34">
        <f t="shared" ca="1" si="4"/>
        <v>1.313460571058721</v>
      </c>
      <c r="C88" s="32">
        <f t="shared" ca="1" si="5"/>
        <v>0.53957800478165696</v>
      </c>
      <c r="D88" s="3">
        <f ca="1">IF(C88&lt;&gt;"",IF(A88="маникюр",SUM(COUNTIF($I$24:$I88,"&gt;"&amp;C88),COUNTIF($K$24:$K88,"&gt;"&amp;C88),COUNTIF($M$24:$M88,"&gt;"&amp;C88)),SUM(COUNTIF($O$24:$O88,"&gt;"&amp;C88),COUNTIF($Q$24:$Q88,"&gt;"&amp;C88),COUNTIF($S$24:$S88,"&gt;"&amp;C88),COUNTIF($U$24:$U88,"&gt;"&amp;C88),COUNTIF($W$24:$W88,"&gt;"&amp;C88),COUNTIF($Y$24:$Y88,"&gt;"&amp;C88),COUNTIF($AA$24:$AA88,"&gt;"&amp;C88))),"")</f>
        <v>7</v>
      </c>
      <c r="E88" s="3">
        <f t="shared" ca="1" si="6"/>
        <v>18.435494853424732</v>
      </c>
      <c r="F88" s="35">
        <f t="shared" ca="1" si="7"/>
        <v>1.2802426981544953E-2</v>
      </c>
      <c r="G88" s="4">
        <f t="shared" ca="1" si="8"/>
        <v>1.280242698154499E-2</v>
      </c>
      <c r="H88" s="4" t="str">
        <f ca="1">IF($A88="маникюр",IF(AND(MAX(I$23:$I87)&lt;=MAX(K$23:$K87),$C88&lt;&gt;"",MAX(I$23:$I87)&lt;=MAX(M$23:$M87),MAX(I$23:$I87)&lt;TIME(16,0,0)),MAX(I$23:$I87,$C88),""),"")</f>
        <v/>
      </c>
      <c r="I88" s="4" t="str">
        <f t="shared" ca="1" si="9"/>
        <v/>
      </c>
      <c r="J88" s="4" t="str">
        <f ca="1">IF($A88="маникюр",IF(AND(MAX(I$23:$I87)&gt;MAX(K$23:$K87),$C88&lt;&gt;"",MAX(K$23:$K87)&lt;=MAX(M$23:$M87),MAX(K$23:$K87)&lt;TIME(16,0,0)),MAX(K$23:$K87,$C88),""),"")</f>
        <v/>
      </c>
      <c r="K88" s="4" t="str">
        <f t="shared" ca="1" si="10"/>
        <v/>
      </c>
      <c r="L88" s="21" t="str">
        <f ca="1">IF($A88="маникюр",IF(AND(MAX(I$23:$I87)&gt;MAX(M$23:$M87),$C88&lt;&gt;"",MAX(K$23:$K87)&gt;MAX(M$23:$M87),MAX(M$23:$M87)&lt;TIME(16,0,0)),MAX(M$23:$M87,$C88),""),"")</f>
        <v/>
      </c>
      <c r="M88" s="4" t="str">
        <f t="shared" ca="1" si="11"/>
        <v/>
      </c>
      <c r="N88" s="4" t="str">
        <f ca="1">IF($A88="макияж",IF(AND(MAX(O$23:$O87)&lt;=MAX(Q$23:$Q87),$C88&lt;&gt;"",MAX(O$23:$O87)&lt;=MAX(S$23:$S87),MAX(O$23:$O87)&lt;=MAX(U$23:$U87),MAX(O$23:$O87)&lt;=MAX(W$23:$W87),MAX(O$23:$O87)&lt;=MAX(Y$23:$Y87),MAX(O$23:$O87)&lt;=MAX(AA$23:$AA87),MAX(O$23:$O87)&lt;TIME(16,0,0)),MAX(O$23:$O87,$C88),""),"")</f>
        <v/>
      </c>
      <c r="O88" s="4" t="str">
        <f t="shared" ref="O88:O151" ca="1" si="79">IF(ISTEXT(N88),"",N88+$E88/1440)</f>
        <v/>
      </c>
      <c r="P88" s="21" t="str">
        <f ca="1">IF($A88="макияж",IF(AND(MAX(O$23:$O87)&gt;MAX(Q$23:$Q87),$C88&lt;&gt;"",MAX(Q$23:$Q87)&lt;=MAX(S$23:$S87),MAX(Q$23:$Q87)&lt;=MAX(U$23:$U87),MAX(Q$23:$Q87)&lt;=MAX(W$23:$W87),MAX(Q$23:$Q87)&lt;=MAX(Y$23:$Y87),MAX(Q$23:$Q87)&lt;=MAX(AA$23:$AA87),MAX(Q$23:$Q87)&lt;TIME(16,0,0)),MAX(Q$23:$Q87,$C88),""),"")</f>
        <v/>
      </c>
      <c r="Q88" s="4" t="str">
        <f t="shared" ref="Q88:Q151" ca="1" si="80">IF(ISTEXT(P88),"",P88+$E88/1440)</f>
        <v/>
      </c>
      <c r="R88" s="21" t="str">
        <f ca="1">IF($A88="макияж",IF(AND(MAX(O$23:$O87)&gt;MAX(S$23:$S87),$C88&lt;&gt;"",MAX(Q$23:$Q87)&gt;MAX(S$23:$S87),MAX(S$23:$S87)&lt;=MAX(U$23:$U87),MAX(S$23:$S87)&lt;=MAX(W$23:$W87),MAX(S$23:$S87)&lt;=MAX(Y$23:$Y87),MAX(S$23:$S87)&lt;=MAX(AA$23:$AA87),MAX(S$23:$S87)&lt;TIME(16,0,0)),MAX(S$23:$S87,$C88),""),"")</f>
        <v/>
      </c>
      <c r="S88" s="4" t="str">
        <f t="shared" ref="S88" ca="1" si="81">IF(ISTEXT(R88),"",R88+$E88/1440)</f>
        <v/>
      </c>
      <c r="T88" s="21" t="str">
        <f ca="1">IF($A88="макияж",IF(AND(MAX(O$23:$O87)&gt;MAX(U$23:$U87),$C88&lt;&gt;"",MAX(Q$23:$Q87)&gt;MAX(U$23:$U87),MAX(S$23:$S87)&gt;MAX(U$23:$U87),MAX(U$23:$U87)&lt;=MAX(W$23:$W87),MAX(U$23:$U87)&lt;=MAX(Y$23:$Y87),MAX(U$23:$U87)&lt;=MAX(AA$23:$AA87),MAX(U$23:$U87)&lt;TIME(16,0,0)),MAX(U$23:$U87,$C88),""),"")</f>
        <v/>
      </c>
      <c r="U88" s="4" t="str">
        <f t="shared" ca="1" si="13"/>
        <v/>
      </c>
      <c r="V88" s="21" t="str">
        <f ca="1">IF($A88="макияж",IF(AND(MAX(O$23:$O87)&gt;MAX(W$23:$W87),$C88&lt;&gt;"",MAX(Q$23:$Q87)&gt;MAX(W$23:$W87),MAX(S$23:$S87)&gt;MAX(W$23:$W87),MAX(U$23:$U87)&gt;MAX(W$23:$W87),MAX(W$23:$W87)&lt;=MAX(Y$23:$Y87),MAX(W$23:$W87)&lt;=MAX(AA$23:$AA87),MAX(W$23:$W87)&lt;TIME(16,0,0)),MAX(W$23:$W87,$C88),""),"")</f>
        <v/>
      </c>
      <c r="W88" s="4" t="str">
        <f t="shared" ca="1" si="14"/>
        <v/>
      </c>
      <c r="X88" s="21">
        <f ca="1">IF($A88="макияж",IF(AND(MAX(O$23:$O87)&gt;MAX(Y$23:$Y87),$C88&lt;&gt;"",MAX(Q$23:$Q87)&gt;MAX(Y$23:$Y87),MAX(S$23:$S87)&gt;MAX(Y$23:$Y87),MAX(U$23:$U87)&gt;MAX(Y$23:$Y87),MAX(W$23:$W87)&gt;MAX(Y$23:$Y87),MAX(Y$23:$Y87)&lt;=MAX(AA$23:$AA87),MAX(Y$23:$Y87)&lt;TIME(16,0,0)),MAX(Y$23:$Y87,$C88),""),"")</f>
        <v>0.53957800478165696</v>
      </c>
      <c r="Y88" s="4">
        <f t="shared" ca="1" si="15"/>
        <v>0.55238043176320195</v>
      </c>
      <c r="Z88" s="21" t="str">
        <f ca="1">IF($A88="макияж",IF(AND(MAX(O$23:$O87)&gt;MAX(AA$23:$AA87),$C88&lt;&gt;"",MAX(Q$23:$Q87)&gt;MAX(AA$23:$AA87),MAX(S$23:$S87)&gt;MAX(AA$23:$AA87),MAX(U$23:$U87)&gt;MAX(AA$23:$AA87),MAX(W$23:$W87)&gt;MAX(AA$23:$AA87),MAX(Y$23:$Y87)&gt;MAX(AA$23:$AA87),MAX(AA$23:$AA87)&lt;TIME(16,0,0)),MAX(AA$23:$AA87,$C88),""),"")</f>
        <v/>
      </c>
      <c r="AA88" s="4" t="str">
        <f t="shared" ca="1" si="16"/>
        <v/>
      </c>
    </row>
    <row r="89" spans="1:27" ht="13.8" x14ac:dyDescent="0.3">
      <c r="A89" s="33" t="str">
        <f t="shared" ref="A89:A152" ca="1" si="82">IF(RAND() &lt;= 0.75, "макияж", "маникюр")</f>
        <v>макияж</v>
      </c>
      <c r="B89" s="34">
        <f t="shared" ref="B89:B152" ca="1" si="83" xml:space="preserve"> -(60/7)*LOG(1-RAND())+1</f>
        <v>1.3934527338560709</v>
      </c>
      <c r="C89" s="32">
        <f t="shared" ref="C89:C152" ca="1" si="84">IF(C88="","",IF(C88+(B89)/1440&lt;=$C$23+8/24,C88+(B89)/1440,""))</f>
        <v>0.54054568029127925</v>
      </c>
      <c r="D89" s="3">
        <f ca="1">IF(C89&lt;&gt;"",IF(A89="маникюр",SUM(COUNTIF($I$24:$I89,"&gt;"&amp;C89),COUNTIF($K$24:$K89,"&gt;"&amp;C89),COUNTIF($M$24:$M89,"&gt;"&amp;C89)),SUM(COUNTIF($O$24:$O89,"&gt;"&amp;C89),COUNTIF($Q$24:$Q89,"&gt;"&amp;C89),COUNTIF($S$24:$S89,"&gt;"&amp;C89),COUNTIF($U$24:$U89,"&gt;"&amp;C89),COUNTIF($W$24:$W89,"&gt;"&amp;C89),COUNTIF($Y$24:$Y89,"&gt;"&amp;C89),COUNTIF($AA$24:$AA89,"&gt;"&amp;C89))),"")</f>
        <v>8</v>
      </c>
      <c r="E89" s="3">
        <f t="shared" ref="E89:E152" ca="1" si="85">IF(C89&lt;&gt;"",IF(A89="макияж",-35*LOG(1-RAND())+9,-27*LOG(1-RAND())+4),"")</f>
        <v>39.097463650796541</v>
      </c>
      <c r="F89" s="35">
        <f t="shared" ref="F89:F152" ca="1" si="86">IF(E89&lt;&gt;"",E89/1440,"")</f>
        <v>2.7151016424164266E-2</v>
      </c>
      <c r="G89" s="4">
        <f t="shared" ref="G89:G152" ca="1" si="87">IF(AND(C89&lt;&gt;"",OR(I89&lt;&gt;"",K89&lt;&gt;"",M89&lt;&gt;"",O89&lt;&gt;"",Q89&lt;&gt;"",S89&lt;&gt;"",U89&lt;&gt;"",W89&lt;&gt;"",Y89&lt;&gt;"",AA89&lt;&gt;"")),IF(A89="маникюр",MAX(I89,K89,M89)-C89,MAX(O89,Q89,S89,U89,W89,Y89,AA89)-C89),"")</f>
        <v>2.9404450289973405E-2</v>
      </c>
      <c r="H89" s="4" t="str">
        <f ca="1">IF($A89="маникюр",IF(AND(MAX(I$23:$I88)&lt;=MAX(K$23:$K88),$C89&lt;&gt;"",MAX(I$23:$I88)&lt;=MAX(M$23:$M88),MAX(I$23:$I88)&lt;TIME(16,0,0)),MAX(I$23:$I88,$C89),""),"")</f>
        <v/>
      </c>
      <c r="I89" s="4" t="str">
        <f t="shared" ref="I89:I152" ca="1" si="88">IF(ISTEXT(H89),"",H89+$E$24/1440)</f>
        <v/>
      </c>
      <c r="J89" s="4" t="str">
        <f ca="1">IF($A89="маникюр",IF(AND(MAX(I$23:$I88)&gt;MAX(K$23:$K88),$C89&lt;&gt;"",MAX(K$23:$K88)&lt;=MAX(M$23:$M88),MAX(K$23:$K88)&lt;TIME(16,0,0)),MAX(K$23:$K88,$C89),""),"")</f>
        <v/>
      </c>
      <c r="K89" s="4" t="str">
        <f t="shared" ref="K89:K152" ca="1" si="89">IF(ISTEXT(J89),"",J89+$E89/1440)</f>
        <v/>
      </c>
      <c r="L89" s="21" t="str">
        <f ca="1">IF($A89="маникюр",IF(AND(MAX(I$23:$I88)&gt;MAX(M$23:$M88),$C89&lt;&gt;"",MAX(K$23:$K88)&gt;MAX(M$23:$M88),MAX(M$23:$M88)&lt;TIME(16,0,0)),MAX(M$23:$M88,$C89),""),"")</f>
        <v/>
      </c>
      <c r="M89" s="4" t="str">
        <f t="shared" ref="M89:M152" ca="1" si="90">IF(ISTEXT(L89),"",L89+$E89/1440)</f>
        <v/>
      </c>
      <c r="N89" s="4" t="str">
        <f ca="1">IF($A89="макияж",IF(AND(MAX(O$23:$O88)&lt;=MAX(Q$23:$Q88),$C89&lt;&gt;"",MAX(O$23:$O88)&lt;=MAX(S$23:$S88),MAX(O$23:$O88)&lt;=MAX(U$23:$U88),MAX(O$23:$O88)&lt;=MAX(W$23:$W88),MAX(O$23:$O88)&lt;=MAX(Y$23:$Y88),MAX(O$23:$O88)&lt;=MAX(AA$23:$AA88),MAX(O$23:$O88)&lt;TIME(16,0,0)),MAX(O$23:$O88,$C89),""),"")</f>
        <v/>
      </c>
      <c r="O89" s="4" t="str">
        <f t="shared" ca="1" si="79"/>
        <v/>
      </c>
      <c r="P89" s="21">
        <f ca="1">IF($A89="макияж",IF(AND(MAX(O$23:$O88)&gt;MAX(Q$23:$Q88),$C89&lt;&gt;"",MAX(Q$23:$Q88)&lt;=MAX(S$23:$S88),MAX(Q$23:$Q88)&lt;=MAX(U$23:$U88),MAX(Q$23:$Q88)&lt;=MAX(W$23:$W88),MAX(Q$23:$Q88)&lt;=MAX(Y$23:$Y88),MAX(Q$23:$Q88)&lt;=MAX(AA$23:$AA88),MAX(Q$23:$Q88)&lt;TIME(16,0,0)),MAX(Q$23:$Q88,$C89),""),"")</f>
        <v>0.54279911415708837</v>
      </c>
      <c r="Q89" s="4">
        <f t="shared" ca="1" si="80"/>
        <v>0.56995013058125266</v>
      </c>
      <c r="R89" s="21" t="str">
        <f ca="1">IF($A89="макияж",IF(AND(MAX(O$23:$O88)&gt;MAX(S$23:$S88),$C89&lt;&gt;"",MAX(Q$23:$Q88)&gt;MAX(S$23:$S88),MAX(S$23:$S88)&lt;=MAX(U$23:$U88),MAX(S$23:$S88)&lt;=MAX(W$23:$W88),MAX(S$23:$S88)&lt;=MAX(Y$23:$Y88),MAX(S$23:$S88)&lt;=MAX(AA$23:$AA88),MAX(S$23:$S88)&lt;TIME(16,0,0)),MAX(S$23:$S88,$C89),""),"")</f>
        <v/>
      </c>
      <c r="S89" s="4" t="str">
        <f t="shared" ref="S89" ca="1" si="91">IF(ISTEXT(R89),"",R89+$E89/1440)</f>
        <v/>
      </c>
      <c r="T89" s="21" t="str">
        <f ca="1">IF($A89="макияж",IF(AND(MAX(O$23:$O88)&gt;MAX(U$23:$U88),$C89&lt;&gt;"",MAX(Q$23:$Q88)&gt;MAX(U$23:$U88),MAX(S$23:$S88)&gt;MAX(U$23:$U88),MAX(U$23:$U88)&lt;=MAX(W$23:$W88),MAX(U$23:$U88)&lt;=MAX(Y$23:$Y88),MAX(U$23:$U88)&lt;=MAX(AA$23:$AA88),MAX(U$23:$U88)&lt;TIME(16,0,0)),MAX(U$23:$U88,$C89),""),"")</f>
        <v/>
      </c>
      <c r="U89" s="4" t="str">
        <f t="shared" ref="U89:U152" ca="1" si="92">IF(ISTEXT(T89),"",T89+$E89/1440)</f>
        <v/>
      </c>
      <c r="V89" s="21" t="str">
        <f ca="1">IF($A89="макияж",IF(AND(MAX(O$23:$O88)&gt;MAX(W$23:$W88),$C89&lt;&gt;"",MAX(Q$23:$Q88)&gt;MAX(W$23:$W88),MAX(S$23:$S88)&gt;MAX(W$23:$W88),MAX(U$23:$U88)&gt;MAX(W$23:$W88),MAX(W$23:$W88)&lt;=MAX(Y$23:$Y88),MAX(W$23:$W88)&lt;=MAX(AA$23:$AA88),MAX(W$23:$W88)&lt;TIME(16,0,0)),MAX(W$23:$W88,$C89),""),"")</f>
        <v/>
      </c>
      <c r="W89" s="4" t="str">
        <f t="shared" ref="W89:W152" ca="1" si="93">IF(ISTEXT(V89),"",V89+$E89/1440)</f>
        <v/>
      </c>
      <c r="X89" s="21" t="str">
        <f ca="1">IF($A89="макияж",IF(AND(MAX(O$23:$O88)&gt;MAX(Y$23:$Y88),$C89&lt;&gt;"",MAX(Q$23:$Q88)&gt;MAX(Y$23:$Y88),MAX(S$23:$S88)&gt;MAX(Y$23:$Y88),MAX(U$23:$U88)&gt;MAX(Y$23:$Y88),MAX(W$23:$W88)&gt;MAX(Y$23:$Y88),MAX(Y$23:$Y88)&lt;=MAX(AA$23:$AA88),MAX(Y$23:$Y88)&lt;TIME(16,0,0)),MAX(Y$23:$Y88,$C89),""),"")</f>
        <v/>
      </c>
      <c r="Y89" s="4" t="str">
        <f t="shared" ref="Y89:Y152" ca="1" si="94">IF(ISTEXT(X89),"",X89+$E89/1440)</f>
        <v/>
      </c>
      <c r="Z89" s="21" t="str">
        <f ca="1">IF($A89="макияж",IF(AND(MAX(O$23:$O88)&gt;MAX(AA$23:$AA88),$C89&lt;&gt;"",MAX(Q$23:$Q88)&gt;MAX(AA$23:$AA88),MAX(S$23:$S88)&gt;MAX(AA$23:$AA88),MAX(U$23:$U88)&gt;MAX(AA$23:$AA88),MAX(W$23:$W88)&gt;MAX(AA$23:$AA88),MAX(Y$23:$Y88)&gt;MAX(AA$23:$AA88),MAX(AA$23:$AA88)&lt;TIME(16,0,0)),MAX(AA$23:$AA88,$C89),""),"")</f>
        <v/>
      </c>
      <c r="AA89" s="4" t="str">
        <f t="shared" ref="AA89:AA152" ca="1" si="95">IF(ISTEXT(Z89),"",Z89+$E89/1440)</f>
        <v/>
      </c>
    </row>
    <row r="90" spans="1:27" ht="13.8" x14ac:dyDescent="0.3">
      <c r="A90" s="33" t="str">
        <f t="shared" ca="1" si="82"/>
        <v>макияж</v>
      </c>
      <c r="B90" s="34">
        <f t="shared" ca="1" si="83"/>
        <v>1.4784593533718677</v>
      </c>
      <c r="C90" s="32">
        <f t="shared" ca="1" si="84"/>
        <v>0.5415723881755653</v>
      </c>
      <c r="D90" s="3">
        <f ca="1">IF(C90&lt;&gt;"",IF(A90="маникюр",SUM(COUNTIF($I$24:$I90,"&gt;"&amp;C90),COUNTIF($K$24:$K90,"&gt;"&amp;C90),COUNTIF($M$24:$M90,"&gt;"&amp;C90)),SUM(COUNTIF($O$24:$O90,"&gt;"&amp;C90),COUNTIF($Q$24:$Q90,"&gt;"&amp;C90),COUNTIF($S$24:$S90,"&gt;"&amp;C90),COUNTIF($U$24:$U90,"&gt;"&amp;C90),COUNTIF($W$24:$W90,"&gt;"&amp;C90),COUNTIF($Y$24:$Y90,"&gt;"&amp;C90),COUNTIF($AA$24:$AA90,"&gt;"&amp;C90))),"")</f>
        <v>9</v>
      </c>
      <c r="E90" s="3">
        <f t="shared" ca="1" si="85"/>
        <v>33.594318857716047</v>
      </c>
      <c r="F90" s="35">
        <f t="shared" ca="1" si="86"/>
        <v>2.3329388095636144E-2</v>
      </c>
      <c r="G90" s="4">
        <f t="shared" ca="1" si="87"/>
        <v>2.6045142609278815E-2</v>
      </c>
      <c r="H90" s="4" t="str">
        <f ca="1">IF($A90="маникюр",IF(AND(MAX(I$23:$I89)&lt;=MAX(K$23:$K89),$C90&lt;&gt;"",MAX(I$23:$I89)&lt;=MAX(M$23:$M89),MAX(I$23:$I89)&lt;TIME(16,0,0)),MAX(I$23:$I89,$C90),""),"")</f>
        <v/>
      </c>
      <c r="I90" s="4" t="str">
        <f t="shared" ca="1" si="88"/>
        <v/>
      </c>
      <c r="J90" s="4" t="str">
        <f ca="1">IF($A90="маникюр",IF(AND(MAX(I$23:$I89)&gt;MAX(K$23:$K89),$C90&lt;&gt;"",MAX(K$23:$K89)&lt;=MAX(M$23:$M89),MAX(K$23:$K89)&lt;TIME(16,0,0)),MAX(K$23:$K89,$C90),""),"")</f>
        <v/>
      </c>
      <c r="K90" s="4" t="str">
        <f t="shared" ca="1" si="89"/>
        <v/>
      </c>
      <c r="L90" s="21" t="str">
        <f ca="1">IF($A90="маникюр",IF(AND(MAX(I$23:$I89)&gt;MAX(M$23:$M89),$C90&lt;&gt;"",MAX(K$23:$K89)&gt;MAX(M$23:$M89),MAX(M$23:$M89)&lt;TIME(16,0,0)),MAX(M$23:$M89,$C90),""),"")</f>
        <v/>
      </c>
      <c r="M90" s="4" t="str">
        <f t="shared" ca="1" si="90"/>
        <v/>
      </c>
      <c r="N90" s="4" t="str">
        <f ca="1">IF($A90="макияж",IF(AND(MAX(O$23:$O89)&lt;=MAX(Q$23:$Q89),$C90&lt;&gt;"",MAX(O$23:$O89)&lt;=MAX(S$23:$S89),MAX(O$23:$O89)&lt;=MAX(U$23:$U89),MAX(O$23:$O89)&lt;=MAX(W$23:$W89),MAX(O$23:$O89)&lt;=MAX(Y$23:$Y89),MAX(O$23:$O89)&lt;=MAX(AA$23:$AA89),MAX(O$23:$O89)&lt;TIME(16,0,0)),MAX(O$23:$O89,$C90),""),"")</f>
        <v/>
      </c>
      <c r="O90" s="4" t="str">
        <f t="shared" ca="1" si="79"/>
        <v/>
      </c>
      <c r="P90" s="21" t="str">
        <f ca="1">IF($A90="макияж",IF(AND(MAX(O$23:$O89)&gt;MAX(Q$23:$Q89),$C90&lt;&gt;"",MAX(Q$23:$Q89)&lt;=MAX(S$23:$S89),MAX(Q$23:$Q89)&lt;=MAX(U$23:$U89),MAX(Q$23:$Q89)&lt;=MAX(W$23:$W89),MAX(Q$23:$Q89)&lt;=MAX(Y$23:$Y89),MAX(Q$23:$Q89)&lt;=MAX(AA$23:$AA89),MAX(Q$23:$Q89)&lt;TIME(16,0,0)),MAX(Q$23:$Q89,$C90),""),"")</f>
        <v/>
      </c>
      <c r="Q90" s="4" t="str">
        <f t="shared" ca="1" si="80"/>
        <v/>
      </c>
      <c r="R90" s="21" t="str">
        <f ca="1">IF($A90="макияж",IF(AND(MAX(O$23:$O89)&gt;MAX(S$23:$S89),$C90&lt;&gt;"",MAX(Q$23:$Q89)&gt;MAX(S$23:$S89),MAX(S$23:$S89)&lt;=MAX(U$23:$U89),MAX(S$23:$S89)&lt;=MAX(W$23:$W89),MAX(S$23:$S89)&lt;=MAX(Y$23:$Y89),MAX(S$23:$S89)&lt;=MAX(AA$23:$AA89),MAX(S$23:$S89)&lt;TIME(16,0,0)),MAX(S$23:$S89,$C90),""),"")</f>
        <v/>
      </c>
      <c r="S90" s="4" t="str">
        <f t="shared" ref="S90" ca="1" si="96">IF(ISTEXT(R90),"",R90+$E90/1440)</f>
        <v/>
      </c>
      <c r="T90" s="21">
        <f ca="1">IF($A90="макияж",IF(AND(MAX(O$23:$O89)&gt;MAX(U$23:$U89),$C90&lt;&gt;"",MAX(Q$23:$Q89)&gt;MAX(U$23:$U89),MAX(S$23:$S89)&gt;MAX(U$23:$U89),MAX(U$23:$U89)&lt;=MAX(W$23:$W89),MAX(U$23:$U89)&lt;=MAX(Y$23:$Y89),MAX(U$23:$U89)&lt;=MAX(AA$23:$AA89),MAX(U$23:$U89)&lt;TIME(16,0,0)),MAX(U$23:$U89,$C90),""),"")</f>
        <v>0.544288142689208</v>
      </c>
      <c r="U90" s="4">
        <f t="shared" ca="1" si="92"/>
        <v>0.56761753078484412</v>
      </c>
      <c r="V90" s="21" t="str">
        <f ca="1">IF($A90="макияж",IF(AND(MAX(O$23:$O89)&gt;MAX(W$23:$W89),$C90&lt;&gt;"",MAX(Q$23:$Q89)&gt;MAX(W$23:$W89),MAX(S$23:$S89)&gt;MAX(W$23:$W89),MAX(U$23:$U89)&gt;MAX(W$23:$W89),MAX(W$23:$W89)&lt;=MAX(Y$23:$Y89),MAX(W$23:$W89)&lt;=MAX(AA$23:$AA89),MAX(W$23:$W89)&lt;TIME(16,0,0)),MAX(W$23:$W89,$C90),""),"")</f>
        <v/>
      </c>
      <c r="W90" s="4" t="str">
        <f t="shared" ca="1" si="93"/>
        <v/>
      </c>
      <c r="X90" s="21" t="str">
        <f ca="1">IF($A90="макияж",IF(AND(MAX(O$23:$O89)&gt;MAX(Y$23:$Y89),$C90&lt;&gt;"",MAX(Q$23:$Q89)&gt;MAX(Y$23:$Y89),MAX(S$23:$S89)&gt;MAX(Y$23:$Y89),MAX(U$23:$U89)&gt;MAX(Y$23:$Y89),MAX(W$23:$W89)&gt;MAX(Y$23:$Y89),MAX(Y$23:$Y89)&lt;=MAX(AA$23:$AA89),MAX(Y$23:$Y89)&lt;TIME(16,0,0)),MAX(Y$23:$Y89,$C90),""),"")</f>
        <v/>
      </c>
      <c r="Y90" s="4" t="str">
        <f t="shared" ca="1" si="94"/>
        <v/>
      </c>
      <c r="Z90" s="21" t="str">
        <f ca="1">IF($A90="макияж",IF(AND(MAX(O$23:$O89)&gt;MAX(AA$23:$AA89),$C90&lt;&gt;"",MAX(Q$23:$Q89)&gt;MAX(AA$23:$AA89),MAX(S$23:$S89)&gt;MAX(AA$23:$AA89),MAX(U$23:$U89)&gt;MAX(AA$23:$AA89),MAX(W$23:$W89)&gt;MAX(AA$23:$AA89),MAX(Y$23:$Y89)&gt;MAX(AA$23:$AA89),MAX(AA$23:$AA89)&lt;TIME(16,0,0)),MAX(AA$23:$AA89,$C90),""),"")</f>
        <v/>
      </c>
      <c r="AA90" s="4" t="str">
        <f t="shared" ca="1" si="95"/>
        <v/>
      </c>
    </row>
    <row r="91" spans="1:27" ht="13.8" x14ac:dyDescent="0.3">
      <c r="A91" s="33" t="str">
        <f t="shared" ca="1" si="82"/>
        <v>маникюр</v>
      </c>
      <c r="B91" s="34">
        <f t="shared" ca="1" si="83"/>
        <v>3.9536582539552469</v>
      </c>
      <c r="C91" s="32">
        <f t="shared" ca="1" si="84"/>
        <v>0.54431798418525645</v>
      </c>
      <c r="D91" s="3">
        <f ca="1">IF(C91&lt;&gt;"",IF(A91="маникюр",SUM(COUNTIF($I$24:$I91,"&gt;"&amp;C91),COUNTIF($K$24:$K91,"&gt;"&amp;C91),COUNTIF($M$24:$M91,"&gt;"&amp;C91)),SUM(COUNTIF($O$24:$O91,"&gt;"&amp;C91),COUNTIF($Q$24:$Q91,"&gt;"&amp;C91),COUNTIF($S$24:$S91,"&gt;"&amp;C91),COUNTIF($U$24:$U91,"&gt;"&amp;C91),COUNTIF($W$24:$W91,"&gt;"&amp;C91),COUNTIF($Y$24:$Y91,"&gt;"&amp;C91),COUNTIF($AA$24:$AA91,"&gt;"&amp;C91))),"")</f>
        <v>2</v>
      </c>
      <c r="E91" s="3">
        <f t="shared" ca="1" si="85"/>
        <v>10.234087902234808</v>
      </c>
      <c r="F91" s="35">
        <f t="shared" ca="1" si="86"/>
        <v>7.1070054876630614E-3</v>
      </c>
      <c r="G91" s="4">
        <f t="shared" ca="1" si="87"/>
        <v>1.5983369486889054E-2</v>
      </c>
      <c r="H91" s="4">
        <f ca="1">IF($A91="маникюр",IF(AND(MAX(I$23:$I90)&lt;=MAX(K$23:$K90),$C91&lt;&gt;"",MAX(I$23:$I90)&lt;=MAX(M$23:$M90),MAX(I$23:$I90)&lt;TIME(16,0,0)),MAX(I$23:$I90,$C91),""),"")</f>
        <v>0.54431798418525645</v>
      </c>
      <c r="I91" s="4">
        <f t="shared" ca="1" si="88"/>
        <v>0.56030135367214551</v>
      </c>
      <c r="J91" s="4" t="str">
        <f ca="1">IF($A91="маникюр",IF(AND(MAX(I$23:$I90)&gt;MAX(K$23:$K90),$C91&lt;&gt;"",MAX(K$23:$K90)&lt;=MAX(M$23:$M90),MAX(K$23:$K90)&lt;TIME(16,0,0)),MAX(K$23:$K90,$C91),""),"")</f>
        <v/>
      </c>
      <c r="K91" s="4" t="str">
        <f t="shared" ca="1" si="89"/>
        <v/>
      </c>
      <c r="L91" s="21" t="str">
        <f ca="1">IF($A91="маникюр",IF(AND(MAX(I$23:$I90)&gt;MAX(M$23:$M90),$C91&lt;&gt;"",MAX(K$23:$K90)&gt;MAX(M$23:$M90),MAX(M$23:$M90)&lt;TIME(16,0,0)),MAX(M$23:$M90,$C91),""),"")</f>
        <v/>
      </c>
      <c r="M91" s="4" t="str">
        <f t="shared" ca="1" si="90"/>
        <v/>
      </c>
      <c r="N91" s="4" t="str">
        <f ca="1">IF($A91="макияж",IF(AND(MAX(O$23:$O90)&lt;=MAX(Q$23:$Q90),$C91&lt;&gt;"",MAX(O$23:$O90)&lt;=MAX(S$23:$S90),MAX(O$23:$O90)&lt;=MAX(U$23:$U90),MAX(O$23:$O90)&lt;=MAX(W$23:$W90),MAX(O$23:$O90)&lt;=MAX(Y$23:$Y90),MAX(O$23:$O90)&lt;=MAX(AA$23:$AA90),MAX(O$23:$O90)&lt;TIME(16,0,0)),MAX(O$23:$O90,$C91),""),"")</f>
        <v/>
      </c>
      <c r="O91" s="4" t="str">
        <f t="shared" ca="1" si="79"/>
        <v/>
      </c>
      <c r="P91" s="21" t="str">
        <f ca="1">IF($A91="макияж",IF(AND(MAX(O$23:$O90)&gt;MAX(Q$23:$Q90),$C91&lt;&gt;"",MAX(Q$23:$Q90)&lt;=MAX(S$23:$S90),MAX(Q$23:$Q90)&lt;=MAX(U$23:$U90),MAX(Q$23:$Q90)&lt;=MAX(W$23:$W90),MAX(Q$23:$Q90)&lt;=MAX(Y$23:$Y90),MAX(Q$23:$Q90)&lt;=MAX(AA$23:$AA90),MAX(Q$23:$Q90)&lt;TIME(16,0,0)),MAX(Q$23:$Q90,$C91),""),"")</f>
        <v/>
      </c>
      <c r="Q91" s="4" t="str">
        <f t="shared" ca="1" si="80"/>
        <v/>
      </c>
      <c r="R91" s="21" t="str">
        <f ca="1">IF($A91="макияж",IF(AND(MAX(O$23:$O90)&gt;MAX(S$23:$S90),$C91&lt;&gt;"",MAX(Q$23:$Q90)&gt;MAX(S$23:$S90),MAX(S$23:$S90)&lt;=MAX(U$23:$U90),MAX(S$23:$S90)&lt;=MAX(W$23:$W90),MAX(S$23:$S90)&lt;=MAX(Y$23:$Y90),MAX(S$23:$S90)&lt;=MAX(AA$23:$AA90),MAX(S$23:$S90)&lt;TIME(16,0,0)),MAX(S$23:$S90,$C91),""),"")</f>
        <v/>
      </c>
      <c r="S91" s="4" t="str">
        <f t="shared" ref="S91" ca="1" si="97">IF(ISTEXT(R91),"",R91+$E91/1440)</f>
        <v/>
      </c>
      <c r="T91" s="21" t="str">
        <f ca="1">IF($A91="макияж",IF(AND(MAX(O$23:$O90)&gt;MAX(U$23:$U90),$C91&lt;&gt;"",MAX(Q$23:$Q90)&gt;MAX(U$23:$U90),MAX(S$23:$S90)&gt;MAX(U$23:$U90),MAX(U$23:$U90)&lt;=MAX(W$23:$W90),MAX(U$23:$U90)&lt;=MAX(Y$23:$Y90),MAX(U$23:$U90)&lt;=MAX(AA$23:$AA90),MAX(U$23:$U90)&lt;TIME(16,0,0)),MAX(U$23:$U90,$C91),""),"")</f>
        <v/>
      </c>
      <c r="U91" s="4" t="str">
        <f t="shared" ca="1" si="92"/>
        <v/>
      </c>
      <c r="V91" s="21" t="str">
        <f ca="1">IF($A91="макияж",IF(AND(MAX(O$23:$O90)&gt;MAX(W$23:$W90),$C91&lt;&gt;"",MAX(Q$23:$Q90)&gt;MAX(W$23:$W90),MAX(S$23:$S90)&gt;MAX(W$23:$W90),MAX(U$23:$U90)&gt;MAX(W$23:$W90),MAX(W$23:$W90)&lt;=MAX(Y$23:$Y90),MAX(W$23:$W90)&lt;=MAX(AA$23:$AA90),MAX(W$23:$W90)&lt;TIME(16,0,0)),MAX(W$23:$W90,$C91),""),"")</f>
        <v/>
      </c>
      <c r="W91" s="4" t="str">
        <f t="shared" ca="1" si="93"/>
        <v/>
      </c>
      <c r="X91" s="21" t="str">
        <f ca="1">IF($A91="макияж",IF(AND(MAX(O$23:$O90)&gt;MAX(Y$23:$Y90),$C91&lt;&gt;"",MAX(Q$23:$Q90)&gt;MAX(Y$23:$Y90),MAX(S$23:$S90)&gt;MAX(Y$23:$Y90),MAX(U$23:$U90)&gt;MAX(Y$23:$Y90),MAX(W$23:$W90)&gt;MAX(Y$23:$Y90),MAX(Y$23:$Y90)&lt;=MAX(AA$23:$AA90),MAX(Y$23:$Y90)&lt;TIME(16,0,0)),MAX(Y$23:$Y90,$C91),""),"")</f>
        <v/>
      </c>
      <c r="Y91" s="4" t="str">
        <f t="shared" ca="1" si="94"/>
        <v/>
      </c>
      <c r="Z91" s="21" t="str">
        <f ca="1">IF($A91="макияж",IF(AND(MAX(O$23:$O90)&gt;MAX(AA$23:$AA90),$C91&lt;&gt;"",MAX(Q$23:$Q90)&gt;MAX(AA$23:$AA90),MAX(S$23:$S90)&gt;MAX(AA$23:$AA90),MAX(U$23:$U90)&gt;MAX(AA$23:$AA90),MAX(W$23:$W90)&gt;MAX(AA$23:$AA90),MAX(Y$23:$Y90)&gt;MAX(AA$23:$AA90),MAX(AA$23:$AA90)&lt;TIME(16,0,0)),MAX(AA$23:$AA90,$C91),""),"")</f>
        <v/>
      </c>
      <c r="AA91" s="4" t="str">
        <f t="shared" ca="1" si="95"/>
        <v/>
      </c>
    </row>
    <row r="92" spans="1:27" ht="13.8" x14ac:dyDescent="0.3">
      <c r="A92" s="33" t="str">
        <f t="shared" ca="1" si="82"/>
        <v>макияж</v>
      </c>
      <c r="B92" s="34">
        <f t="shared" ca="1" si="83"/>
        <v>1.427911611474227</v>
      </c>
      <c r="C92" s="32">
        <f t="shared" ca="1" si="84"/>
        <v>0.5453095894710025</v>
      </c>
      <c r="D92" s="3">
        <f ca="1">IF(C92&lt;&gt;"",IF(A92="маникюр",SUM(COUNTIF($I$24:$I92,"&gt;"&amp;C92),COUNTIF($K$24:$K92,"&gt;"&amp;C92),COUNTIF($M$24:$M92,"&gt;"&amp;C92)),SUM(COUNTIF($O$24:$O92,"&gt;"&amp;C92),COUNTIF($Q$24:$Q92,"&gt;"&amp;C92),COUNTIF($S$24:$S92,"&gt;"&amp;C92),COUNTIF($U$24:$U92,"&gt;"&amp;C92),COUNTIF($W$24:$W92,"&gt;"&amp;C92),COUNTIF($Y$24:$Y92,"&gt;"&amp;C92),COUNTIF($AA$24:$AA92,"&gt;"&amp;C92))),"")</f>
        <v>7</v>
      </c>
      <c r="E92" s="3">
        <f t="shared" ca="1" si="85"/>
        <v>40.111443682050322</v>
      </c>
      <c r="F92" s="35">
        <f t="shared" ca="1" si="86"/>
        <v>2.7855169223646056E-2</v>
      </c>
      <c r="G92" s="4">
        <f t="shared" ca="1" si="87"/>
        <v>2.7855169223646059E-2</v>
      </c>
      <c r="H92" s="4" t="str">
        <f ca="1">IF($A92="маникюр",IF(AND(MAX(I$23:$I91)&lt;=MAX(K$23:$K91),$C92&lt;&gt;"",MAX(I$23:$I91)&lt;=MAX(M$23:$M91),MAX(I$23:$I91)&lt;TIME(16,0,0)),MAX(I$23:$I91,$C92),""),"")</f>
        <v/>
      </c>
      <c r="I92" s="4" t="str">
        <f t="shared" ca="1" si="88"/>
        <v/>
      </c>
      <c r="J92" s="4" t="str">
        <f ca="1">IF($A92="маникюр",IF(AND(MAX(I$23:$I91)&gt;MAX(K$23:$K91),$C92&lt;&gt;"",MAX(K$23:$K91)&lt;=MAX(M$23:$M91),MAX(K$23:$K91)&lt;TIME(16,0,0)),MAX(K$23:$K91,$C92),""),"")</f>
        <v/>
      </c>
      <c r="K92" s="4" t="str">
        <f t="shared" ca="1" si="89"/>
        <v/>
      </c>
      <c r="L92" s="21" t="str">
        <f ca="1">IF($A92="маникюр",IF(AND(MAX(I$23:$I91)&gt;MAX(M$23:$M91),$C92&lt;&gt;"",MAX(K$23:$K91)&gt;MAX(M$23:$M91),MAX(M$23:$M91)&lt;TIME(16,0,0)),MAX(M$23:$M91,$C92),""),"")</f>
        <v/>
      </c>
      <c r="M92" s="4" t="str">
        <f t="shared" ca="1" si="90"/>
        <v/>
      </c>
      <c r="N92" s="4" t="str">
        <f ca="1">IF($A92="макияж",IF(AND(MAX(O$23:$O91)&lt;=MAX(Q$23:$Q91),$C92&lt;&gt;"",MAX(O$23:$O91)&lt;=MAX(S$23:$S91),MAX(O$23:$O91)&lt;=MAX(U$23:$U91),MAX(O$23:$O91)&lt;=MAX(W$23:$W91),MAX(O$23:$O91)&lt;=MAX(Y$23:$Y91),MAX(O$23:$O91)&lt;=MAX(AA$23:$AA91),MAX(O$23:$O91)&lt;TIME(16,0,0)),MAX(O$23:$O91,$C92),""),"")</f>
        <v/>
      </c>
      <c r="O92" s="4" t="str">
        <f t="shared" ca="1" si="79"/>
        <v/>
      </c>
      <c r="P92" s="21" t="str">
        <f ca="1">IF($A92="макияж",IF(AND(MAX(O$23:$O91)&gt;MAX(Q$23:$Q91),$C92&lt;&gt;"",MAX(Q$23:$Q91)&lt;=MAX(S$23:$S91),MAX(Q$23:$Q91)&lt;=MAX(U$23:$U91),MAX(Q$23:$Q91)&lt;=MAX(W$23:$W91),MAX(Q$23:$Q91)&lt;=MAX(Y$23:$Y91),MAX(Q$23:$Q91)&lt;=MAX(AA$23:$AA91),MAX(Q$23:$Q91)&lt;TIME(16,0,0)),MAX(Q$23:$Q91,$C92),""),"")</f>
        <v/>
      </c>
      <c r="Q92" s="4" t="str">
        <f t="shared" ca="1" si="80"/>
        <v/>
      </c>
      <c r="R92" s="21" t="str">
        <f ca="1">IF($A92="макияж",IF(AND(MAX(O$23:$O91)&gt;MAX(S$23:$S91),$C92&lt;&gt;"",MAX(Q$23:$Q91)&gt;MAX(S$23:$S91),MAX(S$23:$S91)&lt;=MAX(U$23:$U91),MAX(S$23:$S91)&lt;=MAX(W$23:$W91),MAX(S$23:$S91)&lt;=MAX(Y$23:$Y91),MAX(S$23:$S91)&lt;=MAX(AA$23:$AA91),MAX(S$23:$S91)&lt;TIME(16,0,0)),MAX(S$23:$S91,$C92),""),"")</f>
        <v/>
      </c>
      <c r="S92" s="4" t="str">
        <f t="shared" ref="S92" ca="1" si="98">IF(ISTEXT(R92),"",R92+$E92/1440)</f>
        <v/>
      </c>
      <c r="T92" s="21" t="str">
        <f ca="1">IF($A92="макияж",IF(AND(MAX(O$23:$O91)&gt;MAX(U$23:$U91),$C92&lt;&gt;"",MAX(Q$23:$Q91)&gt;MAX(U$23:$U91),MAX(S$23:$S91)&gt;MAX(U$23:$U91),MAX(U$23:$U91)&lt;=MAX(W$23:$W91),MAX(U$23:$U91)&lt;=MAX(Y$23:$Y91),MAX(U$23:$U91)&lt;=MAX(AA$23:$AA91),MAX(U$23:$U91)&lt;TIME(16,0,0)),MAX(U$23:$U91,$C92),""),"")</f>
        <v/>
      </c>
      <c r="U92" s="4" t="str">
        <f t="shared" ca="1" si="92"/>
        <v/>
      </c>
      <c r="V92" s="21" t="str">
        <f ca="1">IF($A92="макияж",IF(AND(MAX(O$23:$O91)&gt;MAX(W$23:$W91),$C92&lt;&gt;"",MAX(Q$23:$Q91)&gt;MAX(W$23:$W91),MAX(S$23:$S91)&gt;MAX(W$23:$W91),MAX(U$23:$U91)&gt;MAX(W$23:$W91),MAX(W$23:$W91)&lt;=MAX(Y$23:$Y91),MAX(W$23:$W91)&lt;=MAX(AA$23:$AA91),MAX(W$23:$W91)&lt;TIME(16,0,0)),MAX(W$23:$W91,$C92),""),"")</f>
        <v/>
      </c>
      <c r="W92" s="4" t="str">
        <f t="shared" ca="1" si="93"/>
        <v/>
      </c>
      <c r="X92" s="21" t="str">
        <f ca="1">IF($A92="макияж",IF(AND(MAX(O$23:$O91)&gt;MAX(Y$23:$Y91),$C92&lt;&gt;"",MAX(Q$23:$Q91)&gt;MAX(Y$23:$Y91),MAX(S$23:$S91)&gt;MAX(Y$23:$Y91),MAX(U$23:$U91)&gt;MAX(Y$23:$Y91),MAX(W$23:$W91)&gt;MAX(Y$23:$Y91),MAX(Y$23:$Y91)&lt;=MAX(AA$23:$AA91),MAX(Y$23:$Y91)&lt;TIME(16,0,0)),MAX(Y$23:$Y91,$C92),""),"")</f>
        <v/>
      </c>
      <c r="Y92" s="4" t="str">
        <f t="shared" ca="1" si="94"/>
        <v/>
      </c>
      <c r="Z92" s="21">
        <f ca="1">IF($A92="макияж",IF(AND(MAX(O$23:$O91)&gt;MAX(AA$23:$AA91),$C92&lt;&gt;"",MAX(Q$23:$Q91)&gt;MAX(AA$23:$AA91),MAX(S$23:$S91)&gt;MAX(AA$23:$AA91),MAX(U$23:$U91)&gt;MAX(AA$23:$AA91),MAX(W$23:$W91)&gt;MAX(AA$23:$AA91),MAX(Y$23:$Y91)&gt;MAX(AA$23:$AA91),MAX(AA$23:$AA91)&lt;TIME(16,0,0)),MAX(AA$23:$AA91,$C92),""),"")</f>
        <v>0.5453095894710025</v>
      </c>
      <c r="AA92" s="4">
        <f t="shared" ca="1" si="95"/>
        <v>0.57316475869464856</v>
      </c>
    </row>
    <row r="93" spans="1:27" ht="13.8" x14ac:dyDescent="0.3">
      <c r="A93" s="33" t="str">
        <f t="shared" ca="1" si="82"/>
        <v>макияж</v>
      </c>
      <c r="B93" s="34">
        <f t="shared" ca="1" si="83"/>
        <v>3.1335694405880692</v>
      </c>
      <c r="C93" s="32">
        <f t="shared" ca="1" si="84"/>
        <v>0.54748567936029979</v>
      </c>
      <c r="D93" s="3">
        <f ca="1">IF(C93&lt;&gt;"",IF(A93="маникюр",SUM(COUNTIF($I$24:$I93,"&gt;"&amp;C93),COUNTIF($K$24:$K93,"&gt;"&amp;C93),COUNTIF($M$24:$M93,"&gt;"&amp;C93)),SUM(COUNTIF($O$24:$O93,"&gt;"&amp;C93),COUNTIF($Q$24:$Q93,"&gt;"&amp;C93),COUNTIF($S$24:$S93,"&gt;"&amp;C93),COUNTIF($U$24:$U93,"&gt;"&amp;C93),COUNTIF($W$24:$W93,"&gt;"&amp;C93),COUNTIF($Y$24:$Y93,"&gt;"&amp;C93),COUNTIF($AA$24:$AA93,"&gt;"&amp;C93))),"")</f>
        <v>8</v>
      </c>
      <c r="E93" s="3">
        <f t="shared" ca="1" si="85"/>
        <v>34.775224474389447</v>
      </c>
      <c r="F93" s="35">
        <f t="shared" ca="1" si="86"/>
        <v>2.4149461440548227E-2</v>
      </c>
      <c r="G93" s="4">
        <f t="shared" ca="1" si="87"/>
        <v>2.7952433790586872E-2</v>
      </c>
      <c r="H93" s="4" t="str">
        <f ca="1">IF($A93="маникюр",IF(AND(MAX(I$23:$I92)&lt;=MAX(K$23:$K92),$C93&lt;&gt;"",MAX(I$23:$I92)&lt;=MAX(M$23:$M92),MAX(I$23:$I92)&lt;TIME(16,0,0)),MAX(I$23:$I92,$C93),""),"")</f>
        <v/>
      </c>
      <c r="I93" s="4" t="str">
        <f t="shared" ca="1" si="88"/>
        <v/>
      </c>
      <c r="J93" s="4" t="str">
        <f ca="1">IF($A93="маникюр",IF(AND(MAX(I$23:$I92)&gt;MAX(K$23:$K92),$C93&lt;&gt;"",MAX(K$23:$K92)&lt;=MAX(M$23:$M92),MAX(K$23:$K92)&lt;TIME(16,0,0)),MAX(K$23:$K92,$C93),""),"")</f>
        <v/>
      </c>
      <c r="K93" s="4" t="str">
        <f t="shared" ca="1" si="89"/>
        <v/>
      </c>
      <c r="L93" s="21" t="str">
        <f ca="1">IF($A93="маникюр",IF(AND(MAX(I$23:$I92)&gt;MAX(M$23:$M92),$C93&lt;&gt;"",MAX(K$23:$K92)&gt;MAX(M$23:$M92),MAX(M$23:$M92)&lt;TIME(16,0,0)),MAX(M$23:$M92,$C93),""),"")</f>
        <v/>
      </c>
      <c r="M93" s="4" t="str">
        <f t="shared" ca="1" si="90"/>
        <v/>
      </c>
      <c r="N93" s="4">
        <f ca="1">IF($A93="макияж",IF(AND(MAX(O$23:$O92)&lt;=MAX(Q$23:$Q92),$C93&lt;&gt;"",MAX(O$23:$O92)&lt;=MAX(S$23:$S92),MAX(O$23:$O92)&lt;=MAX(U$23:$U92),MAX(O$23:$O92)&lt;=MAX(W$23:$W92),MAX(O$23:$O92)&lt;=MAX(Y$23:$Y92),MAX(O$23:$O92)&lt;=MAX(AA$23:$AA92),MAX(O$23:$O92)&lt;TIME(16,0,0)),MAX(O$23:$O92,$C93),""),"")</f>
        <v>0.55128865171033847</v>
      </c>
      <c r="O93" s="4">
        <f t="shared" ca="1" si="79"/>
        <v>0.57543811315088667</v>
      </c>
      <c r="P93" s="21" t="str">
        <f ca="1">IF($A93="макияж",IF(AND(MAX(O$23:$O92)&gt;MAX(Q$23:$Q92),$C93&lt;&gt;"",MAX(Q$23:$Q92)&lt;=MAX(S$23:$S92),MAX(Q$23:$Q92)&lt;=MAX(U$23:$U92),MAX(Q$23:$Q92)&lt;=MAX(W$23:$W92),MAX(Q$23:$Q92)&lt;=MAX(Y$23:$Y92),MAX(Q$23:$Q92)&lt;=MAX(AA$23:$AA92),MAX(Q$23:$Q92)&lt;TIME(16,0,0)),MAX(Q$23:$Q92,$C93),""),"")</f>
        <v/>
      </c>
      <c r="Q93" s="4" t="str">
        <f t="shared" ca="1" si="80"/>
        <v/>
      </c>
      <c r="R93" s="21" t="str">
        <f ca="1">IF($A93="макияж",IF(AND(MAX(O$23:$O92)&gt;MAX(S$23:$S92),$C93&lt;&gt;"",MAX(Q$23:$Q92)&gt;MAX(S$23:$S92),MAX(S$23:$S92)&lt;=MAX(U$23:$U92),MAX(S$23:$S92)&lt;=MAX(W$23:$W92),MAX(S$23:$S92)&lt;=MAX(Y$23:$Y92),MAX(S$23:$S92)&lt;=MAX(AA$23:$AA92),MAX(S$23:$S92)&lt;TIME(16,0,0)),MAX(S$23:$S92,$C93),""),"")</f>
        <v/>
      </c>
      <c r="S93" s="4" t="str">
        <f t="shared" ref="S93" ca="1" si="99">IF(ISTEXT(R93),"",R93+$E93/1440)</f>
        <v/>
      </c>
      <c r="T93" s="21" t="str">
        <f ca="1">IF($A93="макияж",IF(AND(MAX(O$23:$O92)&gt;MAX(U$23:$U92),$C93&lt;&gt;"",MAX(Q$23:$Q92)&gt;MAX(U$23:$U92),MAX(S$23:$S92)&gt;MAX(U$23:$U92),MAX(U$23:$U92)&lt;=MAX(W$23:$W92),MAX(U$23:$U92)&lt;=MAX(Y$23:$Y92),MAX(U$23:$U92)&lt;=MAX(AA$23:$AA92),MAX(U$23:$U92)&lt;TIME(16,0,0)),MAX(U$23:$U92,$C93),""),"")</f>
        <v/>
      </c>
      <c r="U93" s="4" t="str">
        <f t="shared" ca="1" si="92"/>
        <v/>
      </c>
      <c r="V93" s="21" t="str">
        <f ca="1">IF($A93="макияж",IF(AND(MAX(O$23:$O92)&gt;MAX(W$23:$W92),$C93&lt;&gt;"",MAX(Q$23:$Q92)&gt;MAX(W$23:$W92),MAX(S$23:$S92)&gt;MAX(W$23:$W92),MAX(U$23:$U92)&gt;MAX(W$23:$W92),MAX(W$23:$W92)&lt;=MAX(Y$23:$Y92),MAX(W$23:$W92)&lt;=MAX(AA$23:$AA92),MAX(W$23:$W92)&lt;TIME(16,0,0)),MAX(W$23:$W92,$C93),""),"")</f>
        <v/>
      </c>
      <c r="W93" s="4" t="str">
        <f t="shared" ca="1" si="93"/>
        <v/>
      </c>
      <c r="X93" s="21" t="str">
        <f ca="1">IF($A93="макияж",IF(AND(MAX(O$23:$O92)&gt;MAX(Y$23:$Y92),$C93&lt;&gt;"",MAX(Q$23:$Q92)&gt;MAX(Y$23:$Y92),MAX(S$23:$S92)&gt;MAX(Y$23:$Y92),MAX(U$23:$U92)&gt;MAX(Y$23:$Y92),MAX(W$23:$W92)&gt;MAX(Y$23:$Y92),MAX(Y$23:$Y92)&lt;=MAX(AA$23:$AA92),MAX(Y$23:$Y92)&lt;TIME(16,0,0)),MAX(Y$23:$Y92,$C93),""),"")</f>
        <v/>
      </c>
      <c r="Y93" s="4" t="str">
        <f t="shared" ca="1" si="94"/>
        <v/>
      </c>
      <c r="Z93" s="21" t="str">
        <f ca="1">IF($A93="макияж",IF(AND(MAX(O$23:$O92)&gt;MAX(AA$23:$AA92),$C93&lt;&gt;"",MAX(Q$23:$Q92)&gt;MAX(AA$23:$AA92),MAX(S$23:$S92)&gt;MAX(AA$23:$AA92),MAX(U$23:$U92)&gt;MAX(AA$23:$AA92),MAX(W$23:$W92)&gt;MAX(AA$23:$AA92),MAX(Y$23:$Y92)&gt;MAX(AA$23:$AA92),MAX(AA$23:$AA92)&lt;TIME(16,0,0)),MAX(AA$23:$AA92,$C93),""),"")</f>
        <v/>
      </c>
      <c r="AA93" s="4" t="str">
        <f t="shared" ca="1" si="95"/>
        <v/>
      </c>
    </row>
    <row r="94" spans="1:27" ht="13.8" x14ac:dyDescent="0.3">
      <c r="A94" s="33" t="str">
        <f t="shared" ca="1" si="82"/>
        <v>макияж</v>
      </c>
      <c r="B94" s="34">
        <f t="shared" ca="1" si="83"/>
        <v>5.3512075119973863</v>
      </c>
      <c r="C94" s="32">
        <f t="shared" ca="1" si="84"/>
        <v>0.5512017956880757</v>
      </c>
      <c r="D94" s="3">
        <f ca="1">IF(C94&lt;&gt;"",IF(A94="маникюр",SUM(COUNTIF($I$24:$I94,"&gt;"&amp;C94),COUNTIF($K$24:$K94,"&gt;"&amp;C94),COUNTIF($M$24:$M94,"&gt;"&amp;C94)),SUM(COUNTIF($O$24:$O94,"&gt;"&amp;C94),COUNTIF($Q$24:$Q94,"&gt;"&amp;C94),COUNTIF($S$24:$S94,"&gt;"&amp;C94),COUNTIF($U$24:$U94,"&gt;"&amp;C94),COUNTIF($W$24:$W94,"&gt;"&amp;C94),COUNTIF($Y$24:$Y94,"&gt;"&amp;C94),COUNTIF($AA$24:$AA94,"&gt;"&amp;C94))),"")</f>
        <v>9</v>
      </c>
      <c r="E94" s="3">
        <f t="shared" ca="1" si="85"/>
        <v>12.643215809464374</v>
      </c>
      <c r="F94" s="35">
        <f t="shared" ca="1" si="86"/>
        <v>8.7800109787947046E-3</v>
      </c>
      <c r="G94" s="4">
        <f t="shared" ca="1" si="87"/>
        <v>9.8277910005216684E-3</v>
      </c>
      <c r="H94" s="4" t="str">
        <f ca="1">IF($A94="маникюр",IF(AND(MAX(I$23:$I93)&lt;=MAX(K$23:$K93),$C94&lt;&gt;"",MAX(I$23:$I93)&lt;=MAX(M$23:$M93),MAX(I$23:$I93)&lt;TIME(16,0,0)),MAX(I$23:$I93,$C94),""),"")</f>
        <v/>
      </c>
      <c r="I94" s="4" t="str">
        <f t="shared" ca="1" si="88"/>
        <v/>
      </c>
      <c r="J94" s="4" t="str">
        <f ca="1">IF($A94="маникюр",IF(AND(MAX(I$23:$I93)&gt;MAX(K$23:$K93),$C94&lt;&gt;"",MAX(K$23:$K93)&lt;=MAX(M$23:$M93),MAX(K$23:$K93)&lt;TIME(16,0,0)),MAX(K$23:$K93,$C94),""),"")</f>
        <v/>
      </c>
      <c r="K94" s="4" t="str">
        <f t="shared" ca="1" si="89"/>
        <v/>
      </c>
      <c r="L94" s="21" t="str">
        <f ca="1">IF($A94="маникюр",IF(AND(MAX(I$23:$I93)&gt;MAX(M$23:$M93),$C94&lt;&gt;"",MAX(K$23:$K93)&gt;MAX(M$23:$M93),MAX(M$23:$M93)&lt;TIME(16,0,0)),MAX(M$23:$M93,$C94),""),"")</f>
        <v/>
      </c>
      <c r="M94" s="4" t="str">
        <f t="shared" ca="1" si="90"/>
        <v/>
      </c>
      <c r="N94" s="4" t="str">
        <f ca="1">IF($A94="макияж",IF(AND(MAX(O$23:$O93)&lt;=MAX(Q$23:$Q93),$C94&lt;&gt;"",MAX(O$23:$O93)&lt;=MAX(S$23:$S93),MAX(O$23:$O93)&lt;=MAX(U$23:$U93),MAX(O$23:$O93)&lt;=MAX(W$23:$W93),MAX(O$23:$O93)&lt;=MAX(Y$23:$Y93),MAX(O$23:$O93)&lt;=MAX(AA$23:$AA93),MAX(O$23:$O93)&lt;TIME(16,0,0)),MAX(O$23:$O93,$C94),""),"")</f>
        <v/>
      </c>
      <c r="O94" s="4" t="str">
        <f t="shared" ca="1" si="79"/>
        <v/>
      </c>
      <c r="P94" s="21" t="str">
        <f ca="1">IF($A94="макияж",IF(AND(MAX(O$23:$O93)&gt;MAX(Q$23:$Q93),$C94&lt;&gt;"",MAX(Q$23:$Q93)&lt;=MAX(S$23:$S93),MAX(Q$23:$Q93)&lt;=MAX(U$23:$U93),MAX(Q$23:$Q93)&lt;=MAX(W$23:$W93),MAX(Q$23:$Q93)&lt;=MAX(Y$23:$Y93),MAX(Q$23:$Q93)&lt;=MAX(AA$23:$AA93),MAX(Q$23:$Q93)&lt;TIME(16,0,0)),MAX(Q$23:$Q93,$C94),""),"")</f>
        <v/>
      </c>
      <c r="Q94" s="4" t="str">
        <f t="shared" ca="1" si="80"/>
        <v/>
      </c>
      <c r="R94" s="21">
        <f ca="1">IF($A94="макияж",IF(AND(MAX(O$23:$O93)&gt;MAX(S$23:$S93),$C94&lt;&gt;"",MAX(Q$23:$Q93)&gt;MAX(S$23:$S93),MAX(S$23:$S93)&lt;=MAX(U$23:$U93),MAX(S$23:$S93)&lt;=MAX(W$23:$W93),MAX(S$23:$S93)&lt;=MAX(Y$23:$Y93),MAX(S$23:$S93)&lt;=MAX(AA$23:$AA93),MAX(S$23:$S93)&lt;TIME(16,0,0)),MAX(S$23:$S93,$C94),""),"")</f>
        <v>0.55224957570980271</v>
      </c>
      <c r="S94" s="4">
        <f t="shared" ref="S94" ca="1" si="100">IF(ISTEXT(R94),"",R94+$E94/1440)</f>
        <v>0.56102958668859737</v>
      </c>
      <c r="T94" s="21" t="str">
        <f ca="1">IF($A94="макияж",IF(AND(MAX(O$23:$O93)&gt;MAX(U$23:$U93),$C94&lt;&gt;"",MAX(Q$23:$Q93)&gt;MAX(U$23:$U93),MAX(S$23:$S93)&gt;MAX(U$23:$U93),MAX(U$23:$U93)&lt;=MAX(W$23:$W93),MAX(U$23:$U93)&lt;=MAX(Y$23:$Y93),MAX(U$23:$U93)&lt;=MAX(AA$23:$AA93),MAX(U$23:$U93)&lt;TIME(16,0,0)),MAX(U$23:$U93,$C94),""),"")</f>
        <v/>
      </c>
      <c r="U94" s="4" t="str">
        <f t="shared" ca="1" si="92"/>
        <v/>
      </c>
      <c r="V94" s="21" t="str">
        <f ca="1">IF($A94="макияж",IF(AND(MAX(O$23:$O93)&gt;MAX(W$23:$W93),$C94&lt;&gt;"",MAX(Q$23:$Q93)&gt;MAX(W$23:$W93),MAX(S$23:$S93)&gt;MAX(W$23:$W93),MAX(U$23:$U93)&gt;MAX(W$23:$W93),MAX(W$23:$W93)&lt;=MAX(Y$23:$Y93),MAX(W$23:$W93)&lt;=MAX(AA$23:$AA93),MAX(W$23:$W93)&lt;TIME(16,0,0)),MAX(W$23:$W93,$C94),""),"")</f>
        <v/>
      </c>
      <c r="W94" s="4" t="str">
        <f t="shared" ca="1" si="93"/>
        <v/>
      </c>
      <c r="X94" s="21" t="str">
        <f ca="1">IF($A94="макияж",IF(AND(MAX(O$23:$O93)&gt;MAX(Y$23:$Y93),$C94&lt;&gt;"",MAX(Q$23:$Q93)&gt;MAX(Y$23:$Y93),MAX(S$23:$S93)&gt;MAX(Y$23:$Y93),MAX(U$23:$U93)&gt;MAX(Y$23:$Y93),MAX(W$23:$W93)&gt;MAX(Y$23:$Y93),MAX(Y$23:$Y93)&lt;=MAX(AA$23:$AA93),MAX(Y$23:$Y93)&lt;TIME(16,0,0)),MAX(Y$23:$Y93,$C94),""),"")</f>
        <v/>
      </c>
      <c r="Y94" s="4" t="str">
        <f t="shared" ca="1" si="94"/>
        <v/>
      </c>
      <c r="Z94" s="21" t="str">
        <f ca="1">IF($A94="макияж",IF(AND(MAX(O$23:$O93)&gt;MAX(AA$23:$AA93),$C94&lt;&gt;"",MAX(Q$23:$Q93)&gt;MAX(AA$23:$AA93),MAX(S$23:$S93)&gt;MAX(AA$23:$AA93),MAX(U$23:$U93)&gt;MAX(AA$23:$AA93),MAX(W$23:$W93)&gt;MAX(AA$23:$AA93),MAX(Y$23:$Y93)&gt;MAX(AA$23:$AA93),MAX(AA$23:$AA93)&lt;TIME(16,0,0)),MAX(AA$23:$AA93,$C94),""),"")</f>
        <v/>
      </c>
      <c r="AA94" s="4" t="str">
        <f t="shared" ca="1" si="95"/>
        <v/>
      </c>
    </row>
    <row r="95" spans="1:27" ht="13.8" x14ac:dyDescent="0.3">
      <c r="A95" s="33" t="str">
        <f t="shared" ca="1" si="82"/>
        <v>маникюр</v>
      </c>
      <c r="B95" s="34">
        <f t="shared" ca="1" si="83"/>
        <v>4.6835026814542937</v>
      </c>
      <c r="C95" s="32">
        <f t="shared" ca="1" si="84"/>
        <v>0.55445422810575229</v>
      </c>
      <c r="D95" s="3">
        <f ca="1">IF(C95&lt;&gt;"",IF(A95="маникюр",SUM(COUNTIF($I$24:$I95,"&gt;"&amp;C95),COUNTIF($K$24:$K95,"&gt;"&amp;C95),COUNTIF($M$24:$M95,"&gt;"&amp;C95)),SUM(COUNTIF($O$24:$O95,"&gt;"&amp;C95),COUNTIF($Q$24:$Q95,"&gt;"&amp;C95),COUNTIF($S$24:$S95,"&gt;"&amp;C95),COUNTIF($U$24:$U95,"&gt;"&amp;C95),COUNTIF($W$24:$W95,"&gt;"&amp;C95),COUNTIF($Y$24:$Y95,"&gt;"&amp;C95),COUNTIF($AA$24:$AA95,"&gt;"&amp;C95))),"")</f>
        <v>2</v>
      </c>
      <c r="E95" s="3">
        <f t="shared" ca="1" si="85"/>
        <v>12.622755012227801</v>
      </c>
      <c r="F95" s="35">
        <f t="shared" ca="1" si="86"/>
        <v>8.7658020918248616E-3</v>
      </c>
      <c r="G95" s="4">
        <f t="shared" ca="1" si="87"/>
        <v>8.7658020918248702E-3</v>
      </c>
      <c r="H95" s="4" t="str">
        <f ca="1">IF($A95="маникюр",IF(AND(MAX(I$23:$I94)&lt;=MAX(K$23:$K94),$C95&lt;&gt;"",MAX(I$23:$I94)&lt;=MAX(M$23:$M94),MAX(I$23:$I94)&lt;TIME(16,0,0)),MAX(I$23:$I94,$C95),""),"")</f>
        <v/>
      </c>
      <c r="I95" s="4" t="str">
        <f t="shared" ca="1" si="88"/>
        <v/>
      </c>
      <c r="J95" s="4" t="str">
        <f ca="1">IF($A95="маникюр",IF(AND(MAX(I$23:$I94)&gt;MAX(K$23:$K94),$C95&lt;&gt;"",MAX(K$23:$K94)&lt;=MAX(M$23:$M94),MAX(K$23:$K94)&lt;TIME(16,0,0)),MAX(K$23:$K94,$C95),""),"")</f>
        <v/>
      </c>
      <c r="K95" s="4" t="str">
        <f t="shared" ca="1" si="89"/>
        <v/>
      </c>
      <c r="L95" s="21">
        <f ca="1">IF($A95="маникюр",IF(AND(MAX(I$23:$I94)&gt;MAX(M$23:$M94),$C95&lt;&gt;"",MAX(K$23:$K94)&gt;MAX(M$23:$M94),MAX(M$23:$M94)&lt;TIME(16,0,0)),MAX(M$23:$M94,$C95),""),"")</f>
        <v>0.55445422810575229</v>
      </c>
      <c r="M95" s="4">
        <f t="shared" ca="1" si="90"/>
        <v>0.56322003019757716</v>
      </c>
      <c r="N95" s="4" t="str">
        <f ca="1">IF($A95="макияж",IF(AND(MAX(O$23:$O94)&lt;=MAX(Q$23:$Q94),$C95&lt;&gt;"",MAX(O$23:$O94)&lt;=MAX(S$23:$S94),MAX(O$23:$O94)&lt;=MAX(U$23:$U94),MAX(O$23:$O94)&lt;=MAX(W$23:$W94),MAX(O$23:$O94)&lt;=MAX(Y$23:$Y94),MAX(O$23:$O94)&lt;=MAX(AA$23:$AA94),MAX(O$23:$O94)&lt;TIME(16,0,0)),MAX(O$23:$O94,$C95),""),"")</f>
        <v/>
      </c>
      <c r="O95" s="4" t="str">
        <f t="shared" ca="1" si="79"/>
        <v/>
      </c>
      <c r="P95" s="21" t="str">
        <f ca="1">IF($A95="макияж",IF(AND(MAX(O$23:$O94)&gt;MAX(Q$23:$Q94),$C95&lt;&gt;"",MAX(Q$23:$Q94)&lt;=MAX(S$23:$S94),MAX(Q$23:$Q94)&lt;=MAX(U$23:$U94),MAX(Q$23:$Q94)&lt;=MAX(W$23:$W94),MAX(Q$23:$Q94)&lt;=MAX(Y$23:$Y94),MAX(Q$23:$Q94)&lt;=MAX(AA$23:$AA94),MAX(Q$23:$Q94)&lt;TIME(16,0,0)),MAX(Q$23:$Q94,$C95),""),"")</f>
        <v/>
      </c>
      <c r="Q95" s="4" t="str">
        <f t="shared" ca="1" si="80"/>
        <v/>
      </c>
      <c r="R95" s="21" t="str">
        <f ca="1">IF($A95="макияж",IF(AND(MAX(O$23:$O94)&gt;MAX(S$23:$S94),$C95&lt;&gt;"",MAX(Q$23:$Q94)&gt;MAX(S$23:$S94),MAX(S$23:$S94)&lt;=MAX(U$23:$U94),MAX(S$23:$S94)&lt;=MAX(W$23:$W94),MAX(S$23:$S94)&lt;=MAX(Y$23:$Y94),MAX(S$23:$S94)&lt;=MAX(AA$23:$AA94),MAX(S$23:$S94)&lt;TIME(16,0,0)),MAX(S$23:$S94,$C95),""),"")</f>
        <v/>
      </c>
      <c r="S95" s="4" t="str">
        <f t="shared" ref="S95" ca="1" si="101">IF(ISTEXT(R95),"",R95+$E95/1440)</f>
        <v/>
      </c>
      <c r="T95" s="21" t="str">
        <f ca="1">IF($A95="макияж",IF(AND(MAX(O$23:$O94)&gt;MAX(U$23:$U94),$C95&lt;&gt;"",MAX(Q$23:$Q94)&gt;MAX(U$23:$U94),MAX(S$23:$S94)&gt;MAX(U$23:$U94),MAX(U$23:$U94)&lt;=MAX(W$23:$W94),MAX(U$23:$U94)&lt;=MAX(Y$23:$Y94),MAX(U$23:$U94)&lt;=MAX(AA$23:$AA94),MAX(U$23:$U94)&lt;TIME(16,0,0)),MAX(U$23:$U94,$C95),""),"")</f>
        <v/>
      </c>
      <c r="U95" s="4" t="str">
        <f t="shared" ca="1" si="92"/>
        <v/>
      </c>
      <c r="V95" s="21" t="str">
        <f ca="1">IF($A95="макияж",IF(AND(MAX(O$23:$O94)&gt;MAX(W$23:$W94),$C95&lt;&gt;"",MAX(Q$23:$Q94)&gt;MAX(W$23:$W94),MAX(S$23:$S94)&gt;MAX(W$23:$W94),MAX(U$23:$U94)&gt;MAX(W$23:$W94),MAX(W$23:$W94)&lt;=MAX(Y$23:$Y94),MAX(W$23:$W94)&lt;=MAX(AA$23:$AA94),MAX(W$23:$W94)&lt;TIME(16,0,0)),MAX(W$23:$W94,$C95),""),"")</f>
        <v/>
      </c>
      <c r="W95" s="4" t="str">
        <f t="shared" ca="1" si="93"/>
        <v/>
      </c>
      <c r="X95" s="21" t="str">
        <f ca="1">IF($A95="макияж",IF(AND(MAX(O$23:$O94)&gt;MAX(Y$23:$Y94),$C95&lt;&gt;"",MAX(Q$23:$Q94)&gt;MAX(Y$23:$Y94),MAX(S$23:$S94)&gt;MAX(Y$23:$Y94),MAX(U$23:$U94)&gt;MAX(Y$23:$Y94),MAX(W$23:$W94)&gt;MAX(Y$23:$Y94),MAX(Y$23:$Y94)&lt;=MAX(AA$23:$AA94),MAX(Y$23:$Y94)&lt;TIME(16,0,0)),MAX(Y$23:$Y94,$C95),""),"")</f>
        <v/>
      </c>
      <c r="Y95" s="4" t="str">
        <f t="shared" ca="1" si="94"/>
        <v/>
      </c>
      <c r="Z95" s="21" t="str">
        <f ca="1">IF($A95="макияж",IF(AND(MAX(O$23:$O94)&gt;MAX(AA$23:$AA94),$C95&lt;&gt;"",MAX(Q$23:$Q94)&gt;MAX(AA$23:$AA94),MAX(S$23:$S94)&gt;MAX(AA$23:$AA94),MAX(U$23:$U94)&gt;MAX(AA$23:$AA94),MAX(W$23:$W94)&gt;MAX(AA$23:$AA94),MAX(Y$23:$Y94)&gt;MAX(AA$23:$AA94),MAX(AA$23:$AA94)&lt;TIME(16,0,0)),MAX(AA$23:$AA94,$C95),""),"")</f>
        <v/>
      </c>
      <c r="AA95" s="4" t="str">
        <f t="shared" ca="1" si="95"/>
        <v/>
      </c>
    </row>
    <row r="96" spans="1:27" ht="13.8" x14ac:dyDescent="0.3">
      <c r="A96" s="33" t="str">
        <f t="shared" ca="1" si="82"/>
        <v>макияж</v>
      </c>
      <c r="B96" s="34">
        <f t="shared" ca="1" si="83"/>
        <v>2.6032512449031886</v>
      </c>
      <c r="C96" s="32">
        <f t="shared" ca="1" si="84"/>
        <v>0.55626204147026836</v>
      </c>
      <c r="D96" s="3">
        <f ca="1">IF(C96&lt;&gt;"",IF(A96="маникюр",SUM(COUNTIF($I$24:$I96,"&gt;"&amp;C96),COUNTIF($K$24:$K96,"&gt;"&amp;C96),COUNTIF($M$24:$M96,"&gt;"&amp;C96)),SUM(COUNTIF($O$24:$O96,"&gt;"&amp;C96),COUNTIF($Q$24:$Q96,"&gt;"&amp;C96),COUNTIF($S$24:$S96,"&gt;"&amp;C96),COUNTIF($U$24:$U96,"&gt;"&amp;C96),COUNTIF($W$24:$W96,"&gt;"&amp;C96),COUNTIF($Y$24:$Y96,"&gt;"&amp;C96),COUNTIF($AA$24:$AA96,"&gt;"&amp;C96))),"")</f>
        <v>7</v>
      </c>
      <c r="E96" s="3">
        <f t="shared" ca="1" si="85"/>
        <v>21.029181526016803</v>
      </c>
      <c r="F96" s="35">
        <f t="shared" ca="1" si="86"/>
        <v>1.4603598281956114E-2</v>
      </c>
      <c r="G96" s="4">
        <f t="shared" ca="1" si="87"/>
        <v>1.4603598281956121E-2</v>
      </c>
      <c r="H96" s="4" t="str">
        <f ca="1">IF($A96="маникюр",IF(AND(MAX(I$23:$I95)&lt;=MAX(K$23:$K95),$C96&lt;&gt;"",MAX(I$23:$I95)&lt;=MAX(M$23:$M95),MAX(I$23:$I95)&lt;TIME(16,0,0)),MAX(I$23:$I95,$C96),""),"")</f>
        <v/>
      </c>
      <c r="I96" s="4" t="str">
        <f t="shared" ca="1" si="88"/>
        <v/>
      </c>
      <c r="J96" s="4" t="str">
        <f ca="1">IF($A96="маникюр",IF(AND(MAX(I$23:$I95)&gt;MAX(K$23:$K95),$C96&lt;&gt;"",MAX(K$23:$K95)&lt;=MAX(M$23:$M95),MAX(K$23:$K95)&lt;TIME(16,0,0)),MAX(K$23:$K95,$C96),""),"")</f>
        <v/>
      </c>
      <c r="K96" s="4" t="str">
        <f t="shared" ca="1" si="89"/>
        <v/>
      </c>
      <c r="L96" s="21" t="str">
        <f ca="1">IF($A96="маникюр",IF(AND(MAX(I$23:$I95)&gt;MAX(M$23:$M95),$C96&lt;&gt;"",MAX(K$23:$K95)&gt;MAX(M$23:$M95),MAX(M$23:$M95)&lt;TIME(16,0,0)),MAX(M$23:$M95,$C96),""),"")</f>
        <v/>
      </c>
      <c r="M96" s="4" t="str">
        <f t="shared" ca="1" si="90"/>
        <v/>
      </c>
      <c r="N96" s="4" t="str">
        <f ca="1">IF($A96="макияж",IF(AND(MAX(O$23:$O95)&lt;=MAX(Q$23:$Q95),$C96&lt;&gt;"",MAX(O$23:$O95)&lt;=MAX(S$23:$S95),MAX(O$23:$O95)&lt;=MAX(U$23:$U95),MAX(O$23:$O95)&lt;=MAX(W$23:$W95),MAX(O$23:$O95)&lt;=MAX(Y$23:$Y95),MAX(O$23:$O95)&lt;=MAX(AA$23:$AA95),MAX(O$23:$O95)&lt;TIME(16,0,0)),MAX(O$23:$O95,$C96),""),"")</f>
        <v/>
      </c>
      <c r="O96" s="4" t="str">
        <f t="shared" ca="1" si="79"/>
        <v/>
      </c>
      <c r="P96" s="21" t="str">
        <f ca="1">IF($A96="макияж",IF(AND(MAX(O$23:$O95)&gt;MAX(Q$23:$Q95),$C96&lt;&gt;"",MAX(Q$23:$Q95)&lt;=MAX(S$23:$S95),MAX(Q$23:$Q95)&lt;=MAX(U$23:$U95),MAX(Q$23:$Q95)&lt;=MAX(W$23:$W95),MAX(Q$23:$Q95)&lt;=MAX(Y$23:$Y95),MAX(Q$23:$Q95)&lt;=MAX(AA$23:$AA95),MAX(Q$23:$Q95)&lt;TIME(16,0,0)),MAX(Q$23:$Q95,$C96),""),"")</f>
        <v/>
      </c>
      <c r="Q96" s="4" t="str">
        <f t="shared" ca="1" si="80"/>
        <v/>
      </c>
      <c r="R96" s="21" t="str">
        <f ca="1">IF($A96="макияж",IF(AND(MAX(O$23:$O95)&gt;MAX(S$23:$S95),$C96&lt;&gt;"",MAX(Q$23:$Q95)&gt;MAX(S$23:$S95),MAX(S$23:$S95)&lt;=MAX(U$23:$U95),MAX(S$23:$S95)&lt;=MAX(W$23:$W95),MAX(S$23:$S95)&lt;=MAX(Y$23:$Y95),MAX(S$23:$S95)&lt;=MAX(AA$23:$AA95),MAX(S$23:$S95)&lt;TIME(16,0,0)),MAX(S$23:$S95,$C96),""),"")</f>
        <v/>
      </c>
      <c r="S96" s="4" t="str">
        <f t="shared" ref="S96" ca="1" si="102">IF(ISTEXT(R96),"",R96+$E96/1440)</f>
        <v/>
      </c>
      <c r="T96" s="21" t="str">
        <f ca="1">IF($A96="макияж",IF(AND(MAX(O$23:$O95)&gt;MAX(U$23:$U95),$C96&lt;&gt;"",MAX(Q$23:$Q95)&gt;MAX(U$23:$U95),MAX(S$23:$S95)&gt;MAX(U$23:$U95),MAX(U$23:$U95)&lt;=MAX(W$23:$W95),MAX(U$23:$U95)&lt;=MAX(Y$23:$Y95),MAX(U$23:$U95)&lt;=MAX(AA$23:$AA95),MAX(U$23:$U95)&lt;TIME(16,0,0)),MAX(U$23:$U95,$C96),""),"")</f>
        <v/>
      </c>
      <c r="U96" s="4" t="str">
        <f t="shared" ca="1" si="92"/>
        <v/>
      </c>
      <c r="V96" s="21" t="str">
        <f ca="1">IF($A96="макияж",IF(AND(MAX(O$23:$O95)&gt;MAX(W$23:$W95),$C96&lt;&gt;"",MAX(Q$23:$Q95)&gt;MAX(W$23:$W95),MAX(S$23:$S95)&gt;MAX(W$23:$W95),MAX(U$23:$U95)&gt;MAX(W$23:$W95),MAX(W$23:$W95)&lt;=MAX(Y$23:$Y95),MAX(W$23:$W95)&lt;=MAX(AA$23:$AA95),MAX(W$23:$W95)&lt;TIME(16,0,0)),MAX(W$23:$W95,$C96),""),"")</f>
        <v/>
      </c>
      <c r="W96" s="4" t="str">
        <f t="shared" ca="1" si="93"/>
        <v/>
      </c>
      <c r="X96" s="21">
        <f ca="1">IF($A96="макияж",IF(AND(MAX(O$23:$O95)&gt;MAX(Y$23:$Y95),$C96&lt;&gt;"",MAX(Q$23:$Q95)&gt;MAX(Y$23:$Y95),MAX(S$23:$S95)&gt;MAX(Y$23:$Y95),MAX(U$23:$U95)&gt;MAX(Y$23:$Y95),MAX(W$23:$W95)&gt;MAX(Y$23:$Y95),MAX(Y$23:$Y95)&lt;=MAX(AA$23:$AA95),MAX(Y$23:$Y95)&lt;TIME(16,0,0)),MAX(Y$23:$Y95,$C96),""),"")</f>
        <v>0.55626204147026836</v>
      </c>
      <c r="Y96" s="4">
        <f t="shared" ca="1" si="94"/>
        <v>0.57086563975222449</v>
      </c>
      <c r="Z96" s="21" t="str">
        <f ca="1">IF($A96="макияж",IF(AND(MAX(O$23:$O95)&gt;MAX(AA$23:$AA95),$C96&lt;&gt;"",MAX(Q$23:$Q95)&gt;MAX(AA$23:$AA95),MAX(S$23:$S95)&gt;MAX(AA$23:$AA95),MAX(U$23:$U95)&gt;MAX(AA$23:$AA95),MAX(W$23:$W95)&gt;MAX(AA$23:$AA95),MAX(Y$23:$Y95)&gt;MAX(AA$23:$AA95),MAX(AA$23:$AA95)&lt;TIME(16,0,0)),MAX(AA$23:$AA95,$C96),""),"")</f>
        <v/>
      </c>
      <c r="AA96" s="4" t="str">
        <f t="shared" ca="1" si="95"/>
        <v/>
      </c>
    </row>
    <row r="97" spans="1:27" ht="13.8" x14ac:dyDescent="0.3">
      <c r="A97" s="33" t="str">
        <f t="shared" ca="1" si="82"/>
        <v>макияж</v>
      </c>
      <c r="B97" s="34">
        <f t="shared" ca="1" si="83"/>
        <v>3.2980948048994705</v>
      </c>
      <c r="C97" s="32">
        <f t="shared" ca="1" si="84"/>
        <v>0.55855238508478189</v>
      </c>
      <c r="D97" s="3">
        <f ca="1">IF(C97&lt;&gt;"",IF(A97="маникюр",SUM(COUNTIF($I$24:$I97,"&gt;"&amp;C97),COUNTIF($K$24:$K97,"&gt;"&amp;C97),COUNTIF($M$24:$M97,"&gt;"&amp;C97)),SUM(COUNTIF($O$24:$O97,"&gt;"&amp;C97),COUNTIF($Q$24:$Q97,"&gt;"&amp;C97),COUNTIF($S$24:$S97,"&gt;"&amp;C97),COUNTIF($U$24:$U97,"&gt;"&amp;C97),COUNTIF($W$24:$W97,"&gt;"&amp;C97),COUNTIF($Y$24:$Y97,"&gt;"&amp;C97),COUNTIF($AA$24:$AA97,"&gt;"&amp;C97))),"")</f>
        <v>8</v>
      </c>
      <c r="E97" s="3">
        <f t="shared" ca="1" si="85"/>
        <v>20.568547572937163</v>
      </c>
      <c r="F97" s="35">
        <f t="shared" ca="1" si="86"/>
        <v>1.4283713592317475E-2</v>
      </c>
      <c r="G97" s="4">
        <f t="shared" ca="1" si="87"/>
        <v>1.6760915196132986E-2</v>
      </c>
      <c r="H97" s="4" t="str">
        <f ca="1">IF($A97="маникюр",IF(AND(MAX(I$23:$I96)&lt;=MAX(K$23:$K96),$C97&lt;&gt;"",MAX(I$23:$I96)&lt;=MAX(M$23:$M96),MAX(I$23:$I96)&lt;TIME(16,0,0)),MAX(I$23:$I96,$C97),""),"")</f>
        <v/>
      </c>
      <c r="I97" s="4" t="str">
        <f t="shared" ca="1" si="88"/>
        <v/>
      </c>
      <c r="J97" s="4" t="str">
        <f ca="1">IF($A97="маникюр",IF(AND(MAX(I$23:$I96)&gt;MAX(K$23:$K96),$C97&lt;&gt;"",MAX(K$23:$K96)&lt;=MAX(M$23:$M96),MAX(K$23:$K96)&lt;TIME(16,0,0)),MAX(K$23:$K96,$C97),""),"")</f>
        <v/>
      </c>
      <c r="K97" s="4" t="str">
        <f t="shared" ca="1" si="89"/>
        <v/>
      </c>
      <c r="L97" s="21" t="str">
        <f ca="1">IF($A97="маникюр",IF(AND(MAX(I$23:$I96)&gt;MAX(M$23:$M96),$C97&lt;&gt;"",MAX(K$23:$K96)&gt;MAX(M$23:$M96),MAX(M$23:$M96)&lt;TIME(16,0,0)),MAX(M$23:$M96,$C97),""),"")</f>
        <v/>
      </c>
      <c r="M97" s="4" t="str">
        <f t="shared" ca="1" si="90"/>
        <v/>
      </c>
      <c r="N97" s="4" t="str">
        <f ca="1">IF($A97="макияж",IF(AND(MAX(O$23:$O96)&lt;=MAX(Q$23:$Q96),$C97&lt;&gt;"",MAX(O$23:$O96)&lt;=MAX(S$23:$S96),MAX(O$23:$O96)&lt;=MAX(U$23:$U96),MAX(O$23:$O96)&lt;=MAX(W$23:$W96),MAX(O$23:$O96)&lt;=MAX(Y$23:$Y96),MAX(O$23:$O96)&lt;=MAX(AA$23:$AA96),MAX(O$23:$O96)&lt;TIME(16,0,0)),MAX(O$23:$O96,$C97),""),"")</f>
        <v/>
      </c>
      <c r="O97" s="4" t="str">
        <f t="shared" ca="1" si="79"/>
        <v/>
      </c>
      <c r="P97" s="21" t="str">
        <f ca="1">IF($A97="макияж",IF(AND(MAX(O$23:$O96)&gt;MAX(Q$23:$Q96),$C97&lt;&gt;"",MAX(Q$23:$Q96)&lt;=MAX(S$23:$S96),MAX(Q$23:$Q96)&lt;=MAX(U$23:$U96),MAX(Q$23:$Q96)&lt;=MAX(W$23:$W96),MAX(Q$23:$Q96)&lt;=MAX(Y$23:$Y96),MAX(Q$23:$Q96)&lt;=MAX(AA$23:$AA96),MAX(Q$23:$Q96)&lt;TIME(16,0,0)),MAX(Q$23:$Q96,$C97),""),"")</f>
        <v/>
      </c>
      <c r="Q97" s="4" t="str">
        <f t="shared" ca="1" si="80"/>
        <v/>
      </c>
      <c r="R97" s="21">
        <f ca="1">IF($A97="макияж",IF(AND(MAX(O$23:$O96)&gt;MAX(S$23:$S96),$C97&lt;&gt;"",MAX(Q$23:$Q96)&gt;MAX(S$23:$S96),MAX(S$23:$S96)&lt;=MAX(U$23:$U96),MAX(S$23:$S96)&lt;=MAX(W$23:$W96),MAX(S$23:$S96)&lt;=MAX(Y$23:$Y96),MAX(S$23:$S96)&lt;=MAX(AA$23:$AA96),MAX(S$23:$S96)&lt;TIME(16,0,0)),MAX(S$23:$S96,$C97),""),"")</f>
        <v>0.56102958668859737</v>
      </c>
      <c r="S97" s="4">
        <f t="shared" ref="S97" ca="1" si="103">IF(ISTEXT(R97),"",R97+$E97/1440)</f>
        <v>0.57531330028091487</v>
      </c>
      <c r="T97" s="21" t="str">
        <f ca="1">IF($A97="макияж",IF(AND(MAX(O$23:$O96)&gt;MAX(U$23:$U96),$C97&lt;&gt;"",MAX(Q$23:$Q96)&gt;MAX(U$23:$U96),MAX(S$23:$S96)&gt;MAX(U$23:$U96),MAX(U$23:$U96)&lt;=MAX(W$23:$W96),MAX(U$23:$U96)&lt;=MAX(Y$23:$Y96),MAX(U$23:$U96)&lt;=MAX(AA$23:$AA96),MAX(U$23:$U96)&lt;TIME(16,0,0)),MAX(U$23:$U96,$C97),""),"")</f>
        <v/>
      </c>
      <c r="U97" s="4" t="str">
        <f t="shared" ca="1" si="92"/>
        <v/>
      </c>
      <c r="V97" s="21" t="str">
        <f ca="1">IF($A97="макияж",IF(AND(MAX(O$23:$O96)&gt;MAX(W$23:$W96),$C97&lt;&gt;"",MAX(Q$23:$Q96)&gt;MAX(W$23:$W96),MAX(S$23:$S96)&gt;MAX(W$23:$W96),MAX(U$23:$U96)&gt;MAX(W$23:$W96),MAX(W$23:$W96)&lt;=MAX(Y$23:$Y96),MAX(W$23:$W96)&lt;=MAX(AA$23:$AA96),MAX(W$23:$W96)&lt;TIME(16,0,0)),MAX(W$23:$W96,$C97),""),"")</f>
        <v/>
      </c>
      <c r="W97" s="4" t="str">
        <f t="shared" ca="1" si="93"/>
        <v/>
      </c>
      <c r="X97" s="21" t="str">
        <f ca="1">IF($A97="макияж",IF(AND(MAX(O$23:$O96)&gt;MAX(Y$23:$Y96),$C97&lt;&gt;"",MAX(Q$23:$Q96)&gt;MAX(Y$23:$Y96),MAX(S$23:$S96)&gt;MAX(Y$23:$Y96),MAX(U$23:$U96)&gt;MAX(Y$23:$Y96),MAX(W$23:$W96)&gt;MAX(Y$23:$Y96),MAX(Y$23:$Y96)&lt;=MAX(AA$23:$AA96),MAX(Y$23:$Y96)&lt;TIME(16,0,0)),MAX(Y$23:$Y96,$C97),""),"")</f>
        <v/>
      </c>
      <c r="Y97" s="4" t="str">
        <f t="shared" ca="1" si="94"/>
        <v/>
      </c>
      <c r="Z97" s="21" t="str">
        <f ca="1">IF($A97="макияж",IF(AND(MAX(O$23:$O96)&gt;MAX(AA$23:$AA96),$C97&lt;&gt;"",MAX(Q$23:$Q96)&gt;MAX(AA$23:$AA96),MAX(S$23:$S96)&gt;MAX(AA$23:$AA96),MAX(U$23:$U96)&gt;MAX(AA$23:$AA96),MAX(W$23:$W96)&gt;MAX(AA$23:$AA96),MAX(Y$23:$Y96)&gt;MAX(AA$23:$AA96),MAX(AA$23:$AA96)&lt;TIME(16,0,0)),MAX(AA$23:$AA96,$C97),""),"")</f>
        <v/>
      </c>
      <c r="AA97" s="4" t="str">
        <f t="shared" ca="1" si="95"/>
        <v/>
      </c>
    </row>
    <row r="98" spans="1:27" ht="13.8" x14ac:dyDescent="0.3">
      <c r="A98" s="33" t="str">
        <f t="shared" ca="1" si="82"/>
        <v>маникюр</v>
      </c>
      <c r="B98" s="34">
        <f t="shared" ca="1" si="83"/>
        <v>5.4168318415776318</v>
      </c>
      <c r="C98" s="32">
        <f t="shared" ca="1" si="84"/>
        <v>0.56231407386365528</v>
      </c>
      <c r="D98" s="3">
        <f ca="1">IF(C98&lt;&gt;"",IF(A98="маникюр",SUM(COUNTIF($I$24:$I98,"&gt;"&amp;C98),COUNTIF($K$24:$K98,"&gt;"&amp;C98),COUNTIF($M$24:$M98,"&gt;"&amp;C98)),SUM(COUNTIF($O$24:$O98,"&gt;"&amp;C98),COUNTIF($Q$24:$Q98,"&gt;"&amp;C98),COUNTIF($S$24:$S98,"&gt;"&amp;C98),COUNTIF($U$24:$U98,"&gt;"&amp;C98),COUNTIF($W$24:$W98,"&gt;"&amp;C98),COUNTIF($Y$24:$Y98,"&gt;"&amp;C98),COUNTIF($AA$24:$AA98,"&gt;"&amp;C98))),"")</f>
        <v>2</v>
      </c>
      <c r="E98" s="3">
        <f t="shared" ca="1" si="85"/>
        <v>63.341268123221788</v>
      </c>
      <c r="F98" s="35">
        <f t="shared" ca="1" si="86"/>
        <v>4.3986991752237352E-2</v>
      </c>
      <c r="G98" s="4">
        <f t="shared" ca="1" si="87"/>
        <v>4.3986991752237303E-2</v>
      </c>
      <c r="H98" s="4" t="str">
        <f ca="1">IF($A98="маникюр",IF(AND(MAX(I$23:$I97)&lt;=MAX(K$23:$K97),$C98&lt;&gt;"",MAX(I$23:$I97)&lt;=MAX(M$23:$M97),MAX(I$23:$I97)&lt;TIME(16,0,0)),MAX(I$23:$I97,$C98),""),"")</f>
        <v/>
      </c>
      <c r="I98" s="4" t="str">
        <f t="shared" ca="1" si="88"/>
        <v/>
      </c>
      <c r="J98" s="4">
        <f ca="1">IF($A98="маникюр",IF(AND(MAX(I$23:$I97)&gt;MAX(K$23:$K97),$C98&lt;&gt;"",MAX(K$23:$K97)&lt;=MAX(M$23:$M97),MAX(K$23:$K97)&lt;TIME(16,0,0)),MAX(K$23:$K97,$C98),""),"")</f>
        <v>0.56231407386365528</v>
      </c>
      <c r="K98" s="4">
        <f t="shared" ca="1" si="89"/>
        <v>0.60630106561589259</v>
      </c>
      <c r="L98" s="21" t="str">
        <f ca="1">IF($A98="маникюр",IF(AND(MAX(I$23:$I97)&gt;MAX(M$23:$M97),$C98&lt;&gt;"",MAX(K$23:$K97)&gt;MAX(M$23:$M97),MAX(M$23:$M97)&lt;TIME(16,0,0)),MAX(M$23:$M97,$C98),""),"")</f>
        <v/>
      </c>
      <c r="M98" s="4" t="str">
        <f t="shared" ca="1" si="90"/>
        <v/>
      </c>
      <c r="N98" s="4" t="str">
        <f ca="1">IF($A98="макияж",IF(AND(MAX(O$23:$O97)&lt;=MAX(Q$23:$Q97),$C98&lt;&gt;"",MAX(O$23:$O97)&lt;=MAX(S$23:$S97),MAX(O$23:$O97)&lt;=MAX(U$23:$U97),MAX(O$23:$O97)&lt;=MAX(W$23:$W97),MAX(O$23:$O97)&lt;=MAX(Y$23:$Y97),MAX(O$23:$O97)&lt;=MAX(AA$23:$AA97),MAX(O$23:$O97)&lt;TIME(16,0,0)),MAX(O$23:$O97,$C98),""),"")</f>
        <v/>
      </c>
      <c r="O98" s="4" t="str">
        <f t="shared" ca="1" si="79"/>
        <v/>
      </c>
      <c r="P98" s="21" t="str">
        <f ca="1">IF($A98="макияж",IF(AND(MAX(O$23:$O97)&gt;MAX(Q$23:$Q97),$C98&lt;&gt;"",MAX(Q$23:$Q97)&lt;=MAX(S$23:$S97),MAX(Q$23:$Q97)&lt;=MAX(U$23:$U97),MAX(Q$23:$Q97)&lt;=MAX(W$23:$W97),MAX(Q$23:$Q97)&lt;=MAX(Y$23:$Y97),MAX(Q$23:$Q97)&lt;=MAX(AA$23:$AA97),MAX(Q$23:$Q97)&lt;TIME(16,0,0)),MAX(Q$23:$Q97,$C98),""),"")</f>
        <v/>
      </c>
      <c r="Q98" s="4" t="str">
        <f t="shared" ca="1" si="80"/>
        <v/>
      </c>
      <c r="R98" s="21" t="str">
        <f ca="1">IF($A98="макияж",IF(AND(MAX(O$23:$O97)&gt;MAX(S$23:$S97),$C98&lt;&gt;"",MAX(Q$23:$Q97)&gt;MAX(S$23:$S97),MAX(S$23:$S97)&lt;=MAX(U$23:$U97),MAX(S$23:$S97)&lt;=MAX(W$23:$W97),MAX(S$23:$S97)&lt;=MAX(Y$23:$Y97),MAX(S$23:$S97)&lt;=MAX(AA$23:$AA97),MAX(S$23:$S97)&lt;TIME(16,0,0)),MAX(S$23:$S97,$C98),""),"")</f>
        <v/>
      </c>
      <c r="S98" s="4" t="str">
        <f t="shared" ref="S98" ca="1" si="104">IF(ISTEXT(R98),"",R98+$E98/1440)</f>
        <v/>
      </c>
      <c r="T98" s="21" t="str">
        <f ca="1">IF($A98="макияж",IF(AND(MAX(O$23:$O97)&gt;MAX(U$23:$U97),$C98&lt;&gt;"",MAX(Q$23:$Q97)&gt;MAX(U$23:$U97),MAX(S$23:$S97)&gt;MAX(U$23:$U97),MAX(U$23:$U97)&lt;=MAX(W$23:$W97),MAX(U$23:$U97)&lt;=MAX(Y$23:$Y97),MAX(U$23:$U97)&lt;=MAX(AA$23:$AA97),MAX(U$23:$U97)&lt;TIME(16,0,0)),MAX(U$23:$U97,$C98),""),"")</f>
        <v/>
      </c>
      <c r="U98" s="4" t="str">
        <f t="shared" ca="1" si="92"/>
        <v/>
      </c>
      <c r="V98" s="21" t="str">
        <f ca="1">IF($A98="макияж",IF(AND(MAX(O$23:$O97)&gt;MAX(W$23:$W97),$C98&lt;&gt;"",MAX(Q$23:$Q97)&gt;MAX(W$23:$W97),MAX(S$23:$S97)&gt;MAX(W$23:$W97),MAX(U$23:$U97)&gt;MAX(W$23:$W97),MAX(W$23:$W97)&lt;=MAX(Y$23:$Y97),MAX(W$23:$W97)&lt;=MAX(AA$23:$AA97),MAX(W$23:$W97)&lt;TIME(16,0,0)),MAX(W$23:$W97,$C98),""),"")</f>
        <v/>
      </c>
      <c r="W98" s="4" t="str">
        <f t="shared" ca="1" si="93"/>
        <v/>
      </c>
      <c r="X98" s="21" t="str">
        <f ca="1">IF($A98="макияж",IF(AND(MAX(O$23:$O97)&gt;MAX(Y$23:$Y97),$C98&lt;&gt;"",MAX(Q$23:$Q97)&gt;MAX(Y$23:$Y97),MAX(S$23:$S97)&gt;MAX(Y$23:$Y97),MAX(U$23:$U97)&gt;MAX(Y$23:$Y97),MAX(W$23:$W97)&gt;MAX(Y$23:$Y97),MAX(Y$23:$Y97)&lt;=MAX(AA$23:$AA97),MAX(Y$23:$Y97)&lt;TIME(16,0,0)),MAX(Y$23:$Y97,$C98),""),"")</f>
        <v/>
      </c>
      <c r="Y98" s="4" t="str">
        <f t="shared" ca="1" si="94"/>
        <v/>
      </c>
      <c r="Z98" s="21" t="str">
        <f ca="1">IF($A98="макияж",IF(AND(MAX(O$23:$O97)&gt;MAX(AA$23:$AA97),$C98&lt;&gt;"",MAX(Q$23:$Q97)&gt;MAX(AA$23:$AA97),MAX(S$23:$S97)&gt;MAX(AA$23:$AA97),MAX(U$23:$U97)&gt;MAX(AA$23:$AA97),MAX(W$23:$W97)&gt;MAX(AA$23:$AA97),MAX(Y$23:$Y97)&gt;MAX(AA$23:$AA97),MAX(AA$23:$AA97)&lt;TIME(16,0,0)),MAX(AA$23:$AA97,$C98),""),"")</f>
        <v/>
      </c>
      <c r="AA98" s="4" t="str">
        <f t="shared" ca="1" si="95"/>
        <v/>
      </c>
    </row>
    <row r="99" spans="1:27" ht="13.8" x14ac:dyDescent="0.3">
      <c r="A99" s="33" t="str">
        <f t="shared" ca="1" si="82"/>
        <v>макияж</v>
      </c>
      <c r="B99" s="34">
        <f t="shared" ca="1" si="83"/>
        <v>5.5208113986039349</v>
      </c>
      <c r="C99" s="32">
        <f t="shared" ca="1" si="84"/>
        <v>0.5661479706682413</v>
      </c>
      <c r="D99" s="3">
        <f ca="1">IF(C99&lt;&gt;"",IF(A99="маникюр",SUM(COUNTIF($I$24:$I99,"&gt;"&amp;C99),COUNTIF($K$24:$K99,"&gt;"&amp;C99),COUNTIF($M$24:$M99,"&gt;"&amp;C99)),SUM(COUNTIF($O$24:$O99,"&gt;"&amp;C99),COUNTIF($Q$24:$Q99,"&gt;"&amp;C99),COUNTIF($S$24:$S99,"&gt;"&amp;C99),COUNTIF($U$24:$U99,"&gt;"&amp;C99),COUNTIF($W$24:$W99,"&gt;"&amp;C99),COUNTIF($Y$24:$Y99,"&gt;"&amp;C99),COUNTIF($AA$24:$AA99,"&gt;"&amp;C99))),"")</f>
        <v>8</v>
      </c>
      <c r="E99" s="3">
        <f t="shared" ca="1" si="85"/>
        <v>9.6092128165348303</v>
      </c>
      <c r="F99" s="35">
        <f t="shared" ca="1" si="86"/>
        <v>6.6730644559269657E-3</v>
      </c>
      <c r="G99" s="4">
        <f t="shared" ca="1" si="87"/>
        <v>8.1426245725297886E-3</v>
      </c>
      <c r="H99" s="4" t="str">
        <f ca="1">IF($A99="маникюр",IF(AND(MAX(I$23:$I98)&lt;=MAX(K$23:$K98),$C99&lt;&gt;"",MAX(I$23:$I98)&lt;=MAX(M$23:$M98),MAX(I$23:$I98)&lt;TIME(16,0,0)),MAX(I$23:$I98,$C99),""),"")</f>
        <v/>
      </c>
      <c r="I99" s="4" t="str">
        <f t="shared" ca="1" si="88"/>
        <v/>
      </c>
      <c r="J99" s="4" t="str">
        <f ca="1">IF($A99="маникюр",IF(AND(MAX(I$23:$I98)&gt;MAX(K$23:$K98),$C99&lt;&gt;"",MAX(K$23:$K98)&lt;=MAX(M$23:$M98),MAX(K$23:$K98)&lt;TIME(16,0,0)),MAX(K$23:$K98,$C99),""),"")</f>
        <v/>
      </c>
      <c r="K99" s="4" t="str">
        <f t="shared" ca="1" si="89"/>
        <v/>
      </c>
      <c r="L99" s="21" t="str">
        <f ca="1">IF($A99="маникюр",IF(AND(MAX(I$23:$I98)&gt;MAX(M$23:$M98),$C99&lt;&gt;"",MAX(K$23:$K98)&gt;MAX(M$23:$M98),MAX(M$23:$M98)&lt;TIME(16,0,0)),MAX(M$23:$M98,$C99),""),"")</f>
        <v/>
      </c>
      <c r="M99" s="4" t="str">
        <f t="shared" ca="1" si="90"/>
        <v/>
      </c>
      <c r="N99" s="4" t="str">
        <f ca="1">IF($A99="макияж",IF(AND(MAX(O$23:$O98)&lt;=MAX(Q$23:$Q98),$C99&lt;&gt;"",MAX(O$23:$O98)&lt;=MAX(S$23:$S98),MAX(O$23:$O98)&lt;=MAX(U$23:$U98),MAX(O$23:$O98)&lt;=MAX(W$23:$W98),MAX(O$23:$O98)&lt;=MAX(Y$23:$Y98),MAX(O$23:$O98)&lt;=MAX(AA$23:$AA98),MAX(O$23:$O98)&lt;TIME(16,0,0)),MAX(O$23:$O98,$C99),""),"")</f>
        <v/>
      </c>
      <c r="O99" s="4" t="str">
        <f t="shared" ca="1" si="79"/>
        <v/>
      </c>
      <c r="P99" s="21" t="str">
        <f ca="1">IF($A99="макияж",IF(AND(MAX(O$23:$O98)&gt;MAX(Q$23:$Q98),$C99&lt;&gt;"",MAX(Q$23:$Q98)&lt;=MAX(S$23:$S98),MAX(Q$23:$Q98)&lt;=MAX(U$23:$U98),MAX(Q$23:$Q98)&lt;=MAX(W$23:$W98),MAX(Q$23:$Q98)&lt;=MAX(Y$23:$Y98),MAX(Q$23:$Q98)&lt;=MAX(AA$23:$AA98),MAX(Q$23:$Q98)&lt;TIME(16,0,0)),MAX(Q$23:$Q98,$C99),""),"")</f>
        <v/>
      </c>
      <c r="Q99" s="4" t="str">
        <f t="shared" ca="1" si="80"/>
        <v/>
      </c>
      <c r="R99" s="21" t="str">
        <f ca="1">IF($A99="макияж",IF(AND(MAX(O$23:$O98)&gt;MAX(S$23:$S98),$C99&lt;&gt;"",MAX(Q$23:$Q98)&gt;MAX(S$23:$S98),MAX(S$23:$S98)&lt;=MAX(U$23:$U98),MAX(S$23:$S98)&lt;=MAX(W$23:$W98),MAX(S$23:$S98)&lt;=MAX(Y$23:$Y98),MAX(S$23:$S98)&lt;=MAX(AA$23:$AA98),MAX(S$23:$S98)&lt;TIME(16,0,0)),MAX(S$23:$S98,$C99),""),"")</f>
        <v/>
      </c>
      <c r="S99" s="4" t="str">
        <f t="shared" ref="S99" ca="1" si="105">IF(ISTEXT(R99),"",R99+$E99/1440)</f>
        <v/>
      </c>
      <c r="T99" s="21">
        <f ca="1">IF($A99="макияж",IF(AND(MAX(O$23:$O98)&gt;MAX(U$23:$U98),$C99&lt;&gt;"",MAX(Q$23:$Q98)&gt;MAX(U$23:$U98),MAX(S$23:$S98)&gt;MAX(U$23:$U98),MAX(U$23:$U98)&lt;=MAX(W$23:$W98),MAX(U$23:$U98)&lt;=MAX(Y$23:$Y98),MAX(U$23:$U98)&lt;=MAX(AA$23:$AA98),MAX(U$23:$U98)&lt;TIME(16,0,0)),MAX(U$23:$U98,$C99),""),"")</f>
        <v>0.56761753078484412</v>
      </c>
      <c r="U99" s="4">
        <f t="shared" ca="1" si="92"/>
        <v>0.57429059524077108</v>
      </c>
      <c r="V99" s="21" t="str">
        <f ca="1">IF($A99="макияж",IF(AND(MAX(O$23:$O98)&gt;MAX(W$23:$W98),$C99&lt;&gt;"",MAX(Q$23:$Q98)&gt;MAX(W$23:$W98),MAX(S$23:$S98)&gt;MAX(W$23:$W98),MAX(U$23:$U98)&gt;MAX(W$23:$W98),MAX(W$23:$W98)&lt;=MAX(Y$23:$Y98),MAX(W$23:$W98)&lt;=MAX(AA$23:$AA98),MAX(W$23:$W98)&lt;TIME(16,0,0)),MAX(W$23:$W98,$C99),""),"")</f>
        <v/>
      </c>
      <c r="W99" s="4" t="str">
        <f t="shared" ca="1" si="93"/>
        <v/>
      </c>
      <c r="X99" s="21" t="str">
        <f ca="1">IF($A99="макияж",IF(AND(MAX(O$23:$O98)&gt;MAX(Y$23:$Y98),$C99&lt;&gt;"",MAX(Q$23:$Q98)&gt;MAX(Y$23:$Y98),MAX(S$23:$S98)&gt;MAX(Y$23:$Y98),MAX(U$23:$U98)&gt;MAX(Y$23:$Y98),MAX(W$23:$W98)&gt;MAX(Y$23:$Y98),MAX(Y$23:$Y98)&lt;=MAX(AA$23:$AA98),MAX(Y$23:$Y98)&lt;TIME(16,0,0)),MAX(Y$23:$Y98,$C99),""),"")</f>
        <v/>
      </c>
      <c r="Y99" s="4" t="str">
        <f t="shared" ca="1" si="94"/>
        <v/>
      </c>
      <c r="Z99" s="21" t="str">
        <f ca="1">IF($A99="макияж",IF(AND(MAX(O$23:$O98)&gt;MAX(AA$23:$AA98),$C99&lt;&gt;"",MAX(Q$23:$Q98)&gt;MAX(AA$23:$AA98),MAX(S$23:$S98)&gt;MAX(AA$23:$AA98),MAX(U$23:$U98)&gt;MAX(AA$23:$AA98),MAX(W$23:$W98)&gt;MAX(AA$23:$AA98),MAX(Y$23:$Y98)&gt;MAX(AA$23:$AA98),MAX(AA$23:$AA98)&lt;TIME(16,0,0)),MAX(AA$23:$AA98,$C99),""),"")</f>
        <v/>
      </c>
      <c r="AA99" s="4" t="str">
        <f t="shared" ca="1" si="95"/>
        <v/>
      </c>
    </row>
    <row r="100" spans="1:27" ht="13.8" x14ac:dyDescent="0.3">
      <c r="A100" s="33" t="str">
        <f t="shared" ca="1" si="82"/>
        <v>макияж</v>
      </c>
      <c r="B100" s="34">
        <f t="shared" ca="1" si="83"/>
        <v>2.9829993690383292</v>
      </c>
      <c r="C100" s="32">
        <f t="shared" ca="1" si="84"/>
        <v>0.56821949800785121</v>
      </c>
      <c r="D100" s="3">
        <f ca="1">IF(C100&lt;&gt;"",IF(A100="маникюр",SUM(COUNTIF($I$24:$I100,"&gt;"&amp;C100),COUNTIF($K$24:$K100,"&gt;"&amp;C100),COUNTIF($M$24:$M100,"&gt;"&amp;C100)),SUM(COUNTIF($O$24:$O100,"&gt;"&amp;C100),COUNTIF($Q$24:$Q100,"&gt;"&amp;C100),COUNTIF($S$24:$S100,"&gt;"&amp;C100),COUNTIF($U$24:$U100,"&gt;"&amp;C100),COUNTIF($W$24:$W100,"&gt;"&amp;C100),COUNTIF($Y$24:$Y100,"&gt;"&amp;C100),COUNTIF($AA$24:$AA100,"&gt;"&amp;C100))),"")</f>
        <v>8</v>
      </c>
      <c r="E100" s="3">
        <f t="shared" ca="1" si="85"/>
        <v>46.436776692657567</v>
      </c>
      <c r="F100" s="35">
        <f t="shared" ca="1" si="86"/>
        <v>3.2247761592123309E-2</v>
      </c>
      <c r="G100" s="4">
        <f t="shared" ca="1" si="87"/>
        <v>3.3978394165524728E-2</v>
      </c>
      <c r="H100" s="4" t="str">
        <f ca="1">IF($A100="маникюр",IF(AND(MAX(I$23:$I99)&lt;=MAX(K$23:$K99),$C100&lt;&gt;"",MAX(I$23:$I99)&lt;=MAX(M$23:$M99),MAX(I$23:$I99)&lt;TIME(16,0,0)),MAX(I$23:$I99,$C100),""),"")</f>
        <v/>
      </c>
      <c r="I100" s="4" t="str">
        <f t="shared" ca="1" si="88"/>
        <v/>
      </c>
      <c r="J100" s="4" t="str">
        <f ca="1">IF($A100="маникюр",IF(AND(MAX(I$23:$I99)&gt;MAX(K$23:$K99),$C100&lt;&gt;"",MAX(K$23:$K99)&lt;=MAX(M$23:$M99),MAX(K$23:$K99)&lt;TIME(16,0,0)),MAX(K$23:$K99,$C100),""),"")</f>
        <v/>
      </c>
      <c r="K100" s="4" t="str">
        <f t="shared" ca="1" si="89"/>
        <v/>
      </c>
      <c r="L100" s="21" t="str">
        <f ca="1">IF($A100="маникюр",IF(AND(MAX(I$23:$I99)&gt;MAX(M$23:$M99),$C100&lt;&gt;"",MAX(K$23:$K99)&gt;MAX(M$23:$M99),MAX(M$23:$M99)&lt;TIME(16,0,0)),MAX(M$23:$M99,$C100),""),"")</f>
        <v/>
      </c>
      <c r="M100" s="4" t="str">
        <f t="shared" ca="1" si="90"/>
        <v/>
      </c>
      <c r="N100" s="4" t="str">
        <f ca="1">IF($A100="макияж",IF(AND(MAX(O$23:$O99)&lt;=MAX(Q$23:$Q99),$C100&lt;&gt;"",MAX(O$23:$O99)&lt;=MAX(S$23:$S99),MAX(O$23:$O99)&lt;=MAX(U$23:$U99),MAX(O$23:$O99)&lt;=MAX(W$23:$W99),MAX(O$23:$O99)&lt;=MAX(Y$23:$Y99),MAX(O$23:$O99)&lt;=MAX(AA$23:$AA99),MAX(O$23:$O99)&lt;TIME(16,0,0)),MAX(O$23:$O99,$C100),""),"")</f>
        <v/>
      </c>
      <c r="O100" s="4" t="str">
        <f t="shared" ca="1" si="79"/>
        <v/>
      </c>
      <c r="P100" s="21">
        <f ca="1">IF($A100="макияж",IF(AND(MAX(O$23:$O99)&gt;MAX(Q$23:$Q99),$C100&lt;&gt;"",MAX(Q$23:$Q99)&lt;=MAX(S$23:$S99),MAX(Q$23:$Q99)&lt;=MAX(U$23:$U99),MAX(Q$23:$Q99)&lt;=MAX(W$23:$W99),MAX(Q$23:$Q99)&lt;=MAX(Y$23:$Y99),MAX(Q$23:$Q99)&lt;=MAX(AA$23:$AA99),MAX(Q$23:$Q99)&lt;TIME(16,0,0)),MAX(Q$23:$Q99,$C100),""),"")</f>
        <v>0.56995013058125266</v>
      </c>
      <c r="Q100" s="4">
        <f t="shared" ca="1" si="80"/>
        <v>0.60219789217337594</v>
      </c>
      <c r="R100" s="21" t="str">
        <f ca="1">IF($A100="макияж",IF(AND(MAX(O$23:$O99)&gt;MAX(S$23:$S99),$C100&lt;&gt;"",MAX(Q$23:$Q99)&gt;MAX(S$23:$S99),MAX(S$23:$S99)&lt;=MAX(U$23:$U99),MAX(S$23:$S99)&lt;=MAX(W$23:$W99),MAX(S$23:$S99)&lt;=MAX(Y$23:$Y99),MAX(S$23:$S99)&lt;=MAX(AA$23:$AA99),MAX(S$23:$S99)&lt;TIME(16,0,0)),MAX(S$23:$S99,$C100),""),"")</f>
        <v/>
      </c>
      <c r="S100" s="4" t="str">
        <f t="shared" ref="S100" ca="1" si="106">IF(ISTEXT(R100),"",R100+$E100/1440)</f>
        <v/>
      </c>
      <c r="T100" s="21" t="str">
        <f ca="1">IF($A100="макияж",IF(AND(MAX(O$23:$O99)&gt;MAX(U$23:$U99),$C100&lt;&gt;"",MAX(Q$23:$Q99)&gt;MAX(U$23:$U99),MAX(S$23:$S99)&gt;MAX(U$23:$U99),MAX(U$23:$U99)&lt;=MAX(W$23:$W99),MAX(U$23:$U99)&lt;=MAX(Y$23:$Y99),MAX(U$23:$U99)&lt;=MAX(AA$23:$AA99),MAX(U$23:$U99)&lt;TIME(16,0,0)),MAX(U$23:$U99,$C100),""),"")</f>
        <v/>
      </c>
      <c r="U100" s="4" t="str">
        <f t="shared" ca="1" si="92"/>
        <v/>
      </c>
      <c r="V100" s="21" t="str">
        <f ca="1">IF($A100="макияж",IF(AND(MAX(O$23:$O99)&gt;MAX(W$23:$W99),$C100&lt;&gt;"",MAX(Q$23:$Q99)&gt;MAX(W$23:$W99),MAX(S$23:$S99)&gt;MAX(W$23:$W99),MAX(U$23:$U99)&gt;MAX(W$23:$W99),MAX(W$23:$W99)&lt;=MAX(Y$23:$Y99),MAX(W$23:$W99)&lt;=MAX(AA$23:$AA99),MAX(W$23:$W99)&lt;TIME(16,0,0)),MAX(W$23:$W99,$C100),""),"")</f>
        <v/>
      </c>
      <c r="W100" s="4" t="str">
        <f t="shared" ca="1" si="93"/>
        <v/>
      </c>
      <c r="X100" s="21" t="str">
        <f ca="1">IF($A100="макияж",IF(AND(MAX(O$23:$O99)&gt;MAX(Y$23:$Y99),$C100&lt;&gt;"",MAX(Q$23:$Q99)&gt;MAX(Y$23:$Y99),MAX(S$23:$S99)&gt;MAX(Y$23:$Y99),MAX(U$23:$U99)&gt;MAX(Y$23:$Y99),MAX(W$23:$W99)&gt;MAX(Y$23:$Y99),MAX(Y$23:$Y99)&lt;=MAX(AA$23:$AA99),MAX(Y$23:$Y99)&lt;TIME(16,0,0)),MAX(Y$23:$Y99,$C100),""),"")</f>
        <v/>
      </c>
      <c r="Y100" s="4" t="str">
        <f t="shared" ca="1" si="94"/>
        <v/>
      </c>
      <c r="Z100" s="21" t="str">
        <f ca="1">IF($A100="макияж",IF(AND(MAX(O$23:$O99)&gt;MAX(AA$23:$AA99),$C100&lt;&gt;"",MAX(Q$23:$Q99)&gt;MAX(AA$23:$AA99),MAX(S$23:$S99)&gt;MAX(AA$23:$AA99),MAX(U$23:$U99)&gt;MAX(AA$23:$AA99),MAX(W$23:$W99)&gt;MAX(AA$23:$AA99),MAX(Y$23:$Y99)&gt;MAX(AA$23:$AA99),MAX(AA$23:$AA99)&lt;TIME(16,0,0)),MAX(AA$23:$AA99,$C100),""),"")</f>
        <v/>
      </c>
      <c r="AA100" s="4" t="str">
        <f t="shared" ca="1" si="95"/>
        <v/>
      </c>
    </row>
    <row r="101" spans="1:27" ht="13.8" x14ac:dyDescent="0.3">
      <c r="A101" s="33" t="str">
        <f t="shared" ca="1" si="82"/>
        <v>макияж</v>
      </c>
      <c r="B101" s="34">
        <f t="shared" ca="1" si="83"/>
        <v>6.3697724081619249</v>
      </c>
      <c r="C101" s="32">
        <f t="shared" ca="1" si="84"/>
        <v>0.57264295106907481</v>
      </c>
      <c r="D101" s="3">
        <f ca="1">IF(C101&lt;&gt;"",IF(A101="маникюр",SUM(COUNTIF($I$24:$I101,"&gt;"&amp;C101),COUNTIF($K$24:$K101,"&gt;"&amp;C101),COUNTIF($M$24:$M101,"&gt;"&amp;C101)),SUM(COUNTIF($O$24:$O101,"&gt;"&amp;C101),COUNTIF($Q$24:$Q101,"&gt;"&amp;C101),COUNTIF($S$24:$S101,"&gt;"&amp;C101),COUNTIF($U$24:$U101,"&gt;"&amp;C101),COUNTIF($W$24:$W101,"&gt;"&amp;C101),COUNTIF($Y$24:$Y101,"&gt;"&amp;C101),COUNTIF($AA$24:$AA101,"&gt;"&amp;C101))),"")</f>
        <v>7</v>
      </c>
      <c r="E101" s="3">
        <f t="shared" ca="1" si="85"/>
        <v>12.448156836510433</v>
      </c>
      <c r="F101" s="35">
        <f t="shared" ca="1" si="86"/>
        <v>8.6445533586878009E-3</v>
      </c>
      <c r="G101" s="4">
        <f t="shared" ca="1" si="87"/>
        <v>8.6445533586877454E-3</v>
      </c>
      <c r="H101" s="4" t="str">
        <f ca="1">IF($A101="маникюр",IF(AND(MAX(I$23:$I100)&lt;=MAX(K$23:$K100),$C101&lt;&gt;"",MAX(I$23:$I100)&lt;=MAX(M$23:$M100),MAX(I$23:$I100)&lt;TIME(16,0,0)),MAX(I$23:$I100,$C101),""),"")</f>
        <v/>
      </c>
      <c r="I101" s="4" t="str">
        <f t="shared" ca="1" si="88"/>
        <v/>
      </c>
      <c r="J101" s="4" t="str">
        <f ca="1">IF($A101="маникюр",IF(AND(MAX(I$23:$I100)&gt;MAX(K$23:$K100),$C101&lt;&gt;"",MAX(K$23:$K100)&lt;=MAX(M$23:$M100),MAX(K$23:$K100)&lt;TIME(16,0,0)),MAX(K$23:$K100,$C101),""),"")</f>
        <v/>
      </c>
      <c r="K101" s="4" t="str">
        <f t="shared" ca="1" si="89"/>
        <v/>
      </c>
      <c r="L101" s="21" t="str">
        <f ca="1">IF($A101="маникюр",IF(AND(MAX(I$23:$I100)&gt;MAX(M$23:$M100),$C101&lt;&gt;"",MAX(K$23:$K100)&gt;MAX(M$23:$M100),MAX(M$23:$M100)&lt;TIME(16,0,0)),MAX(M$23:$M100,$C101),""),"")</f>
        <v/>
      </c>
      <c r="M101" s="4" t="str">
        <f t="shared" ca="1" si="90"/>
        <v/>
      </c>
      <c r="N101" s="4" t="str">
        <f ca="1">IF($A101="макияж",IF(AND(MAX(O$23:$O100)&lt;=MAX(Q$23:$Q100),$C101&lt;&gt;"",MAX(O$23:$O100)&lt;=MAX(S$23:$S100),MAX(O$23:$O100)&lt;=MAX(U$23:$U100),MAX(O$23:$O100)&lt;=MAX(W$23:$W100),MAX(O$23:$O100)&lt;=MAX(Y$23:$Y100),MAX(O$23:$O100)&lt;=MAX(AA$23:$AA100),MAX(O$23:$O100)&lt;TIME(16,0,0)),MAX(O$23:$O100,$C101),""),"")</f>
        <v/>
      </c>
      <c r="O101" s="4" t="str">
        <f t="shared" ca="1" si="79"/>
        <v/>
      </c>
      <c r="P101" s="21" t="str">
        <f ca="1">IF($A101="макияж",IF(AND(MAX(O$23:$O100)&gt;MAX(Q$23:$Q100),$C101&lt;&gt;"",MAX(Q$23:$Q100)&lt;=MAX(S$23:$S100),MAX(Q$23:$Q100)&lt;=MAX(U$23:$U100),MAX(Q$23:$Q100)&lt;=MAX(W$23:$W100),MAX(Q$23:$Q100)&lt;=MAX(Y$23:$Y100),MAX(Q$23:$Q100)&lt;=MAX(AA$23:$AA100),MAX(Q$23:$Q100)&lt;TIME(16,0,0)),MAX(Q$23:$Q100,$C101),""),"")</f>
        <v/>
      </c>
      <c r="Q101" s="4" t="str">
        <f t="shared" ca="1" si="80"/>
        <v/>
      </c>
      <c r="R101" s="21" t="str">
        <f ca="1">IF($A101="макияж",IF(AND(MAX(O$23:$O100)&gt;MAX(S$23:$S100),$C101&lt;&gt;"",MAX(Q$23:$Q100)&gt;MAX(S$23:$S100),MAX(S$23:$S100)&lt;=MAX(U$23:$U100),MAX(S$23:$S100)&lt;=MAX(W$23:$W100),MAX(S$23:$S100)&lt;=MAX(Y$23:$Y100),MAX(S$23:$S100)&lt;=MAX(AA$23:$AA100),MAX(S$23:$S100)&lt;TIME(16,0,0)),MAX(S$23:$S100,$C101),""),"")</f>
        <v/>
      </c>
      <c r="S101" s="4" t="str">
        <f t="shared" ref="S101" ca="1" si="107">IF(ISTEXT(R101),"",R101+$E101/1440)</f>
        <v/>
      </c>
      <c r="T101" s="21" t="str">
        <f ca="1">IF($A101="макияж",IF(AND(MAX(O$23:$O100)&gt;MAX(U$23:$U100),$C101&lt;&gt;"",MAX(Q$23:$Q100)&gt;MAX(U$23:$U100),MAX(S$23:$S100)&gt;MAX(U$23:$U100),MAX(U$23:$U100)&lt;=MAX(W$23:$W100),MAX(U$23:$U100)&lt;=MAX(Y$23:$Y100),MAX(U$23:$U100)&lt;=MAX(AA$23:$AA100),MAX(U$23:$U100)&lt;TIME(16,0,0)),MAX(U$23:$U100,$C101),""),"")</f>
        <v/>
      </c>
      <c r="U101" s="4" t="str">
        <f t="shared" ca="1" si="92"/>
        <v/>
      </c>
      <c r="V101" s="21" t="str">
        <f ca="1">IF($A101="макияж",IF(AND(MAX(O$23:$O100)&gt;MAX(W$23:$W100),$C101&lt;&gt;"",MAX(Q$23:$Q100)&gt;MAX(W$23:$W100),MAX(S$23:$S100)&gt;MAX(W$23:$W100),MAX(U$23:$U100)&gt;MAX(W$23:$W100),MAX(W$23:$W100)&lt;=MAX(Y$23:$Y100),MAX(W$23:$W100)&lt;=MAX(AA$23:$AA100),MAX(W$23:$W100)&lt;TIME(16,0,0)),MAX(W$23:$W100,$C101),""),"")</f>
        <v/>
      </c>
      <c r="W101" s="4" t="str">
        <f t="shared" ca="1" si="93"/>
        <v/>
      </c>
      <c r="X101" s="21">
        <f ca="1">IF($A101="макияж",IF(AND(MAX(O$23:$O100)&gt;MAX(Y$23:$Y100),$C101&lt;&gt;"",MAX(Q$23:$Q100)&gt;MAX(Y$23:$Y100),MAX(S$23:$S100)&gt;MAX(Y$23:$Y100),MAX(U$23:$U100)&gt;MAX(Y$23:$Y100),MAX(W$23:$W100)&gt;MAX(Y$23:$Y100),MAX(Y$23:$Y100)&lt;=MAX(AA$23:$AA100),MAX(Y$23:$Y100)&lt;TIME(16,0,0)),MAX(Y$23:$Y100,$C101),""),"")</f>
        <v>0.57264295106907481</v>
      </c>
      <c r="Y101" s="4">
        <f t="shared" ca="1" si="94"/>
        <v>0.58128750442776256</v>
      </c>
      <c r="Z101" s="21" t="str">
        <f ca="1">IF($A101="макияж",IF(AND(MAX(O$23:$O100)&gt;MAX(AA$23:$AA100),$C101&lt;&gt;"",MAX(Q$23:$Q100)&gt;MAX(AA$23:$AA100),MAX(S$23:$S100)&gt;MAX(AA$23:$AA100),MAX(U$23:$U100)&gt;MAX(AA$23:$AA100),MAX(W$23:$W100)&gt;MAX(AA$23:$AA100),MAX(Y$23:$Y100)&gt;MAX(AA$23:$AA100),MAX(AA$23:$AA100)&lt;TIME(16,0,0)),MAX(AA$23:$AA100,$C101),""),"")</f>
        <v/>
      </c>
      <c r="AA101" s="4" t="str">
        <f t="shared" ca="1" si="95"/>
        <v/>
      </c>
    </row>
    <row r="102" spans="1:27" ht="13.8" x14ac:dyDescent="0.3">
      <c r="A102" s="33" t="str">
        <f t="shared" ca="1" si="82"/>
        <v>макияж</v>
      </c>
      <c r="B102" s="34">
        <f t="shared" ca="1" si="83"/>
        <v>1.0655588274668375</v>
      </c>
      <c r="C102" s="32">
        <f t="shared" ca="1" si="84"/>
        <v>0.57338292247703793</v>
      </c>
      <c r="D102" s="3">
        <f ca="1">IF(C102&lt;&gt;"",IF(A102="маникюр",SUM(COUNTIF($I$24:$I102,"&gt;"&amp;C102),COUNTIF($K$24:$K102,"&gt;"&amp;C102),COUNTIF($M$24:$M102,"&gt;"&amp;C102)),SUM(COUNTIF($O$24:$O102,"&gt;"&amp;C102),COUNTIF($Q$24:$Q102,"&gt;"&amp;C102),COUNTIF($S$24:$S102,"&gt;"&amp;C102),COUNTIF($U$24:$U102,"&gt;"&amp;C102),COUNTIF($W$24:$W102,"&gt;"&amp;C102),COUNTIF($Y$24:$Y102,"&gt;"&amp;C102),COUNTIF($AA$24:$AA102,"&gt;"&amp;C102))),"")</f>
        <v>7</v>
      </c>
      <c r="E102" s="3">
        <f t="shared" ca="1" si="85"/>
        <v>18.246210898605618</v>
      </c>
      <c r="F102" s="35">
        <f t="shared" ca="1" si="86"/>
        <v>1.2670979790698346E-2</v>
      </c>
      <c r="G102" s="4">
        <f t="shared" ca="1" si="87"/>
        <v>1.2670979790698311E-2</v>
      </c>
      <c r="H102" s="4" t="str">
        <f ca="1">IF($A102="маникюр",IF(AND(MAX(I$23:$I101)&lt;=MAX(K$23:$K101),$C102&lt;&gt;"",MAX(I$23:$I101)&lt;=MAX(M$23:$M101),MAX(I$23:$I101)&lt;TIME(16,0,0)),MAX(I$23:$I101,$C102),""),"")</f>
        <v/>
      </c>
      <c r="I102" s="4" t="str">
        <f t="shared" ca="1" si="88"/>
        <v/>
      </c>
      <c r="J102" s="4" t="str">
        <f ca="1">IF($A102="маникюр",IF(AND(MAX(I$23:$I101)&gt;MAX(K$23:$K101),$C102&lt;&gt;"",MAX(K$23:$K101)&lt;=MAX(M$23:$M101),MAX(K$23:$K101)&lt;TIME(16,0,0)),MAX(K$23:$K101,$C102),""),"")</f>
        <v/>
      </c>
      <c r="K102" s="4" t="str">
        <f t="shared" ca="1" si="89"/>
        <v/>
      </c>
      <c r="L102" s="21" t="str">
        <f ca="1">IF($A102="маникюр",IF(AND(MAX(I$23:$I101)&gt;MAX(M$23:$M101),$C102&lt;&gt;"",MAX(K$23:$K101)&gt;MAX(M$23:$M101),MAX(M$23:$M101)&lt;TIME(16,0,0)),MAX(M$23:$M101,$C102),""),"")</f>
        <v/>
      </c>
      <c r="M102" s="4" t="str">
        <f t="shared" ca="1" si="90"/>
        <v/>
      </c>
      <c r="N102" s="4" t="str">
        <f ca="1">IF($A102="макияж",IF(AND(MAX(O$23:$O101)&lt;=MAX(Q$23:$Q101),$C102&lt;&gt;"",MAX(O$23:$O101)&lt;=MAX(S$23:$S101),MAX(O$23:$O101)&lt;=MAX(U$23:$U101),MAX(O$23:$O101)&lt;=MAX(W$23:$W101),MAX(O$23:$O101)&lt;=MAX(Y$23:$Y101),MAX(O$23:$O101)&lt;=MAX(AA$23:$AA101),MAX(O$23:$O101)&lt;TIME(16,0,0)),MAX(O$23:$O101,$C102),""),"")</f>
        <v/>
      </c>
      <c r="O102" s="4" t="str">
        <f t="shared" ca="1" si="79"/>
        <v/>
      </c>
      <c r="P102" s="21" t="str">
        <f ca="1">IF($A102="макияж",IF(AND(MAX(O$23:$O101)&gt;MAX(Q$23:$Q101),$C102&lt;&gt;"",MAX(Q$23:$Q101)&lt;=MAX(S$23:$S101),MAX(Q$23:$Q101)&lt;=MAX(U$23:$U101),MAX(Q$23:$Q101)&lt;=MAX(W$23:$W101),MAX(Q$23:$Q101)&lt;=MAX(Y$23:$Y101),MAX(Q$23:$Q101)&lt;=MAX(AA$23:$AA101),MAX(Q$23:$Q101)&lt;TIME(16,0,0)),MAX(Q$23:$Q101,$C102),""),"")</f>
        <v/>
      </c>
      <c r="Q102" s="4" t="str">
        <f t="shared" ca="1" si="80"/>
        <v/>
      </c>
      <c r="R102" s="21" t="str">
        <f ca="1">IF($A102="макияж",IF(AND(MAX(O$23:$O101)&gt;MAX(S$23:$S101),$C102&lt;&gt;"",MAX(Q$23:$Q101)&gt;MAX(S$23:$S101),MAX(S$23:$S101)&lt;=MAX(U$23:$U101),MAX(S$23:$S101)&lt;=MAX(W$23:$W101),MAX(S$23:$S101)&lt;=MAX(Y$23:$Y101),MAX(S$23:$S101)&lt;=MAX(AA$23:$AA101),MAX(S$23:$S101)&lt;TIME(16,0,0)),MAX(S$23:$S101,$C102),""),"")</f>
        <v/>
      </c>
      <c r="S102" s="4" t="str">
        <f t="shared" ref="S102" ca="1" si="108">IF(ISTEXT(R102),"",R102+$E102/1440)</f>
        <v/>
      </c>
      <c r="T102" s="21" t="str">
        <f ca="1">IF($A102="макияж",IF(AND(MAX(O$23:$O101)&gt;MAX(U$23:$U101),$C102&lt;&gt;"",MAX(Q$23:$Q101)&gt;MAX(U$23:$U101),MAX(S$23:$S101)&gt;MAX(U$23:$U101),MAX(U$23:$U101)&lt;=MAX(W$23:$W101),MAX(U$23:$U101)&lt;=MAX(Y$23:$Y101),MAX(U$23:$U101)&lt;=MAX(AA$23:$AA101),MAX(U$23:$U101)&lt;TIME(16,0,0)),MAX(U$23:$U101,$C102),""),"")</f>
        <v/>
      </c>
      <c r="U102" s="4" t="str">
        <f t="shared" ca="1" si="92"/>
        <v/>
      </c>
      <c r="V102" s="21" t="str">
        <f ca="1">IF($A102="макияж",IF(AND(MAX(O$23:$O101)&gt;MAX(W$23:$W101),$C102&lt;&gt;"",MAX(Q$23:$Q101)&gt;MAX(W$23:$W101),MAX(S$23:$S101)&gt;MAX(W$23:$W101),MAX(U$23:$U101)&gt;MAX(W$23:$W101),MAX(W$23:$W101)&lt;=MAX(Y$23:$Y101),MAX(W$23:$W101)&lt;=MAX(AA$23:$AA101),MAX(W$23:$W101)&lt;TIME(16,0,0)),MAX(W$23:$W101,$C102),""),"")</f>
        <v/>
      </c>
      <c r="W102" s="4" t="str">
        <f t="shared" ca="1" si="93"/>
        <v/>
      </c>
      <c r="X102" s="21" t="str">
        <f ca="1">IF($A102="макияж",IF(AND(MAX(O$23:$O101)&gt;MAX(Y$23:$Y101),$C102&lt;&gt;"",MAX(Q$23:$Q101)&gt;MAX(Y$23:$Y101),MAX(S$23:$S101)&gt;MAX(Y$23:$Y101),MAX(U$23:$U101)&gt;MAX(Y$23:$Y101),MAX(W$23:$W101)&gt;MAX(Y$23:$Y101),MAX(Y$23:$Y101)&lt;=MAX(AA$23:$AA101),MAX(Y$23:$Y101)&lt;TIME(16,0,0)),MAX(Y$23:$Y101,$C102),""),"")</f>
        <v/>
      </c>
      <c r="Y102" s="4" t="str">
        <f t="shared" ca="1" si="94"/>
        <v/>
      </c>
      <c r="Z102" s="21">
        <f ca="1">IF($A102="макияж",IF(AND(MAX(O$23:$O101)&gt;MAX(AA$23:$AA101),$C102&lt;&gt;"",MAX(Q$23:$Q101)&gt;MAX(AA$23:$AA101),MAX(S$23:$S101)&gt;MAX(AA$23:$AA101),MAX(U$23:$U101)&gt;MAX(AA$23:$AA101),MAX(W$23:$W101)&gt;MAX(AA$23:$AA101),MAX(Y$23:$Y101)&gt;MAX(AA$23:$AA101),MAX(AA$23:$AA101)&lt;TIME(16,0,0)),MAX(AA$23:$AA101,$C102),""),"")</f>
        <v>0.57338292247703793</v>
      </c>
      <c r="AA102" s="4">
        <f t="shared" ca="1" si="95"/>
        <v>0.58605390226773624</v>
      </c>
    </row>
    <row r="103" spans="1:27" ht="13.8" x14ac:dyDescent="0.3">
      <c r="A103" s="33" t="str">
        <f t="shared" ca="1" si="82"/>
        <v>макияж</v>
      </c>
      <c r="B103" s="34">
        <f t="shared" ca="1" si="83"/>
        <v>1.6116555058975197</v>
      </c>
      <c r="C103" s="32">
        <f t="shared" ca="1" si="84"/>
        <v>0.57450212768946674</v>
      </c>
      <c r="D103" s="3">
        <f ca="1">IF(C103&lt;&gt;"",IF(A103="маникюр",SUM(COUNTIF($I$24:$I103,"&gt;"&amp;C103),COUNTIF($K$24:$K103,"&gt;"&amp;C103),COUNTIF($M$24:$M103,"&gt;"&amp;C103)),SUM(COUNTIF($O$24:$O103,"&gt;"&amp;C103),COUNTIF($Q$24:$Q103,"&gt;"&amp;C103),COUNTIF($S$24:$S103,"&gt;"&amp;C103),COUNTIF($U$24:$U103,"&gt;"&amp;C103),COUNTIF($W$24:$W103,"&gt;"&amp;C103),COUNTIF($Y$24:$Y103,"&gt;"&amp;C103),COUNTIF($AA$24:$AA103,"&gt;"&amp;C103))),"")</f>
        <v>7</v>
      </c>
      <c r="E103" s="3">
        <f t="shared" ca="1" si="85"/>
        <v>12.430746130101261</v>
      </c>
      <c r="F103" s="35">
        <f t="shared" ca="1" si="86"/>
        <v>8.6324625903480973E-3</v>
      </c>
      <c r="G103" s="4">
        <f t="shared" ca="1" si="87"/>
        <v>8.6324625903481111E-3</v>
      </c>
      <c r="H103" s="4" t="str">
        <f ca="1">IF($A103="маникюр",IF(AND(MAX(I$23:$I102)&lt;=MAX(K$23:$K102),$C103&lt;&gt;"",MAX(I$23:$I102)&lt;=MAX(M$23:$M102),MAX(I$23:$I102)&lt;TIME(16,0,0)),MAX(I$23:$I102,$C103),""),"")</f>
        <v/>
      </c>
      <c r="I103" s="4" t="str">
        <f t="shared" ca="1" si="88"/>
        <v/>
      </c>
      <c r="J103" s="4" t="str">
        <f ca="1">IF($A103="маникюр",IF(AND(MAX(I$23:$I102)&gt;MAX(K$23:$K102),$C103&lt;&gt;"",MAX(K$23:$K102)&lt;=MAX(M$23:$M102),MAX(K$23:$K102)&lt;TIME(16,0,0)),MAX(K$23:$K102,$C103),""),"")</f>
        <v/>
      </c>
      <c r="K103" s="4" t="str">
        <f t="shared" ca="1" si="89"/>
        <v/>
      </c>
      <c r="L103" s="21" t="str">
        <f ca="1">IF($A103="маникюр",IF(AND(MAX(I$23:$I102)&gt;MAX(M$23:$M102),$C103&lt;&gt;"",MAX(K$23:$K102)&gt;MAX(M$23:$M102),MAX(M$23:$M102)&lt;TIME(16,0,0)),MAX(M$23:$M102,$C103),""),"")</f>
        <v/>
      </c>
      <c r="M103" s="4" t="str">
        <f t="shared" ca="1" si="90"/>
        <v/>
      </c>
      <c r="N103" s="4" t="str">
        <f ca="1">IF($A103="макияж",IF(AND(MAX(O$23:$O102)&lt;=MAX(Q$23:$Q102),$C103&lt;&gt;"",MAX(O$23:$O102)&lt;=MAX(S$23:$S102),MAX(O$23:$O102)&lt;=MAX(U$23:$U102),MAX(O$23:$O102)&lt;=MAX(W$23:$W102),MAX(O$23:$O102)&lt;=MAX(Y$23:$Y102),MAX(O$23:$O102)&lt;=MAX(AA$23:$AA102),MAX(O$23:$O102)&lt;TIME(16,0,0)),MAX(O$23:$O102,$C103),""),"")</f>
        <v/>
      </c>
      <c r="O103" s="4" t="str">
        <f t="shared" ca="1" si="79"/>
        <v/>
      </c>
      <c r="P103" s="21" t="str">
        <f ca="1">IF($A103="макияж",IF(AND(MAX(O$23:$O102)&gt;MAX(Q$23:$Q102),$C103&lt;&gt;"",MAX(Q$23:$Q102)&lt;=MAX(S$23:$S102),MAX(Q$23:$Q102)&lt;=MAX(U$23:$U102),MAX(Q$23:$Q102)&lt;=MAX(W$23:$W102),MAX(Q$23:$Q102)&lt;=MAX(Y$23:$Y102),MAX(Q$23:$Q102)&lt;=MAX(AA$23:$AA102),MAX(Q$23:$Q102)&lt;TIME(16,0,0)),MAX(Q$23:$Q102,$C103),""),"")</f>
        <v/>
      </c>
      <c r="Q103" s="4" t="str">
        <f t="shared" ca="1" si="80"/>
        <v/>
      </c>
      <c r="R103" s="21" t="str">
        <f ca="1">IF($A103="макияж",IF(AND(MAX(O$23:$O102)&gt;MAX(S$23:$S102),$C103&lt;&gt;"",MAX(Q$23:$Q102)&gt;MAX(S$23:$S102),MAX(S$23:$S102)&lt;=MAX(U$23:$U102),MAX(S$23:$S102)&lt;=MAX(W$23:$W102),MAX(S$23:$S102)&lt;=MAX(Y$23:$Y102),MAX(S$23:$S102)&lt;=MAX(AA$23:$AA102),MAX(S$23:$S102)&lt;TIME(16,0,0)),MAX(S$23:$S102,$C103),""),"")</f>
        <v/>
      </c>
      <c r="S103" s="4" t="str">
        <f t="shared" ref="S103" ca="1" si="109">IF(ISTEXT(R103),"",R103+$E103/1440)</f>
        <v/>
      </c>
      <c r="T103" s="21">
        <f ca="1">IF($A103="макияж",IF(AND(MAX(O$23:$O102)&gt;MAX(U$23:$U102),$C103&lt;&gt;"",MAX(Q$23:$Q102)&gt;MAX(U$23:$U102),MAX(S$23:$S102)&gt;MAX(U$23:$U102),MAX(U$23:$U102)&lt;=MAX(W$23:$W102),MAX(U$23:$U102)&lt;=MAX(Y$23:$Y102),MAX(U$23:$U102)&lt;=MAX(AA$23:$AA102),MAX(U$23:$U102)&lt;TIME(16,0,0)),MAX(U$23:$U102,$C103),""),"")</f>
        <v>0.57450212768946674</v>
      </c>
      <c r="U103" s="4">
        <f t="shared" ca="1" si="92"/>
        <v>0.58313459027981485</v>
      </c>
      <c r="V103" s="21" t="str">
        <f ca="1">IF($A103="макияж",IF(AND(MAX(O$23:$O102)&gt;MAX(W$23:$W102),$C103&lt;&gt;"",MAX(Q$23:$Q102)&gt;MAX(W$23:$W102),MAX(S$23:$S102)&gt;MAX(W$23:$W102),MAX(U$23:$U102)&gt;MAX(W$23:$W102),MAX(W$23:$W102)&lt;=MAX(Y$23:$Y102),MAX(W$23:$W102)&lt;=MAX(AA$23:$AA102),MAX(W$23:$W102)&lt;TIME(16,0,0)),MAX(W$23:$W102,$C103),""),"")</f>
        <v/>
      </c>
      <c r="W103" s="4" t="str">
        <f t="shared" ca="1" si="93"/>
        <v/>
      </c>
      <c r="X103" s="21" t="str">
        <f ca="1">IF($A103="макияж",IF(AND(MAX(O$23:$O102)&gt;MAX(Y$23:$Y102),$C103&lt;&gt;"",MAX(Q$23:$Q102)&gt;MAX(Y$23:$Y102),MAX(S$23:$S102)&gt;MAX(Y$23:$Y102),MAX(U$23:$U102)&gt;MAX(Y$23:$Y102),MAX(W$23:$W102)&gt;MAX(Y$23:$Y102),MAX(Y$23:$Y102)&lt;=MAX(AA$23:$AA102),MAX(Y$23:$Y102)&lt;TIME(16,0,0)),MAX(Y$23:$Y102,$C103),""),"")</f>
        <v/>
      </c>
      <c r="Y103" s="4" t="str">
        <f t="shared" ca="1" si="94"/>
        <v/>
      </c>
      <c r="Z103" s="21" t="str">
        <f ca="1">IF($A103="макияж",IF(AND(MAX(O$23:$O102)&gt;MAX(AA$23:$AA102),$C103&lt;&gt;"",MAX(Q$23:$Q102)&gt;MAX(AA$23:$AA102),MAX(S$23:$S102)&gt;MAX(AA$23:$AA102),MAX(U$23:$U102)&gt;MAX(AA$23:$AA102),MAX(W$23:$W102)&gt;MAX(AA$23:$AA102),MAX(Y$23:$Y102)&gt;MAX(AA$23:$AA102),MAX(AA$23:$AA102)&lt;TIME(16,0,0)),MAX(AA$23:$AA102,$C103),""),"")</f>
        <v/>
      </c>
      <c r="AA103" s="4" t="str">
        <f t="shared" ca="1" si="95"/>
        <v/>
      </c>
    </row>
    <row r="104" spans="1:27" ht="13.8" x14ac:dyDescent="0.3">
      <c r="A104" s="33" t="str">
        <f t="shared" ca="1" si="82"/>
        <v>маникюр</v>
      </c>
      <c r="B104" s="34">
        <f t="shared" ca="1" si="83"/>
        <v>3.6077934624009447</v>
      </c>
      <c r="C104" s="32">
        <f t="shared" ca="1" si="84"/>
        <v>0.57700753981613406</v>
      </c>
      <c r="D104" s="3">
        <f ca="1">IF(C104&lt;&gt;"",IF(A104="маникюр",SUM(COUNTIF($I$24:$I104,"&gt;"&amp;C104),COUNTIF($K$24:$K104,"&gt;"&amp;C104),COUNTIF($M$24:$M104,"&gt;"&amp;C104)),SUM(COUNTIF($O$24:$O104,"&gt;"&amp;C104),COUNTIF($Q$24:$Q104,"&gt;"&amp;C104),COUNTIF($S$24:$S104,"&gt;"&amp;C104),COUNTIF($U$24:$U104,"&gt;"&amp;C104),COUNTIF($W$24:$W104,"&gt;"&amp;C104),COUNTIF($Y$24:$Y104,"&gt;"&amp;C104),COUNTIF($AA$24:$AA104,"&gt;"&amp;C104))),"")</f>
        <v>2</v>
      </c>
      <c r="E104" s="3">
        <f t="shared" ca="1" si="85"/>
        <v>4.5105555368110855</v>
      </c>
      <c r="F104" s="35">
        <f t="shared" ca="1" si="86"/>
        <v>3.132330233896587E-3</v>
      </c>
      <c r="G104" s="4">
        <f t="shared" ca="1" si="87"/>
        <v>1.5983369486889054E-2</v>
      </c>
      <c r="H104" s="4">
        <f ca="1">IF($A104="маникюр",IF(AND(MAX(I$23:$I103)&lt;=MAX(K$23:$K103),$C104&lt;&gt;"",MAX(I$23:$I103)&lt;=MAX(M$23:$M103),MAX(I$23:$I103)&lt;TIME(16,0,0)),MAX(I$23:$I103,$C104),""),"")</f>
        <v>0.57700753981613406</v>
      </c>
      <c r="I104" s="4">
        <f t="shared" ca="1" si="88"/>
        <v>0.59299090930302312</v>
      </c>
      <c r="J104" s="4" t="str">
        <f ca="1">IF($A104="маникюр",IF(AND(MAX(I$23:$I103)&gt;MAX(K$23:$K103),$C104&lt;&gt;"",MAX(K$23:$K103)&lt;=MAX(M$23:$M103),MAX(K$23:$K103)&lt;TIME(16,0,0)),MAX(K$23:$K103,$C104),""),"")</f>
        <v/>
      </c>
      <c r="K104" s="4" t="str">
        <f t="shared" ca="1" si="89"/>
        <v/>
      </c>
      <c r="L104" s="21" t="str">
        <f ca="1">IF($A104="маникюр",IF(AND(MAX(I$23:$I103)&gt;MAX(M$23:$M103),$C104&lt;&gt;"",MAX(K$23:$K103)&gt;MAX(M$23:$M103),MAX(M$23:$M103)&lt;TIME(16,0,0)),MAX(M$23:$M103,$C104),""),"")</f>
        <v/>
      </c>
      <c r="M104" s="4" t="str">
        <f t="shared" ca="1" si="90"/>
        <v/>
      </c>
      <c r="N104" s="4" t="str">
        <f ca="1">IF($A104="макияж",IF(AND(MAX(O$23:$O103)&lt;=MAX(Q$23:$Q103),$C104&lt;&gt;"",MAX(O$23:$O103)&lt;=MAX(S$23:$S103),MAX(O$23:$O103)&lt;=MAX(U$23:$U103),MAX(O$23:$O103)&lt;=MAX(W$23:$W103),MAX(O$23:$O103)&lt;=MAX(Y$23:$Y103),MAX(O$23:$O103)&lt;=MAX(AA$23:$AA103),MAX(O$23:$O103)&lt;TIME(16,0,0)),MAX(O$23:$O103,$C104),""),"")</f>
        <v/>
      </c>
      <c r="O104" s="4" t="str">
        <f t="shared" ca="1" si="79"/>
        <v/>
      </c>
      <c r="P104" s="21" t="str">
        <f ca="1">IF($A104="макияж",IF(AND(MAX(O$23:$O103)&gt;MAX(Q$23:$Q103),$C104&lt;&gt;"",MAX(Q$23:$Q103)&lt;=MAX(S$23:$S103),MAX(Q$23:$Q103)&lt;=MAX(U$23:$U103),MAX(Q$23:$Q103)&lt;=MAX(W$23:$W103),MAX(Q$23:$Q103)&lt;=MAX(Y$23:$Y103),MAX(Q$23:$Q103)&lt;=MAX(AA$23:$AA103),MAX(Q$23:$Q103)&lt;TIME(16,0,0)),MAX(Q$23:$Q103,$C104),""),"")</f>
        <v/>
      </c>
      <c r="Q104" s="4" t="str">
        <f t="shared" ca="1" si="80"/>
        <v/>
      </c>
      <c r="R104" s="21" t="str">
        <f ca="1">IF($A104="макияж",IF(AND(MAX(O$23:$O103)&gt;MAX(S$23:$S103),$C104&lt;&gt;"",MAX(Q$23:$Q103)&gt;MAX(S$23:$S103),MAX(S$23:$S103)&lt;=MAX(U$23:$U103),MAX(S$23:$S103)&lt;=MAX(W$23:$W103),MAX(S$23:$S103)&lt;=MAX(Y$23:$Y103),MAX(S$23:$S103)&lt;=MAX(AA$23:$AA103),MAX(S$23:$S103)&lt;TIME(16,0,0)),MAX(S$23:$S103,$C104),""),"")</f>
        <v/>
      </c>
      <c r="S104" s="4" t="str">
        <f t="shared" ref="S104" ca="1" si="110">IF(ISTEXT(R104),"",R104+$E104/1440)</f>
        <v/>
      </c>
      <c r="T104" s="21" t="str">
        <f ca="1">IF($A104="макияж",IF(AND(MAX(O$23:$O103)&gt;MAX(U$23:$U103),$C104&lt;&gt;"",MAX(Q$23:$Q103)&gt;MAX(U$23:$U103),MAX(S$23:$S103)&gt;MAX(U$23:$U103),MAX(U$23:$U103)&lt;=MAX(W$23:$W103),MAX(U$23:$U103)&lt;=MAX(Y$23:$Y103),MAX(U$23:$U103)&lt;=MAX(AA$23:$AA103),MAX(U$23:$U103)&lt;TIME(16,0,0)),MAX(U$23:$U103,$C104),""),"")</f>
        <v/>
      </c>
      <c r="U104" s="4" t="str">
        <f t="shared" ca="1" si="92"/>
        <v/>
      </c>
      <c r="V104" s="21" t="str">
        <f ca="1">IF($A104="макияж",IF(AND(MAX(O$23:$O103)&gt;MAX(W$23:$W103),$C104&lt;&gt;"",MAX(Q$23:$Q103)&gt;MAX(W$23:$W103),MAX(S$23:$S103)&gt;MAX(W$23:$W103),MAX(U$23:$U103)&gt;MAX(W$23:$W103),MAX(W$23:$W103)&lt;=MAX(Y$23:$Y103),MAX(W$23:$W103)&lt;=MAX(AA$23:$AA103),MAX(W$23:$W103)&lt;TIME(16,0,0)),MAX(W$23:$W103,$C104),""),"")</f>
        <v/>
      </c>
      <c r="W104" s="4" t="str">
        <f t="shared" ca="1" si="93"/>
        <v/>
      </c>
      <c r="X104" s="21" t="str">
        <f ca="1">IF($A104="макияж",IF(AND(MAX(O$23:$O103)&gt;MAX(Y$23:$Y103),$C104&lt;&gt;"",MAX(Q$23:$Q103)&gt;MAX(Y$23:$Y103),MAX(S$23:$S103)&gt;MAX(Y$23:$Y103),MAX(U$23:$U103)&gt;MAX(Y$23:$Y103),MAX(W$23:$W103)&gt;MAX(Y$23:$Y103),MAX(Y$23:$Y103)&lt;=MAX(AA$23:$AA103),MAX(Y$23:$Y103)&lt;TIME(16,0,0)),MAX(Y$23:$Y103,$C104),""),"")</f>
        <v/>
      </c>
      <c r="Y104" s="4" t="str">
        <f t="shared" ca="1" si="94"/>
        <v/>
      </c>
      <c r="Z104" s="21" t="str">
        <f ca="1">IF($A104="макияж",IF(AND(MAX(O$23:$O103)&gt;MAX(AA$23:$AA103),$C104&lt;&gt;"",MAX(Q$23:$Q103)&gt;MAX(AA$23:$AA103),MAX(S$23:$S103)&gt;MAX(AA$23:$AA103),MAX(U$23:$U103)&gt;MAX(AA$23:$AA103),MAX(W$23:$W103)&gt;MAX(AA$23:$AA103),MAX(Y$23:$Y103)&gt;MAX(AA$23:$AA103),MAX(AA$23:$AA103)&lt;TIME(16,0,0)),MAX(AA$23:$AA103,$C104),""),"")</f>
        <v/>
      </c>
      <c r="AA104" s="4" t="str">
        <f t="shared" ca="1" si="95"/>
        <v/>
      </c>
    </row>
    <row r="105" spans="1:27" ht="13.8" x14ac:dyDescent="0.3">
      <c r="A105" s="33" t="str">
        <f t="shared" ca="1" si="82"/>
        <v>макияж</v>
      </c>
      <c r="B105" s="34">
        <f t="shared" ca="1" si="83"/>
        <v>8.1856627136905153</v>
      </c>
      <c r="C105" s="32">
        <f t="shared" ca="1" si="84"/>
        <v>0.58269202781175244</v>
      </c>
      <c r="D105" s="3">
        <f ca="1">IF(C105&lt;&gt;"",IF(A105="маникюр",SUM(COUNTIF($I$24:$I105,"&gt;"&amp;C105),COUNTIF($K$24:$K105,"&gt;"&amp;C105),COUNTIF($M$24:$M105,"&gt;"&amp;C105)),SUM(COUNTIF($O$24:$O105,"&gt;"&amp;C105),COUNTIF($Q$24:$Q105,"&gt;"&amp;C105),COUNTIF($S$24:$S105,"&gt;"&amp;C105),COUNTIF($U$24:$U105,"&gt;"&amp;C105),COUNTIF($W$24:$W105,"&gt;"&amp;C105),COUNTIF($Y$24:$Y105,"&gt;"&amp;C105),COUNTIF($AA$24:$AA105,"&gt;"&amp;C105))),"")</f>
        <v>4</v>
      </c>
      <c r="E105" s="3">
        <f t="shared" ca="1" si="85"/>
        <v>14.693498483391238</v>
      </c>
      <c r="F105" s="35">
        <f t="shared" ca="1" si="86"/>
        <v>1.0203818391243916E-2</v>
      </c>
      <c r="G105" s="4">
        <f t="shared" ca="1" si="87"/>
        <v>1.0203818391243957E-2</v>
      </c>
      <c r="H105" s="4" t="str">
        <f ca="1">IF($A105="маникюр",IF(AND(MAX(I$23:$I104)&lt;=MAX(K$23:$K104),$C105&lt;&gt;"",MAX(I$23:$I104)&lt;=MAX(M$23:$M104),MAX(I$23:$I104)&lt;TIME(16,0,0)),MAX(I$23:$I104,$C105),""),"")</f>
        <v/>
      </c>
      <c r="I105" s="4" t="str">
        <f t="shared" ca="1" si="88"/>
        <v/>
      </c>
      <c r="J105" s="4" t="str">
        <f ca="1">IF($A105="маникюр",IF(AND(MAX(I$23:$I104)&gt;MAX(K$23:$K104),$C105&lt;&gt;"",MAX(K$23:$K104)&lt;=MAX(M$23:$M104),MAX(K$23:$K104)&lt;TIME(16,0,0)),MAX(K$23:$K104,$C105),""),"")</f>
        <v/>
      </c>
      <c r="K105" s="4" t="str">
        <f t="shared" ca="1" si="89"/>
        <v/>
      </c>
      <c r="L105" s="21" t="str">
        <f ca="1">IF($A105="маникюр",IF(AND(MAX(I$23:$I104)&gt;MAX(M$23:$M104),$C105&lt;&gt;"",MAX(K$23:$K104)&gt;MAX(M$23:$M104),MAX(M$23:$M104)&lt;TIME(16,0,0)),MAX(M$23:$M104,$C105),""),"")</f>
        <v/>
      </c>
      <c r="M105" s="4" t="str">
        <f t="shared" ca="1" si="90"/>
        <v/>
      </c>
      <c r="N105" s="4" t="str">
        <f ca="1">IF($A105="макияж",IF(AND(MAX(O$23:$O104)&lt;=MAX(Q$23:$Q104),$C105&lt;&gt;"",MAX(O$23:$O104)&lt;=MAX(S$23:$S104),MAX(O$23:$O104)&lt;=MAX(U$23:$U104),MAX(O$23:$O104)&lt;=MAX(W$23:$W104),MAX(O$23:$O104)&lt;=MAX(Y$23:$Y104),MAX(O$23:$O104)&lt;=MAX(AA$23:$AA104),MAX(O$23:$O104)&lt;TIME(16,0,0)),MAX(O$23:$O104,$C105),""),"")</f>
        <v/>
      </c>
      <c r="O105" s="4" t="str">
        <f t="shared" ca="1" si="79"/>
        <v/>
      </c>
      <c r="P105" s="21" t="str">
        <f ca="1">IF($A105="макияж",IF(AND(MAX(O$23:$O104)&gt;MAX(Q$23:$Q104),$C105&lt;&gt;"",MAX(Q$23:$Q104)&lt;=MAX(S$23:$S104),MAX(Q$23:$Q104)&lt;=MAX(U$23:$U104),MAX(Q$23:$Q104)&lt;=MAX(W$23:$W104),MAX(Q$23:$Q104)&lt;=MAX(Y$23:$Y104),MAX(Q$23:$Q104)&lt;=MAX(AA$23:$AA104),MAX(Q$23:$Q104)&lt;TIME(16,0,0)),MAX(Q$23:$Q104,$C105),""),"")</f>
        <v/>
      </c>
      <c r="Q105" s="4" t="str">
        <f t="shared" ca="1" si="80"/>
        <v/>
      </c>
      <c r="R105" s="21">
        <f ca="1">IF($A105="макияж",IF(AND(MAX(O$23:$O104)&gt;MAX(S$23:$S104),$C105&lt;&gt;"",MAX(Q$23:$Q104)&gt;MAX(S$23:$S104),MAX(S$23:$S104)&lt;=MAX(U$23:$U104),MAX(S$23:$S104)&lt;=MAX(W$23:$W104),MAX(S$23:$S104)&lt;=MAX(Y$23:$Y104),MAX(S$23:$S104)&lt;=MAX(AA$23:$AA104),MAX(S$23:$S104)&lt;TIME(16,0,0)),MAX(S$23:$S104,$C105),""),"")</f>
        <v>0.58269202781175244</v>
      </c>
      <c r="S105" s="4">
        <f t="shared" ref="S105" ca="1" si="111">IF(ISTEXT(R105),"",R105+$E105/1440)</f>
        <v>0.5928958462029964</v>
      </c>
      <c r="T105" s="21" t="str">
        <f ca="1">IF($A105="макияж",IF(AND(MAX(O$23:$O104)&gt;MAX(U$23:$U104),$C105&lt;&gt;"",MAX(Q$23:$Q104)&gt;MAX(U$23:$U104),MAX(S$23:$S104)&gt;MAX(U$23:$U104),MAX(U$23:$U104)&lt;=MAX(W$23:$W104),MAX(U$23:$U104)&lt;=MAX(Y$23:$Y104),MAX(U$23:$U104)&lt;=MAX(AA$23:$AA104),MAX(U$23:$U104)&lt;TIME(16,0,0)),MAX(U$23:$U104,$C105),""),"")</f>
        <v/>
      </c>
      <c r="U105" s="4" t="str">
        <f t="shared" ca="1" si="92"/>
        <v/>
      </c>
      <c r="V105" s="21" t="str">
        <f ca="1">IF($A105="макияж",IF(AND(MAX(O$23:$O104)&gt;MAX(W$23:$W104),$C105&lt;&gt;"",MAX(Q$23:$Q104)&gt;MAX(W$23:$W104),MAX(S$23:$S104)&gt;MAX(W$23:$W104),MAX(U$23:$U104)&gt;MAX(W$23:$W104),MAX(W$23:$W104)&lt;=MAX(Y$23:$Y104),MAX(W$23:$W104)&lt;=MAX(AA$23:$AA104),MAX(W$23:$W104)&lt;TIME(16,0,0)),MAX(W$23:$W104,$C105),""),"")</f>
        <v/>
      </c>
      <c r="W105" s="4" t="str">
        <f t="shared" ca="1" si="93"/>
        <v/>
      </c>
      <c r="X105" s="21" t="str">
        <f ca="1">IF($A105="макияж",IF(AND(MAX(O$23:$O104)&gt;MAX(Y$23:$Y104),$C105&lt;&gt;"",MAX(Q$23:$Q104)&gt;MAX(Y$23:$Y104),MAX(S$23:$S104)&gt;MAX(Y$23:$Y104),MAX(U$23:$U104)&gt;MAX(Y$23:$Y104),MAX(W$23:$W104)&gt;MAX(Y$23:$Y104),MAX(Y$23:$Y104)&lt;=MAX(AA$23:$AA104),MAX(Y$23:$Y104)&lt;TIME(16,0,0)),MAX(Y$23:$Y104,$C105),""),"")</f>
        <v/>
      </c>
      <c r="Y105" s="4" t="str">
        <f t="shared" ca="1" si="94"/>
        <v/>
      </c>
      <c r="Z105" s="21" t="str">
        <f ca="1">IF($A105="макияж",IF(AND(MAX(O$23:$O104)&gt;MAX(AA$23:$AA104),$C105&lt;&gt;"",MAX(Q$23:$Q104)&gt;MAX(AA$23:$AA104),MAX(S$23:$S104)&gt;MAX(AA$23:$AA104),MAX(U$23:$U104)&gt;MAX(AA$23:$AA104),MAX(W$23:$W104)&gt;MAX(AA$23:$AA104),MAX(Y$23:$Y104)&gt;MAX(AA$23:$AA104),MAX(AA$23:$AA104)&lt;TIME(16,0,0)),MAX(AA$23:$AA104,$C105),""),"")</f>
        <v/>
      </c>
      <c r="AA105" s="4" t="str">
        <f t="shared" ca="1" si="95"/>
        <v/>
      </c>
    </row>
    <row r="106" spans="1:27" ht="13.8" x14ac:dyDescent="0.3">
      <c r="A106" s="33" t="str">
        <f t="shared" ca="1" si="82"/>
        <v>маникюр</v>
      </c>
      <c r="B106" s="34">
        <f t="shared" ca="1" si="83"/>
        <v>3.3481309338274579</v>
      </c>
      <c r="C106" s="32">
        <f t="shared" ca="1" si="84"/>
        <v>0.58501711873802154</v>
      </c>
      <c r="D106" s="3">
        <f ca="1">IF(C106&lt;&gt;"",IF(A106="маникюр",SUM(COUNTIF($I$24:$I106,"&gt;"&amp;C106),COUNTIF($K$24:$K106,"&gt;"&amp;C106),COUNTIF($M$24:$M106,"&gt;"&amp;C106)),SUM(COUNTIF($O$24:$O106,"&gt;"&amp;C106),COUNTIF($Q$24:$Q106,"&gt;"&amp;C106),COUNTIF($S$24:$S106,"&gt;"&amp;C106),COUNTIF($U$24:$U106,"&gt;"&amp;C106),COUNTIF($W$24:$W106,"&gt;"&amp;C106),COUNTIF($Y$24:$Y106,"&gt;"&amp;C106),COUNTIF($AA$24:$AA106,"&gt;"&amp;C106))),"")</f>
        <v>3</v>
      </c>
      <c r="E106" s="3">
        <f t="shared" ca="1" si="85"/>
        <v>14.956400436883616</v>
      </c>
      <c r="F106" s="35">
        <f t="shared" ca="1" si="86"/>
        <v>1.0386389192280288E-2</v>
      </c>
      <c r="G106" s="4">
        <f t="shared" ca="1" si="87"/>
        <v>1.0386389192280299E-2</v>
      </c>
      <c r="H106" s="4" t="str">
        <f ca="1">IF($A106="маникюр",IF(AND(MAX(I$23:$I105)&lt;=MAX(K$23:$K105),$C106&lt;&gt;"",MAX(I$23:$I105)&lt;=MAX(M$23:$M105),MAX(I$23:$I105)&lt;TIME(16,0,0)),MAX(I$23:$I105,$C106),""),"")</f>
        <v/>
      </c>
      <c r="I106" s="4" t="str">
        <f t="shared" ca="1" si="88"/>
        <v/>
      </c>
      <c r="J106" s="4" t="str">
        <f ca="1">IF($A106="маникюр",IF(AND(MAX(I$23:$I105)&gt;MAX(K$23:$K105),$C106&lt;&gt;"",MAX(K$23:$K105)&lt;=MAX(M$23:$M105),MAX(K$23:$K105)&lt;TIME(16,0,0)),MAX(K$23:$K105,$C106),""),"")</f>
        <v/>
      </c>
      <c r="K106" s="4" t="str">
        <f t="shared" ca="1" si="89"/>
        <v/>
      </c>
      <c r="L106" s="21">
        <f ca="1">IF($A106="маникюр",IF(AND(MAX(I$23:$I105)&gt;MAX(M$23:$M105),$C106&lt;&gt;"",MAX(K$23:$K105)&gt;MAX(M$23:$M105),MAX(M$23:$M105)&lt;TIME(16,0,0)),MAX(M$23:$M105,$C106),""),"")</f>
        <v>0.58501711873802154</v>
      </c>
      <c r="M106" s="4">
        <f t="shared" ca="1" si="90"/>
        <v>0.59540350793030183</v>
      </c>
      <c r="N106" s="4" t="str">
        <f ca="1">IF($A106="макияж",IF(AND(MAX(O$23:$O105)&lt;=MAX(Q$23:$Q105),$C106&lt;&gt;"",MAX(O$23:$O105)&lt;=MAX(S$23:$S105),MAX(O$23:$O105)&lt;=MAX(U$23:$U105),MAX(O$23:$O105)&lt;=MAX(W$23:$W105),MAX(O$23:$O105)&lt;=MAX(Y$23:$Y105),MAX(O$23:$O105)&lt;=MAX(AA$23:$AA105),MAX(O$23:$O105)&lt;TIME(16,0,0)),MAX(O$23:$O105,$C106),""),"")</f>
        <v/>
      </c>
      <c r="O106" s="4" t="str">
        <f t="shared" ca="1" si="79"/>
        <v/>
      </c>
      <c r="P106" s="21" t="str">
        <f ca="1">IF($A106="макияж",IF(AND(MAX(O$23:$O105)&gt;MAX(Q$23:$Q105),$C106&lt;&gt;"",MAX(Q$23:$Q105)&lt;=MAX(S$23:$S105),MAX(Q$23:$Q105)&lt;=MAX(U$23:$U105),MAX(Q$23:$Q105)&lt;=MAX(W$23:$W105),MAX(Q$23:$Q105)&lt;=MAX(Y$23:$Y105),MAX(Q$23:$Q105)&lt;=MAX(AA$23:$AA105),MAX(Q$23:$Q105)&lt;TIME(16,0,0)),MAX(Q$23:$Q105,$C106),""),"")</f>
        <v/>
      </c>
      <c r="Q106" s="4" t="str">
        <f t="shared" ca="1" si="80"/>
        <v/>
      </c>
      <c r="R106" s="21" t="str">
        <f ca="1">IF($A106="макияж",IF(AND(MAX(O$23:$O105)&gt;MAX(S$23:$S105),$C106&lt;&gt;"",MAX(Q$23:$Q105)&gt;MAX(S$23:$S105),MAX(S$23:$S105)&lt;=MAX(U$23:$U105),MAX(S$23:$S105)&lt;=MAX(W$23:$W105),MAX(S$23:$S105)&lt;=MAX(Y$23:$Y105),MAX(S$23:$S105)&lt;=MAX(AA$23:$AA105),MAX(S$23:$S105)&lt;TIME(16,0,0)),MAX(S$23:$S105,$C106),""),"")</f>
        <v/>
      </c>
      <c r="S106" s="4" t="str">
        <f t="shared" ref="S106" ca="1" si="112">IF(ISTEXT(R106),"",R106+$E106/1440)</f>
        <v/>
      </c>
      <c r="T106" s="21" t="str">
        <f ca="1">IF($A106="макияж",IF(AND(MAX(O$23:$O105)&gt;MAX(U$23:$U105),$C106&lt;&gt;"",MAX(Q$23:$Q105)&gt;MAX(U$23:$U105),MAX(S$23:$S105)&gt;MAX(U$23:$U105),MAX(U$23:$U105)&lt;=MAX(W$23:$W105),MAX(U$23:$U105)&lt;=MAX(Y$23:$Y105),MAX(U$23:$U105)&lt;=MAX(AA$23:$AA105),MAX(U$23:$U105)&lt;TIME(16,0,0)),MAX(U$23:$U105,$C106),""),"")</f>
        <v/>
      </c>
      <c r="U106" s="4" t="str">
        <f t="shared" ca="1" si="92"/>
        <v/>
      </c>
      <c r="V106" s="21" t="str">
        <f ca="1">IF($A106="макияж",IF(AND(MAX(O$23:$O105)&gt;MAX(W$23:$W105),$C106&lt;&gt;"",MAX(Q$23:$Q105)&gt;MAX(W$23:$W105),MAX(S$23:$S105)&gt;MAX(W$23:$W105),MAX(U$23:$U105)&gt;MAX(W$23:$W105),MAX(W$23:$W105)&lt;=MAX(Y$23:$Y105),MAX(W$23:$W105)&lt;=MAX(AA$23:$AA105),MAX(W$23:$W105)&lt;TIME(16,0,0)),MAX(W$23:$W105,$C106),""),"")</f>
        <v/>
      </c>
      <c r="W106" s="4" t="str">
        <f t="shared" ca="1" si="93"/>
        <v/>
      </c>
      <c r="X106" s="21" t="str">
        <f ca="1">IF($A106="макияж",IF(AND(MAX(O$23:$O105)&gt;MAX(Y$23:$Y105),$C106&lt;&gt;"",MAX(Q$23:$Q105)&gt;MAX(Y$23:$Y105),MAX(S$23:$S105)&gt;MAX(Y$23:$Y105),MAX(U$23:$U105)&gt;MAX(Y$23:$Y105),MAX(W$23:$W105)&gt;MAX(Y$23:$Y105),MAX(Y$23:$Y105)&lt;=MAX(AA$23:$AA105),MAX(Y$23:$Y105)&lt;TIME(16,0,0)),MAX(Y$23:$Y105,$C106),""),"")</f>
        <v/>
      </c>
      <c r="Y106" s="4" t="str">
        <f t="shared" ca="1" si="94"/>
        <v/>
      </c>
      <c r="Z106" s="21" t="str">
        <f ca="1">IF($A106="макияж",IF(AND(MAX(O$23:$O105)&gt;MAX(AA$23:$AA105),$C106&lt;&gt;"",MAX(Q$23:$Q105)&gt;MAX(AA$23:$AA105),MAX(S$23:$S105)&gt;MAX(AA$23:$AA105),MAX(U$23:$U105)&gt;MAX(AA$23:$AA105),MAX(W$23:$W105)&gt;MAX(AA$23:$AA105),MAX(Y$23:$Y105)&gt;MAX(AA$23:$AA105),MAX(AA$23:$AA105)&lt;TIME(16,0,0)),MAX(AA$23:$AA105,$C106),""),"")</f>
        <v/>
      </c>
      <c r="AA106" s="4" t="str">
        <f t="shared" ca="1" si="95"/>
        <v/>
      </c>
    </row>
    <row r="107" spans="1:27" ht="13.8" x14ac:dyDescent="0.3">
      <c r="A107" s="33" t="str">
        <f t="shared" ca="1" si="82"/>
        <v>макияж</v>
      </c>
      <c r="B107" s="34">
        <f t="shared" ca="1" si="83"/>
        <v>3.952458631350555</v>
      </c>
      <c r="C107" s="32">
        <f t="shared" ca="1" si="84"/>
        <v>0.58776188167645937</v>
      </c>
      <c r="D107" s="3">
        <f ca="1">IF(C107&lt;&gt;"",IF(A107="маникюр",SUM(COUNTIF($I$24:$I107,"&gt;"&amp;C107),COUNTIF($K$24:$K107,"&gt;"&amp;C107),COUNTIF($M$24:$M107,"&gt;"&amp;C107)),SUM(COUNTIF($O$24:$O107,"&gt;"&amp;C107),COUNTIF($Q$24:$Q107,"&gt;"&amp;C107),COUNTIF($S$24:$S107,"&gt;"&amp;C107),COUNTIF($U$24:$U107,"&gt;"&amp;C107),COUNTIF($W$24:$W107,"&gt;"&amp;C107),COUNTIF($Y$24:$Y107,"&gt;"&amp;C107),COUNTIF($AA$24:$AA107,"&gt;"&amp;C107))),"")</f>
        <v>3</v>
      </c>
      <c r="E107" s="3">
        <f t="shared" ca="1" si="85"/>
        <v>56.477048101923529</v>
      </c>
      <c r="F107" s="35">
        <f t="shared" ca="1" si="86"/>
        <v>3.9220172293002453E-2</v>
      </c>
      <c r="G107" s="4">
        <f t="shared" ca="1" si="87"/>
        <v>3.9220172293002453E-2</v>
      </c>
      <c r="H107" s="4" t="str">
        <f ca="1">IF($A107="маникюр",IF(AND(MAX(I$23:$I106)&lt;=MAX(K$23:$K106),$C107&lt;&gt;"",MAX(I$23:$I106)&lt;=MAX(M$23:$M106),MAX(I$23:$I106)&lt;TIME(16,0,0)),MAX(I$23:$I106,$C107),""),"")</f>
        <v/>
      </c>
      <c r="I107" s="4" t="str">
        <f t="shared" ca="1" si="88"/>
        <v/>
      </c>
      <c r="J107" s="4" t="str">
        <f ca="1">IF($A107="маникюр",IF(AND(MAX(I$23:$I106)&gt;MAX(K$23:$K106),$C107&lt;&gt;"",MAX(K$23:$K106)&lt;=MAX(M$23:$M106),MAX(K$23:$K106)&lt;TIME(16,0,0)),MAX(K$23:$K106,$C107),""),"")</f>
        <v/>
      </c>
      <c r="K107" s="4" t="str">
        <f t="shared" ca="1" si="89"/>
        <v/>
      </c>
      <c r="L107" s="21" t="str">
        <f ca="1">IF($A107="маникюр",IF(AND(MAX(I$23:$I106)&gt;MAX(M$23:$M106),$C107&lt;&gt;"",MAX(K$23:$K106)&gt;MAX(M$23:$M106),MAX(M$23:$M106)&lt;TIME(16,0,0)),MAX(M$23:$M106,$C107),""),"")</f>
        <v/>
      </c>
      <c r="M107" s="4" t="str">
        <f t="shared" ca="1" si="90"/>
        <v/>
      </c>
      <c r="N107" s="4">
        <f ca="1">IF($A107="макияж",IF(AND(MAX(O$23:$O106)&lt;=MAX(Q$23:$Q106),$C107&lt;&gt;"",MAX(O$23:$O106)&lt;=MAX(S$23:$S106),MAX(O$23:$O106)&lt;=MAX(U$23:$U106),MAX(O$23:$O106)&lt;=MAX(W$23:$W106),MAX(O$23:$O106)&lt;=MAX(Y$23:$Y106),MAX(O$23:$O106)&lt;=MAX(AA$23:$AA106),MAX(O$23:$O106)&lt;TIME(16,0,0)),MAX(O$23:$O106,$C107),""),"")</f>
        <v>0.58776188167645937</v>
      </c>
      <c r="O107" s="4">
        <f t="shared" ca="1" si="79"/>
        <v>0.62698205396946183</v>
      </c>
      <c r="P107" s="21" t="str">
        <f ca="1">IF($A107="макияж",IF(AND(MAX(O$23:$O106)&gt;MAX(Q$23:$Q106),$C107&lt;&gt;"",MAX(Q$23:$Q106)&lt;=MAX(S$23:$S106),MAX(Q$23:$Q106)&lt;=MAX(U$23:$U106),MAX(Q$23:$Q106)&lt;=MAX(W$23:$W106),MAX(Q$23:$Q106)&lt;=MAX(Y$23:$Y106),MAX(Q$23:$Q106)&lt;=MAX(AA$23:$AA106),MAX(Q$23:$Q106)&lt;TIME(16,0,0)),MAX(Q$23:$Q106,$C107),""),"")</f>
        <v/>
      </c>
      <c r="Q107" s="4" t="str">
        <f t="shared" ca="1" si="80"/>
        <v/>
      </c>
      <c r="R107" s="21" t="str">
        <f ca="1">IF($A107="макияж",IF(AND(MAX(O$23:$O106)&gt;MAX(S$23:$S106),$C107&lt;&gt;"",MAX(Q$23:$Q106)&gt;MAX(S$23:$S106),MAX(S$23:$S106)&lt;=MAX(U$23:$U106),MAX(S$23:$S106)&lt;=MAX(W$23:$W106),MAX(S$23:$S106)&lt;=MAX(Y$23:$Y106),MAX(S$23:$S106)&lt;=MAX(AA$23:$AA106),MAX(S$23:$S106)&lt;TIME(16,0,0)),MAX(S$23:$S106,$C107),""),"")</f>
        <v/>
      </c>
      <c r="S107" s="4" t="str">
        <f t="shared" ref="S107" ca="1" si="113">IF(ISTEXT(R107),"",R107+$E107/1440)</f>
        <v/>
      </c>
      <c r="T107" s="21" t="str">
        <f ca="1">IF($A107="макияж",IF(AND(MAX(O$23:$O106)&gt;MAX(U$23:$U106),$C107&lt;&gt;"",MAX(Q$23:$Q106)&gt;MAX(U$23:$U106),MAX(S$23:$S106)&gt;MAX(U$23:$U106),MAX(U$23:$U106)&lt;=MAX(W$23:$W106),MAX(U$23:$U106)&lt;=MAX(Y$23:$Y106),MAX(U$23:$U106)&lt;=MAX(AA$23:$AA106),MAX(U$23:$U106)&lt;TIME(16,0,0)),MAX(U$23:$U106,$C107),""),"")</f>
        <v/>
      </c>
      <c r="U107" s="4" t="str">
        <f t="shared" ca="1" si="92"/>
        <v/>
      </c>
      <c r="V107" s="21" t="str">
        <f ca="1">IF($A107="макияж",IF(AND(MAX(O$23:$O106)&gt;MAX(W$23:$W106),$C107&lt;&gt;"",MAX(Q$23:$Q106)&gt;MAX(W$23:$W106),MAX(S$23:$S106)&gt;MAX(W$23:$W106),MAX(U$23:$U106)&gt;MAX(W$23:$W106),MAX(W$23:$W106)&lt;=MAX(Y$23:$Y106),MAX(W$23:$W106)&lt;=MAX(AA$23:$AA106),MAX(W$23:$W106)&lt;TIME(16,0,0)),MAX(W$23:$W106,$C107),""),"")</f>
        <v/>
      </c>
      <c r="W107" s="4" t="str">
        <f t="shared" ca="1" si="93"/>
        <v/>
      </c>
      <c r="X107" s="21" t="str">
        <f ca="1">IF($A107="макияж",IF(AND(MAX(O$23:$O106)&gt;MAX(Y$23:$Y106),$C107&lt;&gt;"",MAX(Q$23:$Q106)&gt;MAX(Y$23:$Y106),MAX(S$23:$S106)&gt;MAX(Y$23:$Y106),MAX(U$23:$U106)&gt;MAX(Y$23:$Y106),MAX(W$23:$W106)&gt;MAX(Y$23:$Y106),MAX(Y$23:$Y106)&lt;=MAX(AA$23:$AA106),MAX(Y$23:$Y106)&lt;TIME(16,0,0)),MAX(Y$23:$Y106,$C107),""),"")</f>
        <v/>
      </c>
      <c r="Y107" s="4" t="str">
        <f t="shared" ca="1" si="94"/>
        <v/>
      </c>
      <c r="Z107" s="21" t="str">
        <f ca="1">IF($A107="макияж",IF(AND(MAX(O$23:$O106)&gt;MAX(AA$23:$AA106),$C107&lt;&gt;"",MAX(Q$23:$Q106)&gt;MAX(AA$23:$AA106),MAX(S$23:$S106)&gt;MAX(AA$23:$AA106),MAX(U$23:$U106)&gt;MAX(AA$23:$AA106),MAX(W$23:$W106)&gt;MAX(AA$23:$AA106),MAX(Y$23:$Y106)&gt;MAX(AA$23:$AA106),MAX(AA$23:$AA106)&lt;TIME(16,0,0)),MAX(AA$23:$AA106,$C107),""),"")</f>
        <v/>
      </c>
      <c r="AA107" s="4" t="str">
        <f t="shared" ca="1" si="95"/>
        <v/>
      </c>
    </row>
    <row r="108" spans="1:27" ht="13.8" x14ac:dyDescent="0.3">
      <c r="A108" s="33" t="str">
        <f t="shared" ca="1" si="82"/>
        <v>маникюр</v>
      </c>
      <c r="B108" s="34">
        <f t="shared" ca="1" si="83"/>
        <v>4.9903767132446912</v>
      </c>
      <c r="C108" s="32">
        <f t="shared" ca="1" si="84"/>
        <v>0.59122742106065707</v>
      </c>
      <c r="D108" s="3">
        <f ca="1">IF(C108&lt;&gt;"",IF(A108="маникюр",SUM(COUNTIF($I$24:$I108,"&gt;"&amp;C108),COUNTIF($K$24:$K108,"&gt;"&amp;C108),COUNTIF($M$24:$M108,"&gt;"&amp;C108)),SUM(COUNTIF($O$24:$O108,"&gt;"&amp;C108),COUNTIF($Q$24:$Q108,"&gt;"&amp;C108),COUNTIF($S$24:$S108,"&gt;"&amp;C108),COUNTIF($U$24:$U108,"&gt;"&amp;C108),COUNTIF($W$24:$W108,"&gt;"&amp;C108),COUNTIF($Y$24:$Y108,"&gt;"&amp;C108),COUNTIF($AA$24:$AA108,"&gt;"&amp;C108))),"")</f>
        <v>4</v>
      </c>
      <c r="E108" s="3">
        <f t="shared" ca="1" si="85"/>
        <v>26.471364759021458</v>
      </c>
      <c r="F108" s="35">
        <f t="shared" ca="1" si="86"/>
        <v>1.8382892193764901E-2</v>
      </c>
      <c r="G108" s="4">
        <f t="shared" ca="1" si="87"/>
        <v>1.7746857729255106E-2</v>
      </c>
      <c r="H108" s="4">
        <f ca="1">IF($A108="маникюр",IF(AND(MAX(I$23:$I107)&lt;=MAX(K$23:$K107),$C108&lt;&gt;"",MAX(I$23:$I107)&lt;=MAX(M$23:$M107),MAX(I$23:$I107)&lt;TIME(16,0,0)),MAX(I$23:$I107,$C108),""),"")</f>
        <v>0.59299090930302312</v>
      </c>
      <c r="I108" s="4">
        <f t="shared" ca="1" si="88"/>
        <v>0.60897427878991217</v>
      </c>
      <c r="J108" s="4" t="str">
        <f ca="1">IF($A108="маникюр",IF(AND(MAX(I$23:$I107)&gt;MAX(K$23:$K107),$C108&lt;&gt;"",MAX(K$23:$K107)&lt;=MAX(M$23:$M107),MAX(K$23:$K107)&lt;TIME(16,0,0)),MAX(K$23:$K107,$C108),""),"")</f>
        <v/>
      </c>
      <c r="K108" s="4" t="str">
        <f t="shared" ca="1" si="89"/>
        <v/>
      </c>
      <c r="L108" s="21" t="str">
        <f ca="1">IF($A108="маникюр",IF(AND(MAX(I$23:$I107)&gt;MAX(M$23:$M107),$C108&lt;&gt;"",MAX(K$23:$K107)&gt;MAX(M$23:$M107),MAX(M$23:$M107)&lt;TIME(16,0,0)),MAX(M$23:$M107,$C108),""),"")</f>
        <v/>
      </c>
      <c r="M108" s="4" t="str">
        <f t="shared" ca="1" si="90"/>
        <v/>
      </c>
      <c r="N108" s="4" t="str">
        <f ca="1">IF($A108="макияж",IF(AND(MAX(O$23:$O107)&lt;=MAX(Q$23:$Q107),$C108&lt;&gt;"",MAX(O$23:$O107)&lt;=MAX(S$23:$S107),MAX(O$23:$O107)&lt;=MAX(U$23:$U107),MAX(O$23:$O107)&lt;=MAX(W$23:$W107),MAX(O$23:$O107)&lt;=MAX(Y$23:$Y107),MAX(O$23:$O107)&lt;=MAX(AA$23:$AA107),MAX(O$23:$O107)&lt;TIME(16,0,0)),MAX(O$23:$O107,$C108),""),"")</f>
        <v/>
      </c>
      <c r="O108" s="4" t="str">
        <f t="shared" ca="1" si="79"/>
        <v/>
      </c>
      <c r="P108" s="21" t="str">
        <f ca="1">IF($A108="макияж",IF(AND(MAX(O$23:$O107)&gt;MAX(Q$23:$Q107),$C108&lt;&gt;"",MAX(Q$23:$Q107)&lt;=MAX(S$23:$S107),MAX(Q$23:$Q107)&lt;=MAX(U$23:$U107),MAX(Q$23:$Q107)&lt;=MAX(W$23:$W107),MAX(Q$23:$Q107)&lt;=MAX(Y$23:$Y107),MAX(Q$23:$Q107)&lt;=MAX(AA$23:$AA107),MAX(Q$23:$Q107)&lt;TIME(16,0,0)),MAX(Q$23:$Q107,$C108),""),"")</f>
        <v/>
      </c>
      <c r="Q108" s="4" t="str">
        <f t="shared" ca="1" si="80"/>
        <v/>
      </c>
      <c r="R108" s="21" t="str">
        <f ca="1">IF($A108="макияж",IF(AND(MAX(O$23:$O107)&gt;MAX(S$23:$S107),$C108&lt;&gt;"",MAX(Q$23:$Q107)&gt;MAX(S$23:$S107),MAX(S$23:$S107)&lt;=MAX(U$23:$U107),MAX(S$23:$S107)&lt;=MAX(W$23:$W107),MAX(S$23:$S107)&lt;=MAX(Y$23:$Y107),MAX(S$23:$S107)&lt;=MAX(AA$23:$AA107),MAX(S$23:$S107)&lt;TIME(16,0,0)),MAX(S$23:$S107,$C108),""),"")</f>
        <v/>
      </c>
      <c r="S108" s="4" t="str">
        <f t="shared" ref="S108" ca="1" si="114">IF(ISTEXT(R108),"",R108+$E108/1440)</f>
        <v/>
      </c>
      <c r="T108" s="21" t="str">
        <f ca="1">IF($A108="макияж",IF(AND(MAX(O$23:$O107)&gt;MAX(U$23:$U107),$C108&lt;&gt;"",MAX(Q$23:$Q107)&gt;MAX(U$23:$U107),MAX(S$23:$S107)&gt;MAX(U$23:$U107),MAX(U$23:$U107)&lt;=MAX(W$23:$W107),MAX(U$23:$U107)&lt;=MAX(Y$23:$Y107),MAX(U$23:$U107)&lt;=MAX(AA$23:$AA107),MAX(U$23:$U107)&lt;TIME(16,0,0)),MAX(U$23:$U107,$C108),""),"")</f>
        <v/>
      </c>
      <c r="U108" s="4" t="str">
        <f t="shared" ca="1" si="92"/>
        <v/>
      </c>
      <c r="V108" s="21" t="str">
        <f ca="1">IF($A108="макияж",IF(AND(MAX(O$23:$O107)&gt;MAX(W$23:$W107),$C108&lt;&gt;"",MAX(Q$23:$Q107)&gt;MAX(W$23:$W107),MAX(S$23:$S107)&gt;MAX(W$23:$W107),MAX(U$23:$U107)&gt;MAX(W$23:$W107),MAX(W$23:$W107)&lt;=MAX(Y$23:$Y107),MAX(W$23:$W107)&lt;=MAX(AA$23:$AA107),MAX(W$23:$W107)&lt;TIME(16,0,0)),MAX(W$23:$W107,$C108),""),"")</f>
        <v/>
      </c>
      <c r="W108" s="4" t="str">
        <f t="shared" ca="1" si="93"/>
        <v/>
      </c>
      <c r="X108" s="21" t="str">
        <f ca="1">IF($A108="макияж",IF(AND(MAX(O$23:$O107)&gt;MAX(Y$23:$Y107),$C108&lt;&gt;"",MAX(Q$23:$Q107)&gt;MAX(Y$23:$Y107),MAX(S$23:$S107)&gt;MAX(Y$23:$Y107),MAX(U$23:$U107)&gt;MAX(Y$23:$Y107),MAX(W$23:$W107)&gt;MAX(Y$23:$Y107),MAX(Y$23:$Y107)&lt;=MAX(AA$23:$AA107),MAX(Y$23:$Y107)&lt;TIME(16,0,0)),MAX(Y$23:$Y107,$C108),""),"")</f>
        <v/>
      </c>
      <c r="Y108" s="4" t="str">
        <f t="shared" ca="1" si="94"/>
        <v/>
      </c>
      <c r="Z108" s="21" t="str">
        <f ca="1">IF($A108="макияж",IF(AND(MAX(O$23:$O107)&gt;MAX(AA$23:$AA107),$C108&lt;&gt;"",MAX(Q$23:$Q107)&gt;MAX(AA$23:$AA107),MAX(S$23:$S107)&gt;MAX(AA$23:$AA107),MAX(U$23:$U107)&gt;MAX(AA$23:$AA107),MAX(W$23:$W107)&gt;MAX(AA$23:$AA107),MAX(Y$23:$Y107)&gt;MAX(AA$23:$AA107),MAX(AA$23:$AA107)&lt;TIME(16,0,0)),MAX(AA$23:$AA107,$C108),""),"")</f>
        <v/>
      </c>
      <c r="AA108" s="4" t="str">
        <f t="shared" ca="1" si="95"/>
        <v/>
      </c>
    </row>
    <row r="109" spans="1:27" ht="13.8" x14ac:dyDescent="0.3">
      <c r="A109" s="33" t="str">
        <f t="shared" ca="1" si="82"/>
        <v>макияж</v>
      </c>
      <c r="B109" s="34">
        <f t="shared" ca="1" si="83"/>
        <v>7.3894005619414003</v>
      </c>
      <c r="C109" s="32">
        <f t="shared" ca="1" si="84"/>
        <v>0.59635894922867194</v>
      </c>
      <c r="D109" s="3">
        <f ca="1">IF(C109&lt;&gt;"",IF(A109="маникюр",SUM(COUNTIF($I$24:$I109,"&gt;"&amp;C109),COUNTIF($K$24:$K109,"&gt;"&amp;C109),COUNTIF($M$24:$M109,"&gt;"&amp;C109)),SUM(COUNTIF($O$24:$O109,"&gt;"&amp;C109),COUNTIF($Q$24:$Q109,"&gt;"&amp;C109),COUNTIF($S$24:$S109,"&gt;"&amp;C109),COUNTIF($U$24:$U109,"&gt;"&amp;C109),COUNTIF($W$24:$W109,"&gt;"&amp;C109),COUNTIF($Y$24:$Y109,"&gt;"&amp;C109),COUNTIF($AA$24:$AA109,"&gt;"&amp;C109))),"")</f>
        <v>3</v>
      </c>
      <c r="E109" s="3">
        <f t="shared" ca="1" si="85"/>
        <v>10.300556300650058</v>
      </c>
      <c r="F109" s="35">
        <f t="shared" ca="1" si="86"/>
        <v>7.1531640976736513E-3</v>
      </c>
      <c r="G109" s="4">
        <f t="shared" ca="1" si="87"/>
        <v>7.1531640976736366E-3</v>
      </c>
      <c r="H109" s="4" t="str">
        <f ca="1">IF($A109="маникюр",IF(AND(MAX(I$23:$I108)&lt;=MAX(K$23:$K108),$C109&lt;&gt;"",MAX(I$23:$I108)&lt;=MAX(M$23:$M108),MAX(I$23:$I108)&lt;TIME(16,0,0)),MAX(I$23:$I108,$C109),""),"")</f>
        <v/>
      </c>
      <c r="I109" s="4" t="str">
        <f t="shared" ca="1" si="88"/>
        <v/>
      </c>
      <c r="J109" s="4" t="str">
        <f ca="1">IF($A109="маникюр",IF(AND(MAX(I$23:$I108)&gt;MAX(K$23:$K108),$C109&lt;&gt;"",MAX(K$23:$K108)&lt;=MAX(M$23:$M108),MAX(K$23:$K108)&lt;TIME(16,0,0)),MAX(K$23:$K108,$C109),""),"")</f>
        <v/>
      </c>
      <c r="K109" s="4" t="str">
        <f t="shared" ca="1" si="89"/>
        <v/>
      </c>
      <c r="L109" s="21" t="str">
        <f ca="1">IF($A109="маникюр",IF(AND(MAX(I$23:$I108)&gt;MAX(M$23:$M108),$C109&lt;&gt;"",MAX(K$23:$K108)&gt;MAX(M$23:$M108),MAX(M$23:$M108)&lt;TIME(16,0,0)),MAX(M$23:$M108,$C109),""),"")</f>
        <v/>
      </c>
      <c r="M109" s="4" t="str">
        <f t="shared" ca="1" si="90"/>
        <v/>
      </c>
      <c r="N109" s="4" t="str">
        <f ca="1">IF($A109="макияж",IF(AND(MAX(O$23:$O108)&lt;=MAX(Q$23:$Q108),$C109&lt;&gt;"",MAX(O$23:$O108)&lt;=MAX(S$23:$S108),MAX(O$23:$O108)&lt;=MAX(U$23:$U108),MAX(O$23:$O108)&lt;=MAX(W$23:$W108),MAX(O$23:$O108)&lt;=MAX(Y$23:$Y108),MAX(O$23:$O108)&lt;=MAX(AA$23:$AA108),MAX(O$23:$O108)&lt;TIME(16,0,0)),MAX(O$23:$O108,$C109),""),"")</f>
        <v/>
      </c>
      <c r="O109" s="4" t="str">
        <f t="shared" ca="1" si="79"/>
        <v/>
      </c>
      <c r="P109" s="21" t="str">
        <f ca="1">IF($A109="макияж",IF(AND(MAX(O$23:$O108)&gt;MAX(Q$23:$Q108),$C109&lt;&gt;"",MAX(Q$23:$Q108)&lt;=MAX(S$23:$S108),MAX(Q$23:$Q108)&lt;=MAX(U$23:$U108),MAX(Q$23:$Q108)&lt;=MAX(W$23:$W108),MAX(Q$23:$Q108)&lt;=MAX(Y$23:$Y108),MAX(Q$23:$Q108)&lt;=MAX(AA$23:$AA108),MAX(Q$23:$Q108)&lt;TIME(16,0,0)),MAX(Q$23:$Q108,$C109),""),"")</f>
        <v/>
      </c>
      <c r="Q109" s="4" t="str">
        <f t="shared" ca="1" si="80"/>
        <v/>
      </c>
      <c r="R109" s="21" t="str">
        <f ca="1">IF($A109="макияж",IF(AND(MAX(O$23:$O108)&gt;MAX(S$23:$S108),$C109&lt;&gt;"",MAX(Q$23:$Q108)&gt;MAX(S$23:$S108),MAX(S$23:$S108)&lt;=MAX(U$23:$U108),MAX(S$23:$S108)&lt;=MAX(W$23:$W108),MAX(S$23:$S108)&lt;=MAX(Y$23:$Y108),MAX(S$23:$S108)&lt;=MAX(AA$23:$AA108),MAX(S$23:$S108)&lt;TIME(16,0,0)),MAX(S$23:$S108,$C109),""),"")</f>
        <v/>
      </c>
      <c r="S109" s="4" t="str">
        <f t="shared" ref="S109" ca="1" si="115">IF(ISTEXT(R109),"",R109+$E109/1440)</f>
        <v/>
      </c>
      <c r="T109" s="21" t="str">
        <f ca="1">IF($A109="макияж",IF(AND(MAX(O$23:$O108)&gt;MAX(U$23:$U108),$C109&lt;&gt;"",MAX(Q$23:$Q108)&gt;MAX(U$23:$U108),MAX(S$23:$S108)&gt;MAX(U$23:$U108),MAX(U$23:$U108)&lt;=MAX(W$23:$W108),MAX(U$23:$U108)&lt;=MAX(Y$23:$Y108),MAX(U$23:$U108)&lt;=MAX(AA$23:$AA108),MAX(U$23:$U108)&lt;TIME(16,0,0)),MAX(U$23:$U108,$C109),""),"")</f>
        <v/>
      </c>
      <c r="U109" s="4" t="str">
        <f t="shared" ca="1" si="92"/>
        <v/>
      </c>
      <c r="V109" s="21">
        <f ca="1">IF($A109="макияж",IF(AND(MAX(O$23:$O108)&gt;MAX(W$23:$W108),$C109&lt;&gt;"",MAX(Q$23:$Q108)&gt;MAX(W$23:$W108),MAX(S$23:$S108)&gt;MAX(W$23:$W108),MAX(U$23:$U108)&gt;MAX(W$23:$W108),MAX(W$23:$W108)&lt;=MAX(Y$23:$Y108),MAX(W$23:$W108)&lt;=MAX(AA$23:$AA108),MAX(W$23:$W108)&lt;TIME(16,0,0)),MAX(W$23:$W108,$C109),""),"")</f>
        <v>0.59635894922867194</v>
      </c>
      <c r="W109" s="4">
        <f t="shared" ca="1" si="93"/>
        <v>0.60351211332634558</v>
      </c>
      <c r="X109" s="21" t="str">
        <f ca="1">IF($A109="макияж",IF(AND(MAX(O$23:$O108)&gt;MAX(Y$23:$Y108),$C109&lt;&gt;"",MAX(Q$23:$Q108)&gt;MAX(Y$23:$Y108),MAX(S$23:$S108)&gt;MAX(Y$23:$Y108),MAX(U$23:$U108)&gt;MAX(Y$23:$Y108),MAX(W$23:$W108)&gt;MAX(Y$23:$Y108),MAX(Y$23:$Y108)&lt;=MAX(AA$23:$AA108),MAX(Y$23:$Y108)&lt;TIME(16,0,0)),MAX(Y$23:$Y108,$C109),""),"")</f>
        <v/>
      </c>
      <c r="Y109" s="4" t="str">
        <f t="shared" ca="1" si="94"/>
        <v/>
      </c>
      <c r="Z109" s="21" t="str">
        <f ca="1">IF($A109="макияж",IF(AND(MAX(O$23:$O108)&gt;MAX(AA$23:$AA108),$C109&lt;&gt;"",MAX(Q$23:$Q108)&gt;MAX(AA$23:$AA108),MAX(S$23:$S108)&gt;MAX(AA$23:$AA108),MAX(U$23:$U108)&gt;MAX(AA$23:$AA108),MAX(W$23:$W108)&gt;MAX(AA$23:$AA108),MAX(Y$23:$Y108)&gt;MAX(AA$23:$AA108),MAX(AA$23:$AA108)&lt;TIME(16,0,0)),MAX(AA$23:$AA108,$C109),""),"")</f>
        <v/>
      </c>
      <c r="AA109" s="4" t="str">
        <f t="shared" ca="1" si="95"/>
        <v/>
      </c>
    </row>
    <row r="110" spans="1:27" ht="13.8" x14ac:dyDescent="0.3">
      <c r="A110" s="33" t="str">
        <f t="shared" ca="1" si="82"/>
        <v>макияж</v>
      </c>
      <c r="B110" s="34">
        <f t="shared" ca="1" si="83"/>
        <v>2.2513484801883408</v>
      </c>
      <c r="C110" s="32">
        <f t="shared" ca="1" si="84"/>
        <v>0.59792238567324718</v>
      </c>
      <c r="D110" s="3">
        <f ca="1">IF(C110&lt;&gt;"",IF(A110="маникюр",SUM(COUNTIF($I$24:$I110,"&gt;"&amp;C110),COUNTIF($K$24:$K110,"&gt;"&amp;C110),COUNTIF($M$24:$M110,"&gt;"&amp;C110)),SUM(COUNTIF($O$24:$O110,"&gt;"&amp;C110),COUNTIF($Q$24:$Q110,"&gt;"&amp;C110),COUNTIF($S$24:$S110,"&gt;"&amp;C110),COUNTIF($U$24:$U110,"&gt;"&amp;C110),COUNTIF($W$24:$W110,"&gt;"&amp;C110),COUNTIF($Y$24:$Y110,"&gt;"&amp;C110),COUNTIF($AA$24:$AA110,"&gt;"&amp;C110))),"")</f>
        <v>4</v>
      </c>
      <c r="E110" s="3">
        <f t="shared" ca="1" si="85"/>
        <v>47.975585595506352</v>
      </c>
      <c r="F110" s="35">
        <f t="shared" ca="1" si="86"/>
        <v>3.33163788857683E-2</v>
      </c>
      <c r="G110" s="4">
        <f t="shared" ca="1" si="87"/>
        <v>3.3316378885768327E-2</v>
      </c>
      <c r="H110" s="4" t="str">
        <f ca="1">IF($A110="маникюр",IF(AND(MAX(I$23:$I109)&lt;=MAX(K$23:$K109),$C110&lt;&gt;"",MAX(I$23:$I109)&lt;=MAX(M$23:$M109),MAX(I$23:$I109)&lt;TIME(16,0,0)),MAX(I$23:$I109,$C110),""),"")</f>
        <v/>
      </c>
      <c r="I110" s="4" t="str">
        <f t="shared" ca="1" si="88"/>
        <v/>
      </c>
      <c r="J110" s="4" t="str">
        <f ca="1">IF($A110="маникюр",IF(AND(MAX(I$23:$I109)&gt;MAX(K$23:$K109),$C110&lt;&gt;"",MAX(K$23:$K109)&lt;=MAX(M$23:$M109),MAX(K$23:$K109)&lt;TIME(16,0,0)),MAX(K$23:$K109,$C110),""),"")</f>
        <v/>
      </c>
      <c r="K110" s="4" t="str">
        <f t="shared" ca="1" si="89"/>
        <v/>
      </c>
      <c r="L110" s="21" t="str">
        <f ca="1">IF($A110="маникюр",IF(AND(MAX(I$23:$I109)&gt;MAX(M$23:$M109),$C110&lt;&gt;"",MAX(K$23:$K109)&gt;MAX(M$23:$M109),MAX(M$23:$M109)&lt;TIME(16,0,0)),MAX(M$23:$M109,$C110),""),"")</f>
        <v/>
      </c>
      <c r="M110" s="4" t="str">
        <f t="shared" ca="1" si="90"/>
        <v/>
      </c>
      <c r="N110" s="4" t="str">
        <f ca="1">IF($A110="макияж",IF(AND(MAX(O$23:$O109)&lt;=MAX(Q$23:$Q109),$C110&lt;&gt;"",MAX(O$23:$O109)&lt;=MAX(S$23:$S109),MAX(O$23:$O109)&lt;=MAX(U$23:$U109),MAX(O$23:$O109)&lt;=MAX(W$23:$W109),MAX(O$23:$O109)&lt;=MAX(Y$23:$Y109),MAX(O$23:$O109)&lt;=MAX(AA$23:$AA109),MAX(O$23:$O109)&lt;TIME(16,0,0)),MAX(O$23:$O109,$C110),""),"")</f>
        <v/>
      </c>
      <c r="O110" s="4" t="str">
        <f t="shared" ca="1" si="79"/>
        <v/>
      </c>
      <c r="P110" s="21" t="str">
        <f ca="1">IF($A110="макияж",IF(AND(MAX(O$23:$O109)&gt;MAX(Q$23:$Q109),$C110&lt;&gt;"",MAX(Q$23:$Q109)&lt;=MAX(S$23:$S109),MAX(Q$23:$Q109)&lt;=MAX(U$23:$U109),MAX(Q$23:$Q109)&lt;=MAX(W$23:$W109),MAX(Q$23:$Q109)&lt;=MAX(Y$23:$Y109),MAX(Q$23:$Q109)&lt;=MAX(AA$23:$AA109),MAX(Q$23:$Q109)&lt;TIME(16,0,0)),MAX(Q$23:$Q109,$C110),""),"")</f>
        <v/>
      </c>
      <c r="Q110" s="4" t="str">
        <f t="shared" ca="1" si="80"/>
        <v/>
      </c>
      <c r="R110" s="21" t="str">
        <f ca="1">IF($A110="макияж",IF(AND(MAX(O$23:$O109)&gt;MAX(S$23:$S109),$C110&lt;&gt;"",MAX(Q$23:$Q109)&gt;MAX(S$23:$S109),MAX(S$23:$S109)&lt;=MAX(U$23:$U109),MAX(S$23:$S109)&lt;=MAX(W$23:$W109),MAX(S$23:$S109)&lt;=MAX(Y$23:$Y109),MAX(S$23:$S109)&lt;=MAX(AA$23:$AA109),MAX(S$23:$S109)&lt;TIME(16,0,0)),MAX(S$23:$S109,$C110),""),"")</f>
        <v/>
      </c>
      <c r="S110" s="4" t="str">
        <f t="shared" ref="S110" ca="1" si="116">IF(ISTEXT(R110),"",R110+$E110/1440)</f>
        <v/>
      </c>
      <c r="T110" s="21" t="str">
        <f ca="1">IF($A110="макияж",IF(AND(MAX(O$23:$O109)&gt;MAX(U$23:$U109),$C110&lt;&gt;"",MAX(Q$23:$Q109)&gt;MAX(U$23:$U109),MAX(S$23:$S109)&gt;MAX(U$23:$U109),MAX(U$23:$U109)&lt;=MAX(W$23:$W109),MAX(U$23:$U109)&lt;=MAX(Y$23:$Y109),MAX(U$23:$U109)&lt;=MAX(AA$23:$AA109),MAX(U$23:$U109)&lt;TIME(16,0,0)),MAX(U$23:$U109,$C110),""),"")</f>
        <v/>
      </c>
      <c r="U110" s="4" t="str">
        <f t="shared" ca="1" si="92"/>
        <v/>
      </c>
      <c r="V110" s="21" t="str">
        <f ca="1">IF($A110="макияж",IF(AND(MAX(O$23:$O109)&gt;MAX(W$23:$W109),$C110&lt;&gt;"",MAX(Q$23:$Q109)&gt;MAX(W$23:$W109),MAX(S$23:$S109)&gt;MAX(W$23:$W109),MAX(U$23:$U109)&gt;MAX(W$23:$W109),MAX(W$23:$W109)&lt;=MAX(Y$23:$Y109),MAX(W$23:$W109)&lt;=MAX(AA$23:$AA109),MAX(W$23:$W109)&lt;TIME(16,0,0)),MAX(W$23:$W109,$C110),""),"")</f>
        <v/>
      </c>
      <c r="W110" s="4" t="str">
        <f t="shared" ca="1" si="93"/>
        <v/>
      </c>
      <c r="X110" s="21">
        <f ca="1">IF($A110="макияж",IF(AND(MAX(O$23:$O109)&gt;MAX(Y$23:$Y109),$C110&lt;&gt;"",MAX(Q$23:$Q109)&gt;MAX(Y$23:$Y109),MAX(S$23:$S109)&gt;MAX(Y$23:$Y109),MAX(U$23:$U109)&gt;MAX(Y$23:$Y109),MAX(W$23:$W109)&gt;MAX(Y$23:$Y109),MAX(Y$23:$Y109)&lt;=MAX(AA$23:$AA109),MAX(Y$23:$Y109)&lt;TIME(16,0,0)),MAX(Y$23:$Y109,$C110),""),"")</f>
        <v>0.59792238567324718</v>
      </c>
      <c r="Y110" s="4">
        <f t="shared" ca="1" si="94"/>
        <v>0.63123876455901551</v>
      </c>
      <c r="Z110" s="21" t="str">
        <f ca="1">IF($A110="макияж",IF(AND(MAX(O$23:$O109)&gt;MAX(AA$23:$AA109),$C110&lt;&gt;"",MAX(Q$23:$Q109)&gt;MAX(AA$23:$AA109),MAX(S$23:$S109)&gt;MAX(AA$23:$AA109),MAX(U$23:$U109)&gt;MAX(AA$23:$AA109),MAX(W$23:$W109)&gt;MAX(AA$23:$AA109),MAX(Y$23:$Y109)&gt;MAX(AA$23:$AA109),MAX(AA$23:$AA109)&lt;TIME(16,0,0)),MAX(AA$23:$AA109,$C110),""),"")</f>
        <v/>
      </c>
      <c r="AA110" s="4" t="str">
        <f t="shared" ca="1" si="95"/>
        <v/>
      </c>
    </row>
    <row r="111" spans="1:27" ht="13.8" x14ac:dyDescent="0.3">
      <c r="A111" s="33" t="str">
        <f t="shared" ca="1" si="82"/>
        <v>макияж</v>
      </c>
      <c r="B111" s="34">
        <f t="shared" ca="1" si="83"/>
        <v>6.4895584483076565</v>
      </c>
      <c r="C111" s="32">
        <f t="shared" ca="1" si="84"/>
        <v>0.60242902348457195</v>
      </c>
      <c r="D111" s="3">
        <f ca="1">IF(C111&lt;&gt;"",IF(A111="маникюр",SUM(COUNTIF($I$24:$I111,"&gt;"&amp;C111),COUNTIF($K$24:$K111,"&gt;"&amp;C111),COUNTIF($M$24:$M111,"&gt;"&amp;C111)),SUM(COUNTIF($O$24:$O111,"&gt;"&amp;C111),COUNTIF($Q$24:$Q111,"&gt;"&amp;C111),COUNTIF($S$24:$S111,"&gt;"&amp;C111),COUNTIF($U$24:$U111,"&gt;"&amp;C111),COUNTIF($W$24:$W111,"&gt;"&amp;C111),COUNTIF($Y$24:$Y111,"&gt;"&amp;C111),COUNTIF($AA$24:$AA111,"&gt;"&amp;C111))),"")</f>
        <v>4</v>
      </c>
      <c r="E111" s="3">
        <f t="shared" ca="1" si="85"/>
        <v>14.348470665089092</v>
      </c>
      <c r="F111" s="35">
        <f t="shared" ca="1" si="86"/>
        <v>9.9642157396452029E-3</v>
      </c>
      <c r="G111" s="4">
        <f t="shared" ca="1" si="87"/>
        <v>9.9642157396452324E-3</v>
      </c>
      <c r="H111" s="4" t="str">
        <f ca="1">IF($A111="маникюр",IF(AND(MAX(I$23:$I110)&lt;=MAX(K$23:$K110),$C111&lt;&gt;"",MAX(I$23:$I110)&lt;=MAX(M$23:$M110),MAX(I$23:$I110)&lt;TIME(16,0,0)),MAX(I$23:$I110,$C111),""),"")</f>
        <v/>
      </c>
      <c r="I111" s="4" t="str">
        <f t="shared" ca="1" si="88"/>
        <v/>
      </c>
      <c r="J111" s="4" t="str">
        <f ca="1">IF($A111="маникюр",IF(AND(MAX(I$23:$I110)&gt;MAX(K$23:$K110),$C111&lt;&gt;"",MAX(K$23:$K110)&lt;=MAX(M$23:$M110),MAX(K$23:$K110)&lt;TIME(16,0,0)),MAX(K$23:$K110,$C111),""),"")</f>
        <v/>
      </c>
      <c r="K111" s="4" t="str">
        <f t="shared" ca="1" si="89"/>
        <v/>
      </c>
      <c r="L111" s="21" t="str">
        <f ca="1">IF($A111="маникюр",IF(AND(MAX(I$23:$I110)&gt;MAX(M$23:$M110),$C111&lt;&gt;"",MAX(K$23:$K110)&gt;MAX(M$23:$M110),MAX(M$23:$M110)&lt;TIME(16,0,0)),MAX(M$23:$M110,$C111),""),"")</f>
        <v/>
      </c>
      <c r="M111" s="4" t="str">
        <f t="shared" ca="1" si="90"/>
        <v/>
      </c>
      <c r="N111" s="4" t="str">
        <f ca="1">IF($A111="макияж",IF(AND(MAX(O$23:$O110)&lt;=MAX(Q$23:$Q110),$C111&lt;&gt;"",MAX(O$23:$O110)&lt;=MAX(S$23:$S110),MAX(O$23:$O110)&lt;=MAX(U$23:$U110),MAX(O$23:$O110)&lt;=MAX(W$23:$W110),MAX(O$23:$O110)&lt;=MAX(Y$23:$Y110),MAX(O$23:$O110)&lt;=MAX(AA$23:$AA110),MAX(O$23:$O110)&lt;TIME(16,0,0)),MAX(O$23:$O110,$C111),""),"")</f>
        <v/>
      </c>
      <c r="O111" s="4" t="str">
        <f t="shared" ca="1" si="79"/>
        <v/>
      </c>
      <c r="P111" s="21" t="str">
        <f ca="1">IF($A111="макияж",IF(AND(MAX(O$23:$O110)&gt;MAX(Q$23:$Q110),$C111&lt;&gt;"",MAX(Q$23:$Q110)&lt;=MAX(S$23:$S110),MAX(Q$23:$Q110)&lt;=MAX(U$23:$U110),MAX(Q$23:$Q110)&lt;=MAX(W$23:$W110),MAX(Q$23:$Q110)&lt;=MAX(Y$23:$Y110),MAX(Q$23:$Q110)&lt;=MAX(AA$23:$AA110),MAX(Q$23:$Q110)&lt;TIME(16,0,0)),MAX(Q$23:$Q110,$C111),""),"")</f>
        <v/>
      </c>
      <c r="Q111" s="4" t="str">
        <f t="shared" ca="1" si="80"/>
        <v/>
      </c>
      <c r="R111" s="21" t="str">
        <f ca="1">IF($A111="макияж",IF(AND(MAX(O$23:$O110)&gt;MAX(S$23:$S110),$C111&lt;&gt;"",MAX(Q$23:$Q110)&gt;MAX(S$23:$S110),MAX(S$23:$S110)&lt;=MAX(U$23:$U110),MAX(S$23:$S110)&lt;=MAX(W$23:$W110),MAX(S$23:$S110)&lt;=MAX(Y$23:$Y110),MAX(S$23:$S110)&lt;=MAX(AA$23:$AA110),MAX(S$23:$S110)&lt;TIME(16,0,0)),MAX(S$23:$S110,$C111),""),"")</f>
        <v/>
      </c>
      <c r="S111" s="4" t="str">
        <f t="shared" ref="S111" ca="1" si="117">IF(ISTEXT(R111),"",R111+$E111/1440)</f>
        <v/>
      </c>
      <c r="T111" s="21">
        <f ca="1">IF($A111="макияж",IF(AND(MAX(O$23:$O110)&gt;MAX(U$23:$U110),$C111&lt;&gt;"",MAX(Q$23:$Q110)&gt;MAX(U$23:$U110),MAX(S$23:$S110)&gt;MAX(U$23:$U110),MAX(U$23:$U110)&lt;=MAX(W$23:$W110),MAX(U$23:$U110)&lt;=MAX(Y$23:$Y110),MAX(U$23:$U110)&lt;=MAX(AA$23:$AA110),MAX(U$23:$U110)&lt;TIME(16,0,0)),MAX(U$23:$U110,$C111),""),"")</f>
        <v>0.60242902348457195</v>
      </c>
      <c r="U111" s="4">
        <f t="shared" ca="1" si="92"/>
        <v>0.61239323922421718</v>
      </c>
      <c r="V111" s="21" t="str">
        <f ca="1">IF($A111="макияж",IF(AND(MAX(O$23:$O110)&gt;MAX(W$23:$W110),$C111&lt;&gt;"",MAX(Q$23:$Q110)&gt;MAX(W$23:$W110),MAX(S$23:$S110)&gt;MAX(W$23:$W110),MAX(U$23:$U110)&gt;MAX(W$23:$W110),MAX(W$23:$W110)&lt;=MAX(Y$23:$Y110),MAX(W$23:$W110)&lt;=MAX(AA$23:$AA110),MAX(W$23:$W110)&lt;TIME(16,0,0)),MAX(W$23:$W110,$C111),""),"")</f>
        <v/>
      </c>
      <c r="W111" s="4" t="str">
        <f t="shared" ca="1" si="93"/>
        <v/>
      </c>
      <c r="X111" s="21" t="str">
        <f ca="1">IF($A111="макияж",IF(AND(MAX(O$23:$O110)&gt;MAX(Y$23:$Y110),$C111&lt;&gt;"",MAX(Q$23:$Q110)&gt;MAX(Y$23:$Y110),MAX(S$23:$S110)&gt;MAX(Y$23:$Y110),MAX(U$23:$U110)&gt;MAX(Y$23:$Y110),MAX(W$23:$W110)&gt;MAX(Y$23:$Y110),MAX(Y$23:$Y110)&lt;=MAX(AA$23:$AA110),MAX(Y$23:$Y110)&lt;TIME(16,0,0)),MAX(Y$23:$Y110,$C111),""),"")</f>
        <v/>
      </c>
      <c r="Y111" s="4" t="str">
        <f t="shared" ca="1" si="94"/>
        <v/>
      </c>
      <c r="Z111" s="21" t="str">
        <f ca="1">IF($A111="макияж",IF(AND(MAX(O$23:$O110)&gt;MAX(AA$23:$AA110),$C111&lt;&gt;"",MAX(Q$23:$Q110)&gt;MAX(AA$23:$AA110),MAX(S$23:$S110)&gt;MAX(AA$23:$AA110),MAX(U$23:$U110)&gt;MAX(AA$23:$AA110),MAX(W$23:$W110)&gt;MAX(AA$23:$AA110),MAX(Y$23:$Y110)&gt;MAX(AA$23:$AA110),MAX(AA$23:$AA110)&lt;TIME(16,0,0)),MAX(AA$23:$AA110,$C111),""),"")</f>
        <v/>
      </c>
      <c r="AA111" s="4" t="str">
        <f t="shared" ca="1" si="95"/>
        <v/>
      </c>
    </row>
    <row r="112" spans="1:27" ht="13.8" x14ac:dyDescent="0.3">
      <c r="A112" s="33" t="str">
        <f t="shared" ca="1" si="82"/>
        <v>макияж</v>
      </c>
      <c r="B112" s="34">
        <f t="shared" ca="1" si="83"/>
        <v>19.539875981959252</v>
      </c>
      <c r="C112" s="32">
        <f t="shared" ca="1" si="84"/>
        <v>0.61599838180537703</v>
      </c>
      <c r="D112" s="3">
        <f ca="1">IF(C112&lt;&gt;"",IF(A112="маникюр",SUM(COUNTIF($I$24:$I112,"&gt;"&amp;C112),COUNTIF($K$24:$K112,"&gt;"&amp;C112),COUNTIF($M$24:$M112,"&gt;"&amp;C112)),SUM(COUNTIF($O$24:$O112,"&gt;"&amp;C112),COUNTIF($Q$24:$Q112,"&gt;"&amp;C112),COUNTIF($S$24:$S112,"&gt;"&amp;C112),COUNTIF($U$24:$U112,"&gt;"&amp;C112),COUNTIF($W$24:$W112,"&gt;"&amp;C112),COUNTIF($Y$24:$Y112,"&gt;"&amp;C112),COUNTIF($AA$24:$AA112,"&gt;"&amp;C112))),"")</f>
        <v>3</v>
      </c>
      <c r="E112" s="3">
        <f t="shared" ca="1" si="85"/>
        <v>36.609993606041385</v>
      </c>
      <c r="F112" s="35">
        <f t="shared" ca="1" si="86"/>
        <v>2.5423606670862072E-2</v>
      </c>
      <c r="G112" s="4">
        <f t="shared" ca="1" si="87"/>
        <v>2.5423606670862076E-2</v>
      </c>
      <c r="H112" s="4" t="str">
        <f ca="1">IF($A112="маникюр",IF(AND(MAX(I$23:$I111)&lt;=MAX(K$23:$K111),$C112&lt;&gt;"",MAX(I$23:$I111)&lt;=MAX(M$23:$M111),MAX(I$23:$I111)&lt;TIME(16,0,0)),MAX(I$23:$I111,$C112),""),"")</f>
        <v/>
      </c>
      <c r="I112" s="4" t="str">
        <f t="shared" ca="1" si="88"/>
        <v/>
      </c>
      <c r="J112" s="4" t="str">
        <f ca="1">IF($A112="маникюр",IF(AND(MAX(I$23:$I111)&gt;MAX(K$23:$K111),$C112&lt;&gt;"",MAX(K$23:$K111)&lt;=MAX(M$23:$M111),MAX(K$23:$K111)&lt;TIME(16,0,0)),MAX(K$23:$K111,$C112),""),"")</f>
        <v/>
      </c>
      <c r="K112" s="4" t="str">
        <f t="shared" ca="1" si="89"/>
        <v/>
      </c>
      <c r="L112" s="21" t="str">
        <f ca="1">IF($A112="маникюр",IF(AND(MAX(I$23:$I111)&gt;MAX(M$23:$M111),$C112&lt;&gt;"",MAX(K$23:$K111)&gt;MAX(M$23:$M111),MAX(M$23:$M111)&lt;TIME(16,0,0)),MAX(M$23:$M111,$C112),""),"")</f>
        <v/>
      </c>
      <c r="M112" s="4" t="str">
        <f t="shared" ca="1" si="90"/>
        <v/>
      </c>
      <c r="N112" s="4" t="str">
        <f ca="1">IF($A112="макияж",IF(AND(MAX(O$23:$O111)&lt;=MAX(Q$23:$Q111),$C112&lt;&gt;"",MAX(O$23:$O111)&lt;=MAX(S$23:$S111),MAX(O$23:$O111)&lt;=MAX(U$23:$U111),MAX(O$23:$O111)&lt;=MAX(W$23:$W111),MAX(O$23:$O111)&lt;=MAX(Y$23:$Y111),MAX(O$23:$O111)&lt;=MAX(AA$23:$AA111),MAX(O$23:$O111)&lt;TIME(16,0,0)),MAX(O$23:$O111,$C112),""),"")</f>
        <v/>
      </c>
      <c r="O112" s="4" t="str">
        <f t="shared" ca="1" si="79"/>
        <v/>
      </c>
      <c r="P112" s="21" t="str">
        <f ca="1">IF($A112="макияж",IF(AND(MAX(O$23:$O111)&gt;MAX(Q$23:$Q111),$C112&lt;&gt;"",MAX(Q$23:$Q111)&lt;=MAX(S$23:$S111),MAX(Q$23:$Q111)&lt;=MAX(U$23:$U111),MAX(Q$23:$Q111)&lt;=MAX(W$23:$W111),MAX(Q$23:$Q111)&lt;=MAX(Y$23:$Y111),MAX(Q$23:$Q111)&lt;=MAX(AA$23:$AA111),MAX(Q$23:$Q111)&lt;TIME(16,0,0)),MAX(Q$23:$Q111,$C112),""),"")</f>
        <v/>
      </c>
      <c r="Q112" s="4" t="str">
        <f t="shared" ca="1" si="80"/>
        <v/>
      </c>
      <c r="R112" s="21" t="str">
        <f ca="1">IF($A112="макияж",IF(AND(MAX(O$23:$O111)&gt;MAX(S$23:$S111),$C112&lt;&gt;"",MAX(Q$23:$Q111)&gt;MAX(S$23:$S111),MAX(S$23:$S111)&lt;=MAX(U$23:$U111),MAX(S$23:$S111)&lt;=MAX(W$23:$W111),MAX(S$23:$S111)&lt;=MAX(Y$23:$Y111),MAX(S$23:$S111)&lt;=MAX(AA$23:$AA111),MAX(S$23:$S111)&lt;TIME(16,0,0)),MAX(S$23:$S111,$C112),""),"")</f>
        <v/>
      </c>
      <c r="S112" s="4" t="str">
        <f t="shared" ref="S112" ca="1" si="118">IF(ISTEXT(R112),"",R112+$E112/1440)</f>
        <v/>
      </c>
      <c r="T112" s="21" t="str">
        <f ca="1">IF($A112="макияж",IF(AND(MAX(O$23:$O111)&gt;MAX(U$23:$U111),$C112&lt;&gt;"",MAX(Q$23:$Q111)&gt;MAX(U$23:$U111),MAX(S$23:$S111)&gt;MAX(U$23:$U111),MAX(U$23:$U111)&lt;=MAX(W$23:$W111),MAX(U$23:$U111)&lt;=MAX(Y$23:$Y111),MAX(U$23:$U111)&lt;=MAX(AA$23:$AA111),MAX(U$23:$U111)&lt;TIME(16,0,0)),MAX(U$23:$U111,$C112),""),"")</f>
        <v/>
      </c>
      <c r="U112" s="4" t="str">
        <f t="shared" ca="1" si="92"/>
        <v/>
      </c>
      <c r="V112" s="21" t="str">
        <f ca="1">IF($A112="макияж",IF(AND(MAX(O$23:$O111)&gt;MAX(W$23:$W111),$C112&lt;&gt;"",MAX(Q$23:$Q111)&gt;MAX(W$23:$W111),MAX(S$23:$S111)&gt;MAX(W$23:$W111),MAX(U$23:$U111)&gt;MAX(W$23:$W111),MAX(W$23:$W111)&lt;=MAX(Y$23:$Y111),MAX(W$23:$W111)&lt;=MAX(AA$23:$AA111),MAX(W$23:$W111)&lt;TIME(16,0,0)),MAX(W$23:$W111,$C112),""),"")</f>
        <v/>
      </c>
      <c r="W112" s="4" t="str">
        <f t="shared" ca="1" si="93"/>
        <v/>
      </c>
      <c r="X112" s="21" t="str">
        <f ca="1">IF($A112="макияж",IF(AND(MAX(O$23:$O111)&gt;MAX(Y$23:$Y111),$C112&lt;&gt;"",MAX(Q$23:$Q111)&gt;MAX(Y$23:$Y111),MAX(S$23:$S111)&gt;MAX(Y$23:$Y111),MAX(U$23:$U111)&gt;MAX(Y$23:$Y111),MAX(W$23:$W111)&gt;MAX(Y$23:$Y111),MAX(Y$23:$Y111)&lt;=MAX(AA$23:$AA111),MAX(Y$23:$Y111)&lt;TIME(16,0,0)),MAX(Y$23:$Y111,$C112),""),"")</f>
        <v/>
      </c>
      <c r="Y112" s="4" t="str">
        <f t="shared" ca="1" si="94"/>
        <v/>
      </c>
      <c r="Z112" s="21">
        <f ca="1">IF($A112="макияж",IF(AND(MAX(O$23:$O111)&gt;MAX(AA$23:$AA111),$C112&lt;&gt;"",MAX(Q$23:$Q111)&gt;MAX(AA$23:$AA111),MAX(S$23:$S111)&gt;MAX(AA$23:$AA111),MAX(U$23:$U111)&gt;MAX(AA$23:$AA111),MAX(W$23:$W111)&gt;MAX(AA$23:$AA111),MAX(Y$23:$Y111)&gt;MAX(AA$23:$AA111),MAX(AA$23:$AA111)&lt;TIME(16,0,0)),MAX(AA$23:$AA111,$C112),""),"")</f>
        <v>0.61599838180537703</v>
      </c>
      <c r="AA112" s="4">
        <f t="shared" ca="1" si="95"/>
        <v>0.6414219884762391</v>
      </c>
    </row>
    <row r="113" spans="1:27" ht="13.8" x14ac:dyDescent="0.3">
      <c r="A113" s="33" t="str">
        <f t="shared" ca="1" si="82"/>
        <v>макияж</v>
      </c>
      <c r="B113" s="34">
        <f t="shared" ca="1" si="83"/>
        <v>1.654050478885924</v>
      </c>
      <c r="C113" s="32">
        <f t="shared" ca="1" si="84"/>
        <v>0.61714702797127008</v>
      </c>
      <c r="D113" s="3">
        <f ca="1">IF(C113&lt;&gt;"",IF(A113="маникюр",SUM(COUNTIF($I$24:$I113,"&gt;"&amp;C113),COUNTIF($K$24:$K113,"&gt;"&amp;C113),COUNTIF($M$24:$M113,"&gt;"&amp;C113)),SUM(COUNTIF($O$24:$O113,"&gt;"&amp;C113),COUNTIF($Q$24:$Q113,"&gt;"&amp;C113),COUNTIF($S$24:$S113,"&gt;"&amp;C113),COUNTIF($U$24:$U113,"&gt;"&amp;C113),COUNTIF($W$24:$W113,"&gt;"&amp;C113),COUNTIF($Y$24:$Y113,"&gt;"&amp;C113),COUNTIF($AA$24:$AA113,"&gt;"&amp;C113))),"")</f>
        <v>4</v>
      </c>
      <c r="E113" s="3">
        <f t="shared" ca="1" si="85"/>
        <v>20.502564058216819</v>
      </c>
      <c r="F113" s="35">
        <f t="shared" ca="1" si="86"/>
        <v>1.4237891707095014E-2</v>
      </c>
      <c r="G113" s="4">
        <f t="shared" ca="1" si="87"/>
        <v>1.4237891707094996E-2</v>
      </c>
      <c r="H113" s="4" t="str">
        <f ca="1">IF($A113="маникюр",IF(AND(MAX(I$23:$I112)&lt;=MAX(K$23:$K112),$C113&lt;&gt;"",MAX(I$23:$I112)&lt;=MAX(M$23:$M112),MAX(I$23:$I112)&lt;TIME(16,0,0)),MAX(I$23:$I112,$C113),""),"")</f>
        <v/>
      </c>
      <c r="I113" s="4" t="str">
        <f t="shared" ca="1" si="88"/>
        <v/>
      </c>
      <c r="J113" s="4" t="str">
        <f ca="1">IF($A113="маникюр",IF(AND(MAX(I$23:$I112)&gt;MAX(K$23:$K112),$C113&lt;&gt;"",MAX(K$23:$K112)&lt;=MAX(M$23:$M112),MAX(K$23:$K112)&lt;TIME(16,0,0)),MAX(K$23:$K112,$C113),""),"")</f>
        <v/>
      </c>
      <c r="K113" s="4" t="str">
        <f t="shared" ca="1" si="89"/>
        <v/>
      </c>
      <c r="L113" s="21" t="str">
        <f ca="1">IF($A113="маникюр",IF(AND(MAX(I$23:$I112)&gt;MAX(M$23:$M112),$C113&lt;&gt;"",MAX(K$23:$K112)&gt;MAX(M$23:$M112),MAX(M$23:$M112)&lt;TIME(16,0,0)),MAX(M$23:$M112,$C113),""),"")</f>
        <v/>
      </c>
      <c r="M113" s="4" t="str">
        <f t="shared" ca="1" si="90"/>
        <v/>
      </c>
      <c r="N113" s="4" t="str">
        <f ca="1">IF($A113="макияж",IF(AND(MAX(O$23:$O112)&lt;=MAX(Q$23:$Q112),$C113&lt;&gt;"",MAX(O$23:$O112)&lt;=MAX(S$23:$S112),MAX(O$23:$O112)&lt;=MAX(U$23:$U112),MAX(O$23:$O112)&lt;=MAX(W$23:$W112),MAX(O$23:$O112)&lt;=MAX(Y$23:$Y112),MAX(O$23:$O112)&lt;=MAX(AA$23:$AA112),MAX(O$23:$O112)&lt;TIME(16,0,0)),MAX(O$23:$O112,$C113),""),"")</f>
        <v/>
      </c>
      <c r="O113" s="4" t="str">
        <f t="shared" ca="1" si="79"/>
        <v/>
      </c>
      <c r="P113" s="21" t="str">
        <f ca="1">IF($A113="макияж",IF(AND(MAX(O$23:$O112)&gt;MAX(Q$23:$Q112),$C113&lt;&gt;"",MAX(Q$23:$Q112)&lt;=MAX(S$23:$S112),MAX(Q$23:$Q112)&lt;=MAX(U$23:$U112),MAX(Q$23:$Q112)&lt;=MAX(W$23:$W112),MAX(Q$23:$Q112)&lt;=MAX(Y$23:$Y112),MAX(Q$23:$Q112)&lt;=MAX(AA$23:$AA112),MAX(Q$23:$Q112)&lt;TIME(16,0,0)),MAX(Q$23:$Q112,$C113),""),"")</f>
        <v/>
      </c>
      <c r="Q113" s="4" t="str">
        <f t="shared" ca="1" si="80"/>
        <v/>
      </c>
      <c r="R113" s="21">
        <f ca="1">IF($A113="макияж",IF(AND(MAX(O$23:$O112)&gt;MAX(S$23:$S112),$C113&lt;&gt;"",MAX(Q$23:$Q112)&gt;MAX(S$23:$S112),MAX(S$23:$S112)&lt;=MAX(U$23:$U112),MAX(S$23:$S112)&lt;=MAX(W$23:$W112),MAX(S$23:$S112)&lt;=MAX(Y$23:$Y112),MAX(S$23:$S112)&lt;=MAX(AA$23:$AA112),MAX(S$23:$S112)&lt;TIME(16,0,0)),MAX(S$23:$S112,$C113),""),"")</f>
        <v>0.61714702797127008</v>
      </c>
      <c r="S113" s="4">
        <f t="shared" ref="S113" ca="1" si="119">IF(ISTEXT(R113),"",R113+$E113/1440)</f>
        <v>0.63138491967836508</v>
      </c>
      <c r="T113" s="21" t="str">
        <f ca="1">IF($A113="макияж",IF(AND(MAX(O$23:$O112)&gt;MAX(U$23:$U112),$C113&lt;&gt;"",MAX(Q$23:$Q112)&gt;MAX(U$23:$U112),MAX(S$23:$S112)&gt;MAX(U$23:$U112),MAX(U$23:$U112)&lt;=MAX(W$23:$W112),MAX(U$23:$U112)&lt;=MAX(Y$23:$Y112),MAX(U$23:$U112)&lt;=MAX(AA$23:$AA112),MAX(U$23:$U112)&lt;TIME(16,0,0)),MAX(U$23:$U112,$C113),""),"")</f>
        <v/>
      </c>
      <c r="U113" s="4" t="str">
        <f t="shared" ca="1" si="92"/>
        <v/>
      </c>
      <c r="V113" s="21" t="str">
        <f ca="1">IF($A113="макияж",IF(AND(MAX(O$23:$O112)&gt;MAX(W$23:$W112),$C113&lt;&gt;"",MAX(Q$23:$Q112)&gt;MAX(W$23:$W112),MAX(S$23:$S112)&gt;MAX(W$23:$W112),MAX(U$23:$U112)&gt;MAX(W$23:$W112),MAX(W$23:$W112)&lt;=MAX(Y$23:$Y112),MAX(W$23:$W112)&lt;=MAX(AA$23:$AA112),MAX(W$23:$W112)&lt;TIME(16,0,0)),MAX(W$23:$W112,$C113),""),"")</f>
        <v/>
      </c>
      <c r="W113" s="4" t="str">
        <f t="shared" ca="1" si="93"/>
        <v/>
      </c>
      <c r="X113" s="21" t="str">
        <f ca="1">IF($A113="макияж",IF(AND(MAX(O$23:$O112)&gt;MAX(Y$23:$Y112),$C113&lt;&gt;"",MAX(Q$23:$Q112)&gt;MAX(Y$23:$Y112),MAX(S$23:$S112)&gt;MAX(Y$23:$Y112),MAX(U$23:$U112)&gt;MAX(Y$23:$Y112),MAX(W$23:$W112)&gt;MAX(Y$23:$Y112),MAX(Y$23:$Y112)&lt;=MAX(AA$23:$AA112),MAX(Y$23:$Y112)&lt;TIME(16,0,0)),MAX(Y$23:$Y112,$C113),""),"")</f>
        <v/>
      </c>
      <c r="Y113" s="4" t="str">
        <f t="shared" ca="1" si="94"/>
        <v/>
      </c>
      <c r="Z113" s="21" t="str">
        <f ca="1">IF($A113="макияж",IF(AND(MAX(O$23:$O112)&gt;MAX(AA$23:$AA112),$C113&lt;&gt;"",MAX(Q$23:$Q112)&gt;MAX(AA$23:$AA112),MAX(S$23:$S112)&gt;MAX(AA$23:$AA112),MAX(U$23:$U112)&gt;MAX(AA$23:$AA112),MAX(W$23:$W112)&gt;MAX(AA$23:$AA112),MAX(Y$23:$Y112)&gt;MAX(AA$23:$AA112),MAX(AA$23:$AA112)&lt;TIME(16,0,0)),MAX(AA$23:$AA112,$C113),""),"")</f>
        <v/>
      </c>
      <c r="AA113" s="4" t="str">
        <f t="shared" ca="1" si="95"/>
        <v/>
      </c>
    </row>
    <row r="114" spans="1:27" ht="13.8" x14ac:dyDescent="0.3">
      <c r="A114" s="33" t="str">
        <f t="shared" ca="1" si="82"/>
        <v>макияж</v>
      </c>
      <c r="B114" s="34">
        <f t="shared" ca="1" si="83"/>
        <v>1.8623425826862212</v>
      </c>
      <c r="C114" s="32">
        <f t="shared" ca="1" si="84"/>
        <v>0.61844032143146888</v>
      </c>
      <c r="D114" s="3">
        <f ca="1">IF(C114&lt;&gt;"",IF(A114="маникюр",SUM(COUNTIF($I$24:$I114,"&gt;"&amp;C114),COUNTIF($K$24:$K114,"&gt;"&amp;C114),COUNTIF($M$24:$M114,"&gt;"&amp;C114)),SUM(COUNTIF($O$24:$O114,"&gt;"&amp;C114),COUNTIF($Q$24:$Q114,"&gt;"&amp;C114),COUNTIF($S$24:$S114,"&gt;"&amp;C114),COUNTIF($U$24:$U114,"&gt;"&amp;C114),COUNTIF($W$24:$W114,"&gt;"&amp;C114),COUNTIF($Y$24:$Y114,"&gt;"&amp;C114),COUNTIF($AA$24:$AA114,"&gt;"&amp;C114))),"")</f>
        <v>5</v>
      </c>
      <c r="E114" s="3">
        <f t="shared" ca="1" si="85"/>
        <v>36.91874940962083</v>
      </c>
      <c r="F114" s="35">
        <f t="shared" ca="1" si="86"/>
        <v>2.5638020423347799E-2</v>
      </c>
      <c r="G114" s="4">
        <f t="shared" ca="1" si="87"/>
        <v>2.563802042334784E-2</v>
      </c>
      <c r="H114" s="4" t="str">
        <f ca="1">IF($A114="маникюр",IF(AND(MAX(I$23:$I113)&lt;=MAX(K$23:$K113),$C114&lt;&gt;"",MAX(I$23:$I113)&lt;=MAX(M$23:$M113),MAX(I$23:$I113)&lt;TIME(16,0,0)),MAX(I$23:$I113,$C114),""),"")</f>
        <v/>
      </c>
      <c r="I114" s="4" t="str">
        <f t="shared" ca="1" si="88"/>
        <v/>
      </c>
      <c r="J114" s="4" t="str">
        <f ca="1">IF($A114="маникюр",IF(AND(MAX(I$23:$I113)&gt;MAX(K$23:$K113),$C114&lt;&gt;"",MAX(K$23:$K113)&lt;=MAX(M$23:$M113),MAX(K$23:$K113)&lt;TIME(16,0,0)),MAX(K$23:$K113,$C114),""),"")</f>
        <v/>
      </c>
      <c r="K114" s="4" t="str">
        <f t="shared" ca="1" si="89"/>
        <v/>
      </c>
      <c r="L114" s="21" t="str">
        <f ca="1">IF($A114="маникюр",IF(AND(MAX(I$23:$I113)&gt;MAX(M$23:$M113),$C114&lt;&gt;"",MAX(K$23:$K113)&gt;MAX(M$23:$M113),MAX(M$23:$M113)&lt;TIME(16,0,0)),MAX(M$23:$M113,$C114),""),"")</f>
        <v/>
      </c>
      <c r="M114" s="4" t="str">
        <f t="shared" ca="1" si="90"/>
        <v/>
      </c>
      <c r="N114" s="4" t="str">
        <f ca="1">IF($A114="макияж",IF(AND(MAX(O$23:$O113)&lt;=MAX(Q$23:$Q113),$C114&lt;&gt;"",MAX(O$23:$O113)&lt;=MAX(S$23:$S113),MAX(O$23:$O113)&lt;=MAX(U$23:$U113),MAX(O$23:$O113)&lt;=MAX(W$23:$W113),MAX(O$23:$O113)&lt;=MAX(Y$23:$Y113),MAX(O$23:$O113)&lt;=MAX(AA$23:$AA113),MAX(O$23:$O113)&lt;TIME(16,0,0)),MAX(O$23:$O113,$C114),""),"")</f>
        <v/>
      </c>
      <c r="O114" s="4" t="str">
        <f t="shared" ca="1" si="79"/>
        <v/>
      </c>
      <c r="P114" s="21">
        <f ca="1">IF($A114="макияж",IF(AND(MAX(O$23:$O113)&gt;MAX(Q$23:$Q113),$C114&lt;&gt;"",MAX(Q$23:$Q113)&lt;=MAX(S$23:$S113),MAX(Q$23:$Q113)&lt;=MAX(U$23:$U113),MAX(Q$23:$Q113)&lt;=MAX(W$23:$W113),MAX(Q$23:$Q113)&lt;=MAX(Y$23:$Y113),MAX(Q$23:$Q113)&lt;=MAX(AA$23:$AA113),MAX(Q$23:$Q113)&lt;TIME(16,0,0)),MAX(Q$23:$Q113,$C114),""),"")</f>
        <v>0.61844032143146888</v>
      </c>
      <c r="Q114" s="4">
        <f t="shared" ca="1" si="80"/>
        <v>0.64407834185481672</v>
      </c>
      <c r="R114" s="21" t="str">
        <f ca="1">IF($A114="макияж",IF(AND(MAX(O$23:$O113)&gt;MAX(S$23:$S113),$C114&lt;&gt;"",MAX(Q$23:$Q113)&gt;MAX(S$23:$S113),MAX(S$23:$S113)&lt;=MAX(U$23:$U113),MAX(S$23:$S113)&lt;=MAX(W$23:$W113),MAX(S$23:$S113)&lt;=MAX(Y$23:$Y113),MAX(S$23:$S113)&lt;=MAX(AA$23:$AA113),MAX(S$23:$S113)&lt;TIME(16,0,0)),MAX(S$23:$S113,$C114),""),"")</f>
        <v/>
      </c>
      <c r="S114" s="4" t="str">
        <f t="shared" ref="S114" ca="1" si="120">IF(ISTEXT(R114),"",R114+$E114/1440)</f>
        <v/>
      </c>
      <c r="T114" s="21" t="str">
        <f ca="1">IF($A114="макияж",IF(AND(MAX(O$23:$O113)&gt;MAX(U$23:$U113),$C114&lt;&gt;"",MAX(Q$23:$Q113)&gt;MAX(U$23:$U113),MAX(S$23:$S113)&gt;MAX(U$23:$U113),MAX(U$23:$U113)&lt;=MAX(W$23:$W113),MAX(U$23:$U113)&lt;=MAX(Y$23:$Y113),MAX(U$23:$U113)&lt;=MAX(AA$23:$AA113),MAX(U$23:$U113)&lt;TIME(16,0,0)),MAX(U$23:$U113,$C114),""),"")</f>
        <v/>
      </c>
      <c r="U114" s="4" t="str">
        <f t="shared" ca="1" si="92"/>
        <v/>
      </c>
      <c r="V114" s="21" t="str">
        <f ca="1">IF($A114="макияж",IF(AND(MAX(O$23:$O113)&gt;MAX(W$23:$W113),$C114&lt;&gt;"",MAX(Q$23:$Q113)&gt;MAX(W$23:$W113),MAX(S$23:$S113)&gt;MAX(W$23:$W113),MAX(U$23:$U113)&gt;MAX(W$23:$W113),MAX(W$23:$W113)&lt;=MAX(Y$23:$Y113),MAX(W$23:$W113)&lt;=MAX(AA$23:$AA113),MAX(W$23:$W113)&lt;TIME(16,0,0)),MAX(W$23:$W113,$C114),""),"")</f>
        <v/>
      </c>
      <c r="W114" s="4" t="str">
        <f t="shared" ca="1" si="93"/>
        <v/>
      </c>
      <c r="X114" s="21" t="str">
        <f ca="1">IF($A114="макияж",IF(AND(MAX(O$23:$O113)&gt;MAX(Y$23:$Y113),$C114&lt;&gt;"",MAX(Q$23:$Q113)&gt;MAX(Y$23:$Y113),MAX(S$23:$S113)&gt;MAX(Y$23:$Y113),MAX(U$23:$U113)&gt;MAX(Y$23:$Y113),MAX(W$23:$W113)&gt;MAX(Y$23:$Y113),MAX(Y$23:$Y113)&lt;=MAX(AA$23:$AA113),MAX(Y$23:$Y113)&lt;TIME(16,0,0)),MAX(Y$23:$Y113,$C114),""),"")</f>
        <v/>
      </c>
      <c r="Y114" s="4" t="str">
        <f t="shared" ca="1" si="94"/>
        <v/>
      </c>
      <c r="Z114" s="21" t="str">
        <f ca="1">IF($A114="макияж",IF(AND(MAX(O$23:$O113)&gt;MAX(AA$23:$AA113),$C114&lt;&gt;"",MAX(Q$23:$Q113)&gt;MAX(AA$23:$AA113),MAX(S$23:$S113)&gt;MAX(AA$23:$AA113),MAX(U$23:$U113)&gt;MAX(AA$23:$AA113),MAX(W$23:$W113)&gt;MAX(AA$23:$AA113),MAX(Y$23:$Y113)&gt;MAX(AA$23:$AA113),MAX(AA$23:$AA113)&lt;TIME(16,0,0)),MAX(AA$23:$AA113,$C114),""),"")</f>
        <v/>
      </c>
      <c r="AA114" s="4" t="str">
        <f t="shared" ca="1" si="95"/>
        <v/>
      </c>
    </row>
    <row r="115" spans="1:27" ht="13.8" x14ac:dyDescent="0.3">
      <c r="A115" s="33" t="str">
        <f t="shared" ca="1" si="82"/>
        <v>макияж</v>
      </c>
      <c r="B115" s="34">
        <f t="shared" ca="1" si="83"/>
        <v>3.8930072021954714</v>
      </c>
      <c r="C115" s="32">
        <f t="shared" ca="1" si="84"/>
        <v>0.62114379865521574</v>
      </c>
      <c r="D115" s="3">
        <f ca="1">IF(C115&lt;&gt;"",IF(A115="маникюр",SUM(COUNTIF($I$24:$I115,"&gt;"&amp;C115),COUNTIF($K$24:$K115,"&gt;"&amp;C115),COUNTIF($M$24:$M115,"&gt;"&amp;C115)),SUM(COUNTIF($O$24:$O115,"&gt;"&amp;C115),COUNTIF($Q$24:$Q115,"&gt;"&amp;C115),COUNTIF($S$24:$S115,"&gt;"&amp;C115),COUNTIF($U$24:$U115,"&gt;"&amp;C115),COUNTIF($W$24:$W115,"&gt;"&amp;C115),COUNTIF($Y$24:$Y115,"&gt;"&amp;C115),COUNTIF($AA$24:$AA115,"&gt;"&amp;C115))),"")</f>
        <v>6</v>
      </c>
      <c r="E115" s="3">
        <f t="shared" ca="1" si="85"/>
        <v>21.349274722748017</v>
      </c>
      <c r="F115" s="35">
        <f t="shared" ca="1" si="86"/>
        <v>1.4825885224130567E-2</v>
      </c>
      <c r="G115" s="4">
        <f t="shared" ca="1" si="87"/>
        <v>1.4825885224130531E-2</v>
      </c>
      <c r="H115" s="4" t="str">
        <f ca="1">IF($A115="маникюр",IF(AND(MAX(I$23:$I114)&lt;=MAX(K$23:$K114),$C115&lt;&gt;"",MAX(I$23:$I114)&lt;=MAX(M$23:$M114),MAX(I$23:$I114)&lt;TIME(16,0,0)),MAX(I$23:$I114,$C115),""),"")</f>
        <v/>
      </c>
      <c r="I115" s="4" t="str">
        <f t="shared" ca="1" si="88"/>
        <v/>
      </c>
      <c r="J115" s="4" t="str">
        <f ca="1">IF($A115="маникюр",IF(AND(MAX(I$23:$I114)&gt;MAX(K$23:$K114),$C115&lt;&gt;"",MAX(K$23:$K114)&lt;=MAX(M$23:$M114),MAX(K$23:$K114)&lt;TIME(16,0,0)),MAX(K$23:$K114,$C115),""),"")</f>
        <v/>
      </c>
      <c r="K115" s="4" t="str">
        <f t="shared" ca="1" si="89"/>
        <v/>
      </c>
      <c r="L115" s="21" t="str">
        <f ca="1">IF($A115="маникюр",IF(AND(MAX(I$23:$I114)&gt;MAX(M$23:$M114),$C115&lt;&gt;"",MAX(K$23:$K114)&gt;MAX(M$23:$M114),MAX(M$23:$M114)&lt;TIME(16,0,0)),MAX(M$23:$M114,$C115),""),"")</f>
        <v/>
      </c>
      <c r="M115" s="4" t="str">
        <f t="shared" ca="1" si="90"/>
        <v/>
      </c>
      <c r="N115" s="4" t="str">
        <f ca="1">IF($A115="макияж",IF(AND(MAX(O$23:$O114)&lt;=MAX(Q$23:$Q114),$C115&lt;&gt;"",MAX(O$23:$O114)&lt;=MAX(S$23:$S114),MAX(O$23:$O114)&lt;=MAX(U$23:$U114),MAX(O$23:$O114)&lt;=MAX(W$23:$W114),MAX(O$23:$O114)&lt;=MAX(Y$23:$Y114),MAX(O$23:$O114)&lt;=MAX(AA$23:$AA114),MAX(O$23:$O114)&lt;TIME(16,0,0)),MAX(O$23:$O114,$C115),""),"")</f>
        <v/>
      </c>
      <c r="O115" s="4" t="str">
        <f t="shared" ca="1" si="79"/>
        <v/>
      </c>
      <c r="P115" s="21" t="str">
        <f ca="1">IF($A115="макияж",IF(AND(MAX(O$23:$O114)&gt;MAX(Q$23:$Q114),$C115&lt;&gt;"",MAX(Q$23:$Q114)&lt;=MAX(S$23:$S114),MAX(Q$23:$Q114)&lt;=MAX(U$23:$U114),MAX(Q$23:$Q114)&lt;=MAX(W$23:$W114),MAX(Q$23:$Q114)&lt;=MAX(Y$23:$Y114),MAX(Q$23:$Q114)&lt;=MAX(AA$23:$AA114),MAX(Q$23:$Q114)&lt;TIME(16,0,0)),MAX(Q$23:$Q114,$C115),""),"")</f>
        <v/>
      </c>
      <c r="Q115" s="4" t="str">
        <f t="shared" ca="1" si="80"/>
        <v/>
      </c>
      <c r="R115" s="21" t="str">
        <f ca="1">IF($A115="макияж",IF(AND(MAX(O$23:$O114)&gt;MAX(S$23:$S114),$C115&lt;&gt;"",MAX(Q$23:$Q114)&gt;MAX(S$23:$S114),MAX(S$23:$S114)&lt;=MAX(U$23:$U114),MAX(S$23:$S114)&lt;=MAX(W$23:$W114),MAX(S$23:$S114)&lt;=MAX(Y$23:$Y114),MAX(S$23:$S114)&lt;=MAX(AA$23:$AA114),MAX(S$23:$S114)&lt;TIME(16,0,0)),MAX(S$23:$S114,$C115),""),"")</f>
        <v/>
      </c>
      <c r="S115" s="4" t="str">
        <f t="shared" ref="S115" ca="1" si="121">IF(ISTEXT(R115),"",R115+$E115/1440)</f>
        <v/>
      </c>
      <c r="T115" s="21" t="str">
        <f ca="1">IF($A115="макияж",IF(AND(MAX(O$23:$O114)&gt;MAX(U$23:$U114),$C115&lt;&gt;"",MAX(Q$23:$Q114)&gt;MAX(U$23:$U114),MAX(S$23:$S114)&gt;MAX(U$23:$U114),MAX(U$23:$U114)&lt;=MAX(W$23:$W114),MAX(U$23:$U114)&lt;=MAX(Y$23:$Y114),MAX(U$23:$U114)&lt;=MAX(AA$23:$AA114),MAX(U$23:$U114)&lt;TIME(16,0,0)),MAX(U$23:$U114,$C115),""),"")</f>
        <v/>
      </c>
      <c r="U115" s="4" t="str">
        <f t="shared" ca="1" si="92"/>
        <v/>
      </c>
      <c r="V115" s="21">
        <f ca="1">IF($A115="макияж",IF(AND(MAX(O$23:$O114)&gt;MAX(W$23:$W114),$C115&lt;&gt;"",MAX(Q$23:$Q114)&gt;MAX(W$23:$W114),MAX(S$23:$S114)&gt;MAX(W$23:$W114),MAX(U$23:$U114)&gt;MAX(W$23:$W114),MAX(W$23:$W114)&lt;=MAX(Y$23:$Y114),MAX(W$23:$W114)&lt;=MAX(AA$23:$AA114),MAX(W$23:$W114)&lt;TIME(16,0,0)),MAX(W$23:$W114,$C115),""),"")</f>
        <v>0.62114379865521574</v>
      </c>
      <c r="W115" s="4">
        <f t="shared" ca="1" si="93"/>
        <v>0.63596968387934627</v>
      </c>
      <c r="X115" s="21" t="str">
        <f ca="1">IF($A115="макияж",IF(AND(MAX(O$23:$O114)&gt;MAX(Y$23:$Y114),$C115&lt;&gt;"",MAX(Q$23:$Q114)&gt;MAX(Y$23:$Y114),MAX(S$23:$S114)&gt;MAX(Y$23:$Y114),MAX(U$23:$U114)&gt;MAX(Y$23:$Y114),MAX(W$23:$W114)&gt;MAX(Y$23:$Y114),MAX(Y$23:$Y114)&lt;=MAX(AA$23:$AA114),MAX(Y$23:$Y114)&lt;TIME(16,0,0)),MAX(Y$23:$Y114,$C115),""),"")</f>
        <v/>
      </c>
      <c r="Y115" s="4" t="str">
        <f t="shared" ca="1" si="94"/>
        <v/>
      </c>
      <c r="Z115" s="21" t="str">
        <f ca="1">IF($A115="макияж",IF(AND(MAX(O$23:$O114)&gt;MAX(AA$23:$AA114),$C115&lt;&gt;"",MAX(Q$23:$Q114)&gt;MAX(AA$23:$AA114),MAX(S$23:$S114)&gt;MAX(AA$23:$AA114),MAX(U$23:$U114)&gt;MAX(AA$23:$AA114),MAX(W$23:$W114)&gt;MAX(AA$23:$AA114),MAX(Y$23:$Y114)&gt;MAX(AA$23:$AA114),MAX(AA$23:$AA114)&lt;TIME(16,0,0)),MAX(AA$23:$AA114,$C115),""),"")</f>
        <v/>
      </c>
      <c r="AA115" s="4" t="str">
        <f t="shared" ca="1" si="95"/>
        <v/>
      </c>
    </row>
    <row r="116" spans="1:27" ht="13.8" x14ac:dyDescent="0.3">
      <c r="A116" s="33" t="str">
        <f t="shared" ca="1" si="82"/>
        <v>маникюр</v>
      </c>
      <c r="B116" s="34">
        <f t="shared" ca="1" si="83"/>
        <v>8.0388403114278155</v>
      </c>
      <c r="C116" s="32">
        <f t="shared" ca="1" si="84"/>
        <v>0.62672632664926287</v>
      </c>
      <c r="D116" s="3">
        <f ca="1">IF(C116&lt;&gt;"",IF(A116="маникюр",SUM(COUNTIF($I$24:$I116,"&gt;"&amp;C116),COUNTIF($K$24:$K116,"&gt;"&amp;C116),COUNTIF($M$24:$M116,"&gt;"&amp;C116)),SUM(COUNTIF($O$24:$O116,"&gt;"&amp;C116),COUNTIF($Q$24:$Q116,"&gt;"&amp;C116),COUNTIF($S$24:$S116,"&gt;"&amp;C116),COUNTIF($U$24:$U116,"&gt;"&amp;C116),COUNTIF($W$24:$W116,"&gt;"&amp;C116),COUNTIF($Y$24:$Y116,"&gt;"&amp;C116),COUNTIF($AA$24:$AA116,"&gt;"&amp;C116))),"")</f>
        <v>1</v>
      </c>
      <c r="E116" s="3">
        <f t="shared" ca="1" si="85"/>
        <v>19.011946508485259</v>
      </c>
      <c r="F116" s="35">
        <f t="shared" ca="1" si="86"/>
        <v>1.3202740630892541E-2</v>
      </c>
      <c r="G116" s="4">
        <f t="shared" ca="1" si="87"/>
        <v>1.3202740630892551E-2</v>
      </c>
      <c r="H116" s="4" t="str">
        <f ca="1">IF($A116="маникюр",IF(AND(MAX(I$23:$I115)&lt;=MAX(K$23:$K115),$C116&lt;&gt;"",MAX(I$23:$I115)&lt;=MAX(M$23:$M115),MAX(I$23:$I115)&lt;TIME(16,0,0)),MAX(I$23:$I115,$C116),""),"")</f>
        <v/>
      </c>
      <c r="I116" s="4" t="str">
        <f t="shared" ca="1" si="88"/>
        <v/>
      </c>
      <c r="J116" s="4" t="str">
        <f ca="1">IF($A116="маникюр",IF(AND(MAX(I$23:$I115)&gt;MAX(K$23:$K115),$C116&lt;&gt;"",MAX(K$23:$K115)&lt;=MAX(M$23:$M115),MAX(K$23:$K115)&lt;TIME(16,0,0)),MAX(K$23:$K115,$C116),""),"")</f>
        <v/>
      </c>
      <c r="K116" s="4" t="str">
        <f t="shared" ca="1" si="89"/>
        <v/>
      </c>
      <c r="L116" s="21">
        <f ca="1">IF($A116="маникюр",IF(AND(MAX(I$23:$I115)&gt;MAX(M$23:$M115),$C116&lt;&gt;"",MAX(K$23:$K115)&gt;MAX(M$23:$M115),MAX(M$23:$M115)&lt;TIME(16,0,0)),MAX(M$23:$M115,$C116),""),"")</f>
        <v>0.62672632664926287</v>
      </c>
      <c r="M116" s="4">
        <f t="shared" ca="1" si="90"/>
        <v>0.63992906728015542</v>
      </c>
      <c r="N116" s="4" t="str">
        <f ca="1">IF($A116="макияж",IF(AND(MAX(O$23:$O115)&lt;=MAX(Q$23:$Q115),$C116&lt;&gt;"",MAX(O$23:$O115)&lt;=MAX(S$23:$S115),MAX(O$23:$O115)&lt;=MAX(U$23:$U115),MAX(O$23:$O115)&lt;=MAX(W$23:$W115),MAX(O$23:$O115)&lt;=MAX(Y$23:$Y115),MAX(O$23:$O115)&lt;=MAX(AA$23:$AA115),MAX(O$23:$O115)&lt;TIME(16,0,0)),MAX(O$23:$O115,$C116),""),"")</f>
        <v/>
      </c>
      <c r="O116" s="4" t="str">
        <f t="shared" ca="1" si="79"/>
        <v/>
      </c>
      <c r="P116" s="21" t="str">
        <f ca="1">IF($A116="макияж",IF(AND(MAX(O$23:$O115)&gt;MAX(Q$23:$Q115),$C116&lt;&gt;"",MAX(Q$23:$Q115)&lt;=MAX(S$23:$S115),MAX(Q$23:$Q115)&lt;=MAX(U$23:$U115),MAX(Q$23:$Q115)&lt;=MAX(W$23:$W115),MAX(Q$23:$Q115)&lt;=MAX(Y$23:$Y115),MAX(Q$23:$Q115)&lt;=MAX(AA$23:$AA115),MAX(Q$23:$Q115)&lt;TIME(16,0,0)),MAX(Q$23:$Q115,$C116),""),"")</f>
        <v/>
      </c>
      <c r="Q116" s="4" t="str">
        <f t="shared" ca="1" si="80"/>
        <v/>
      </c>
      <c r="R116" s="21" t="str">
        <f ca="1">IF($A116="макияж",IF(AND(MAX(O$23:$O115)&gt;MAX(S$23:$S115),$C116&lt;&gt;"",MAX(Q$23:$Q115)&gt;MAX(S$23:$S115),MAX(S$23:$S115)&lt;=MAX(U$23:$U115),MAX(S$23:$S115)&lt;=MAX(W$23:$W115),MAX(S$23:$S115)&lt;=MAX(Y$23:$Y115),MAX(S$23:$S115)&lt;=MAX(AA$23:$AA115),MAX(S$23:$S115)&lt;TIME(16,0,0)),MAX(S$23:$S115,$C116),""),"")</f>
        <v/>
      </c>
      <c r="S116" s="4" t="str">
        <f t="shared" ref="S116" ca="1" si="122">IF(ISTEXT(R116),"",R116+$E116/1440)</f>
        <v/>
      </c>
      <c r="T116" s="21" t="str">
        <f ca="1">IF($A116="макияж",IF(AND(MAX(O$23:$O115)&gt;MAX(U$23:$U115),$C116&lt;&gt;"",MAX(Q$23:$Q115)&gt;MAX(U$23:$U115),MAX(S$23:$S115)&gt;MAX(U$23:$U115),MAX(U$23:$U115)&lt;=MAX(W$23:$W115),MAX(U$23:$U115)&lt;=MAX(Y$23:$Y115),MAX(U$23:$U115)&lt;=MAX(AA$23:$AA115),MAX(U$23:$U115)&lt;TIME(16,0,0)),MAX(U$23:$U115,$C116),""),"")</f>
        <v/>
      </c>
      <c r="U116" s="4" t="str">
        <f t="shared" ca="1" si="92"/>
        <v/>
      </c>
      <c r="V116" s="21" t="str">
        <f ca="1">IF($A116="макияж",IF(AND(MAX(O$23:$O115)&gt;MAX(W$23:$W115),$C116&lt;&gt;"",MAX(Q$23:$Q115)&gt;MAX(W$23:$W115),MAX(S$23:$S115)&gt;MAX(W$23:$W115),MAX(U$23:$U115)&gt;MAX(W$23:$W115),MAX(W$23:$W115)&lt;=MAX(Y$23:$Y115),MAX(W$23:$W115)&lt;=MAX(AA$23:$AA115),MAX(W$23:$W115)&lt;TIME(16,0,0)),MAX(W$23:$W115,$C116),""),"")</f>
        <v/>
      </c>
      <c r="W116" s="4" t="str">
        <f t="shared" ca="1" si="93"/>
        <v/>
      </c>
      <c r="X116" s="21" t="str">
        <f ca="1">IF($A116="макияж",IF(AND(MAX(O$23:$O115)&gt;MAX(Y$23:$Y115),$C116&lt;&gt;"",MAX(Q$23:$Q115)&gt;MAX(Y$23:$Y115),MAX(S$23:$S115)&gt;MAX(Y$23:$Y115),MAX(U$23:$U115)&gt;MAX(Y$23:$Y115),MAX(W$23:$W115)&gt;MAX(Y$23:$Y115),MAX(Y$23:$Y115)&lt;=MAX(AA$23:$AA115),MAX(Y$23:$Y115)&lt;TIME(16,0,0)),MAX(Y$23:$Y115,$C116),""),"")</f>
        <v/>
      </c>
      <c r="Y116" s="4" t="str">
        <f t="shared" ca="1" si="94"/>
        <v/>
      </c>
      <c r="Z116" s="21" t="str">
        <f ca="1">IF($A116="макияж",IF(AND(MAX(O$23:$O115)&gt;MAX(AA$23:$AA115),$C116&lt;&gt;"",MAX(Q$23:$Q115)&gt;MAX(AA$23:$AA115),MAX(S$23:$S115)&gt;MAX(AA$23:$AA115),MAX(U$23:$U115)&gt;MAX(AA$23:$AA115),MAX(W$23:$W115)&gt;MAX(AA$23:$AA115),MAX(Y$23:$Y115)&gt;MAX(AA$23:$AA115),MAX(AA$23:$AA115)&lt;TIME(16,0,0)),MAX(AA$23:$AA115,$C116),""),"")</f>
        <v/>
      </c>
      <c r="AA116" s="4" t="str">
        <f t="shared" ca="1" si="95"/>
        <v/>
      </c>
    </row>
    <row r="117" spans="1:27" ht="13.8" x14ac:dyDescent="0.3">
      <c r="A117" s="33" t="str">
        <f t="shared" ca="1" si="82"/>
        <v>макияж</v>
      </c>
      <c r="B117" s="34">
        <f t="shared" ca="1" si="83"/>
        <v>3.0093086757968348</v>
      </c>
      <c r="C117" s="32">
        <f t="shared" ca="1" si="84"/>
        <v>0.62881612434078848</v>
      </c>
      <c r="D117" s="3">
        <f ca="1">IF(C117&lt;&gt;"",IF(A117="маникюр",SUM(COUNTIF($I$24:$I117,"&gt;"&amp;C117),COUNTIF($K$24:$K117,"&gt;"&amp;C117),COUNTIF($M$24:$M117,"&gt;"&amp;C117)),SUM(COUNTIF($O$24:$O117,"&gt;"&amp;C117),COUNTIF($Q$24:$Q117,"&gt;"&amp;C117),COUNTIF($S$24:$S117,"&gt;"&amp;C117),COUNTIF($U$24:$U117,"&gt;"&amp;C117),COUNTIF($W$24:$W117,"&gt;"&amp;C117),COUNTIF($Y$24:$Y117,"&gt;"&amp;C117),COUNTIF($AA$24:$AA117,"&gt;"&amp;C117))),"")</f>
        <v>6</v>
      </c>
      <c r="E117" s="3">
        <f t="shared" ca="1" si="85"/>
        <v>9.9038058179686637</v>
      </c>
      <c r="F117" s="35">
        <f t="shared" ca="1" si="86"/>
        <v>6.8776429291449049E-3</v>
      </c>
      <c r="G117" s="4">
        <f t="shared" ca="1" si="87"/>
        <v>6.8776429291449448E-3</v>
      </c>
      <c r="H117" s="4" t="str">
        <f ca="1">IF($A117="маникюр",IF(AND(MAX(I$23:$I116)&lt;=MAX(K$23:$K116),$C117&lt;&gt;"",MAX(I$23:$I116)&lt;=MAX(M$23:$M116),MAX(I$23:$I116)&lt;TIME(16,0,0)),MAX(I$23:$I116,$C117),""),"")</f>
        <v/>
      </c>
      <c r="I117" s="4" t="str">
        <f t="shared" ca="1" si="88"/>
        <v/>
      </c>
      <c r="J117" s="4" t="str">
        <f ca="1">IF($A117="маникюр",IF(AND(MAX(I$23:$I116)&gt;MAX(K$23:$K116),$C117&lt;&gt;"",MAX(K$23:$K116)&lt;=MAX(M$23:$M116),MAX(K$23:$K116)&lt;TIME(16,0,0)),MAX(K$23:$K116,$C117),""),"")</f>
        <v/>
      </c>
      <c r="K117" s="4" t="str">
        <f t="shared" ca="1" si="89"/>
        <v/>
      </c>
      <c r="L117" s="21" t="str">
        <f ca="1">IF($A117="маникюр",IF(AND(MAX(I$23:$I116)&gt;MAX(M$23:$M116),$C117&lt;&gt;"",MAX(K$23:$K116)&gt;MAX(M$23:$M116),MAX(M$23:$M116)&lt;TIME(16,0,0)),MAX(M$23:$M116,$C117),""),"")</f>
        <v/>
      </c>
      <c r="M117" s="4" t="str">
        <f t="shared" ca="1" si="90"/>
        <v/>
      </c>
      <c r="N117" s="4" t="str">
        <f ca="1">IF($A117="макияж",IF(AND(MAX(O$23:$O116)&lt;=MAX(Q$23:$Q116),$C117&lt;&gt;"",MAX(O$23:$O116)&lt;=MAX(S$23:$S116),MAX(O$23:$O116)&lt;=MAX(U$23:$U116),MAX(O$23:$O116)&lt;=MAX(W$23:$W116),MAX(O$23:$O116)&lt;=MAX(Y$23:$Y116),MAX(O$23:$O116)&lt;=MAX(AA$23:$AA116),MAX(O$23:$O116)&lt;TIME(16,0,0)),MAX(O$23:$O116,$C117),""),"")</f>
        <v/>
      </c>
      <c r="O117" s="4" t="str">
        <f t="shared" ca="1" si="79"/>
        <v/>
      </c>
      <c r="P117" s="21" t="str">
        <f ca="1">IF($A117="макияж",IF(AND(MAX(O$23:$O116)&gt;MAX(Q$23:$Q116),$C117&lt;&gt;"",MAX(Q$23:$Q116)&lt;=MAX(S$23:$S116),MAX(Q$23:$Q116)&lt;=MAX(U$23:$U116),MAX(Q$23:$Q116)&lt;=MAX(W$23:$W116),MAX(Q$23:$Q116)&lt;=MAX(Y$23:$Y116),MAX(Q$23:$Q116)&lt;=MAX(AA$23:$AA116),MAX(Q$23:$Q116)&lt;TIME(16,0,0)),MAX(Q$23:$Q116,$C117),""),"")</f>
        <v/>
      </c>
      <c r="Q117" s="4" t="str">
        <f t="shared" ca="1" si="80"/>
        <v/>
      </c>
      <c r="R117" s="21" t="str">
        <f ca="1">IF($A117="макияж",IF(AND(MAX(O$23:$O116)&gt;MAX(S$23:$S116),$C117&lt;&gt;"",MAX(Q$23:$Q116)&gt;MAX(S$23:$S116),MAX(S$23:$S116)&lt;=MAX(U$23:$U116),MAX(S$23:$S116)&lt;=MAX(W$23:$W116),MAX(S$23:$S116)&lt;=MAX(Y$23:$Y116),MAX(S$23:$S116)&lt;=MAX(AA$23:$AA116),MAX(S$23:$S116)&lt;TIME(16,0,0)),MAX(S$23:$S116,$C117),""),"")</f>
        <v/>
      </c>
      <c r="S117" s="4" t="str">
        <f t="shared" ref="S117" ca="1" si="123">IF(ISTEXT(R117),"",R117+$E117/1440)</f>
        <v/>
      </c>
      <c r="T117" s="21">
        <f ca="1">IF($A117="макияж",IF(AND(MAX(O$23:$O116)&gt;MAX(U$23:$U116),$C117&lt;&gt;"",MAX(Q$23:$Q116)&gt;MAX(U$23:$U116),MAX(S$23:$S116)&gt;MAX(U$23:$U116),MAX(U$23:$U116)&lt;=MAX(W$23:$W116),MAX(U$23:$U116)&lt;=MAX(Y$23:$Y116),MAX(U$23:$U116)&lt;=MAX(AA$23:$AA116),MAX(U$23:$U116)&lt;TIME(16,0,0)),MAX(U$23:$U116,$C117),""),"")</f>
        <v>0.62881612434078848</v>
      </c>
      <c r="U117" s="4">
        <f t="shared" ca="1" si="92"/>
        <v>0.63569376726993343</v>
      </c>
      <c r="V117" s="21" t="str">
        <f ca="1">IF($A117="макияж",IF(AND(MAX(O$23:$O116)&gt;MAX(W$23:$W116),$C117&lt;&gt;"",MAX(Q$23:$Q116)&gt;MAX(W$23:$W116),MAX(S$23:$S116)&gt;MAX(W$23:$W116),MAX(U$23:$U116)&gt;MAX(W$23:$W116),MAX(W$23:$W116)&lt;=MAX(Y$23:$Y116),MAX(W$23:$W116)&lt;=MAX(AA$23:$AA116),MAX(W$23:$W116)&lt;TIME(16,0,0)),MAX(W$23:$W116,$C117),""),"")</f>
        <v/>
      </c>
      <c r="W117" s="4" t="str">
        <f t="shared" ca="1" si="93"/>
        <v/>
      </c>
      <c r="X117" s="21" t="str">
        <f ca="1">IF($A117="макияж",IF(AND(MAX(O$23:$O116)&gt;MAX(Y$23:$Y116),$C117&lt;&gt;"",MAX(Q$23:$Q116)&gt;MAX(Y$23:$Y116),MAX(S$23:$S116)&gt;MAX(Y$23:$Y116),MAX(U$23:$U116)&gt;MAX(Y$23:$Y116),MAX(W$23:$W116)&gt;MAX(Y$23:$Y116),MAX(Y$23:$Y116)&lt;=MAX(AA$23:$AA116),MAX(Y$23:$Y116)&lt;TIME(16,0,0)),MAX(Y$23:$Y116,$C117),""),"")</f>
        <v/>
      </c>
      <c r="Y117" s="4" t="str">
        <f t="shared" ca="1" si="94"/>
        <v/>
      </c>
      <c r="Z117" s="21" t="str">
        <f ca="1">IF($A117="макияж",IF(AND(MAX(O$23:$O116)&gt;MAX(AA$23:$AA116),$C117&lt;&gt;"",MAX(Q$23:$Q116)&gt;MAX(AA$23:$AA116),MAX(S$23:$S116)&gt;MAX(AA$23:$AA116),MAX(U$23:$U116)&gt;MAX(AA$23:$AA116),MAX(W$23:$W116)&gt;MAX(AA$23:$AA116),MAX(Y$23:$Y116)&gt;MAX(AA$23:$AA116),MAX(AA$23:$AA116)&lt;TIME(16,0,0)),MAX(AA$23:$AA116,$C117),""),"")</f>
        <v/>
      </c>
      <c r="AA117" s="4" t="str">
        <f t="shared" ca="1" si="95"/>
        <v/>
      </c>
    </row>
    <row r="118" spans="1:27" ht="13.8" x14ac:dyDescent="0.3">
      <c r="A118" s="33" t="str">
        <f t="shared" ca="1" si="82"/>
        <v>макияж</v>
      </c>
      <c r="B118" s="34">
        <f t="shared" ca="1" si="83"/>
        <v>1.1299386695056288</v>
      </c>
      <c r="C118" s="32">
        <f t="shared" ca="1" si="84"/>
        <v>0.6296008039723896</v>
      </c>
      <c r="D118" s="3">
        <f ca="1">IF(C118&lt;&gt;"",IF(A118="маникюр",SUM(COUNTIF($I$24:$I118,"&gt;"&amp;C118),COUNTIF($K$24:$K118,"&gt;"&amp;C118),COUNTIF($M$24:$M118,"&gt;"&amp;C118)),SUM(COUNTIF($O$24:$O118,"&gt;"&amp;C118),COUNTIF($Q$24:$Q118,"&gt;"&amp;C118),COUNTIF($S$24:$S118,"&gt;"&amp;C118),COUNTIF($U$24:$U118,"&gt;"&amp;C118),COUNTIF($W$24:$W118,"&gt;"&amp;C118),COUNTIF($Y$24:$Y118,"&gt;"&amp;C118),COUNTIF($AA$24:$AA118,"&gt;"&amp;C118))),"")</f>
        <v>7</v>
      </c>
      <c r="E118" s="3">
        <f t="shared" ca="1" si="85"/>
        <v>21.947738903562559</v>
      </c>
      <c r="F118" s="35">
        <f t="shared" ca="1" si="86"/>
        <v>1.5241485349696222E-2</v>
      </c>
      <c r="G118" s="4">
        <f t="shared" ca="1" si="87"/>
        <v>1.5241485349696271E-2</v>
      </c>
      <c r="H118" s="4" t="str">
        <f ca="1">IF($A118="маникюр",IF(AND(MAX(I$23:$I117)&lt;=MAX(K$23:$K117),$C118&lt;&gt;"",MAX(I$23:$I117)&lt;=MAX(M$23:$M117),MAX(I$23:$I117)&lt;TIME(16,0,0)),MAX(I$23:$I117,$C118),""),"")</f>
        <v/>
      </c>
      <c r="I118" s="4" t="str">
        <f t="shared" ca="1" si="88"/>
        <v/>
      </c>
      <c r="J118" s="4" t="str">
        <f ca="1">IF($A118="маникюр",IF(AND(MAX(I$23:$I117)&gt;MAX(K$23:$K117),$C118&lt;&gt;"",MAX(K$23:$K117)&lt;=MAX(M$23:$M117),MAX(K$23:$K117)&lt;TIME(16,0,0)),MAX(K$23:$K117,$C118),""),"")</f>
        <v/>
      </c>
      <c r="K118" s="4" t="str">
        <f t="shared" ca="1" si="89"/>
        <v/>
      </c>
      <c r="L118" s="21" t="str">
        <f ca="1">IF($A118="маникюр",IF(AND(MAX(I$23:$I117)&gt;MAX(M$23:$M117),$C118&lt;&gt;"",MAX(K$23:$K117)&gt;MAX(M$23:$M117),MAX(M$23:$M117)&lt;TIME(16,0,0)),MAX(M$23:$M117,$C118),""),"")</f>
        <v/>
      </c>
      <c r="M118" s="4" t="str">
        <f t="shared" ca="1" si="90"/>
        <v/>
      </c>
      <c r="N118" s="4">
        <f ca="1">IF($A118="макияж",IF(AND(MAX(O$23:$O117)&lt;=MAX(Q$23:$Q117),$C118&lt;&gt;"",MAX(O$23:$O117)&lt;=MAX(S$23:$S117),MAX(O$23:$O117)&lt;=MAX(U$23:$U117),MAX(O$23:$O117)&lt;=MAX(W$23:$W117),MAX(O$23:$O117)&lt;=MAX(Y$23:$Y117),MAX(O$23:$O117)&lt;=MAX(AA$23:$AA117),MAX(O$23:$O117)&lt;TIME(16,0,0)),MAX(O$23:$O117,$C118),""),"")</f>
        <v>0.6296008039723896</v>
      </c>
      <c r="O118" s="4">
        <f t="shared" ca="1" si="79"/>
        <v>0.64484228932208587</v>
      </c>
      <c r="P118" s="21" t="str">
        <f ca="1">IF($A118="макияж",IF(AND(MAX(O$23:$O117)&gt;MAX(Q$23:$Q117),$C118&lt;&gt;"",MAX(Q$23:$Q117)&lt;=MAX(S$23:$S117),MAX(Q$23:$Q117)&lt;=MAX(U$23:$U117),MAX(Q$23:$Q117)&lt;=MAX(W$23:$W117),MAX(Q$23:$Q117)&lt;=MAX(Y$23:$Y117),MAX(Q$23:$Q117)&lt;=MAX(AA$23:$AA117),MAX(Q$23:$Q117)&lt;TIME(16,0,0)),MAX(Q$23:$Q117,$C118),""),"")</f>
        <v/>
      </c>
      <c r="Q118" s="4" t="str">
        <f t="shared" ca="1" si="80"/>
        <v/>
      </c>
      <c r="R118" s="21" t="str">
        <f ca="1">IF($A118="макияж",IF(AND(MAX(O$23:$O117)&gt;MAX(S$23:$S117),$C118&lt;&gt;"",MAX(Q$23:$Q117)&gt;MAX(S$23:$S117),MAX(S$23:$S117)&lt;=MAX(U$23:$U117),MAX(S$23:$S117)&lt;=MAX(W$23:$W117),MAX(S$23:$S117)&lt;=MAX(Y$23:$Y117),MAX(S$23:$S117)&lt;=MAX(AA$23:$AA117),MAX(S$23:$S117)&lt;TIME(16,0,0)),MAX(S$23:$S117,$C118),""),"")</f>
        <v/>
      </c>
      <c r="S118" s="4" t="str">
        <f t="shared" ref="S118" ca="1" si="124">IF(ISTEXT(R118),"",R118+$E118/1440)</f>
        <v/>
      </c>
      <c r="T118" s="21" t="str">
        <f ca="1">IF($A118="макияж",IF(AND(MAX(O$23:$O117)&gt;MAX(U$23:$U117),$C118&lt;&gt;"",MAX(Q$23:$Q117)&gt;MAX(U$23:$U117),MAX(S$23:$S117)&gt;MAX(U$23:$U117),MAX(U$23:$U117)&lt;=MAX(W$23:$W117),MAX(U$23:$U117)&lt;=MAX(Y$23:$Y117),MAX(U$23:$U117)&lt;=MAX(AA$23:$AA117),MAX(U$23:$U117)&lt;TIME(16,0,0)),MAX(U$23:$U117,$C118),""),"")</f>
        <v/>
      </c>
      <c r="U118" s="4" t="str">
        <f t="shared" ca="1" si="92"/>
        <v/>
      </c>
      <c r="V118" s="21" t="str">
        <f ca="1">IF($A118="макияж",IF(AND(MAX(O$23:$O117)&gt;MAX(W$23:$W117),$C118&lt;&gt;"",MAX(Q$23:$Q117)&gt;MAX(W$23:$W117),MAX(S$23:$S117)&gt;MAX(W$23:$W117),MAX(U$23:$U117)&gt;MAX(W$23:$W117),MAX(W$23:$W117)&lt;=MAX(Y$23:$Y117),MAX(W$23:$W117)&lt;=MAX(AA$23:$AA117),MAX(W$23:$W117)&lt;TIME(16,0,0)),MAX(W$23:$W117,$C118),""),"")</f>
        <v/>
      </c>
      <c r="W118" s="4" t="str">
        <f t="shared" ca="1" si="93"/>
        <v/>
      </c>
      <c r="X118" s="21" t="str">
        <f ca="1">IF($A118="макияж",IF(AND(MAX(O$23:$O117)&gt;MAX(Y$23:$Y117),$C118&lt;&gt;"",MAX(Q$23:$Q117)&gt;MAX(Y$23:$Y117),MAX(S$23:$S117)&gt;MAX(Y$23:$Y117),MAX(U$23:$U117)&gt;MAX(Y$23:$Y117),MAX(W$23:$W117)&gt;MAX(Y$23:$Y117),MAX(Y$23:$Y117)&lt;=MAX(AA$23:$AA117),MAX(Y$23:$Y117)&lt;TIME(16,0,0)),MAX(Y$23:$Y117,$C118),""),"")</f>
        <v/>
      </c>
      <c r="Y118" s="4" t="str">
        <f t="shared" ca="1" si="94"/>
        <v/>
      </c>
      <c r="Z118" s="21" t="str">
        <f ca="1">IF($A118="макияж",IF(AND(MAX(O$23:$O117)&gt;MAX(AA$23:$AA117),$C118&lt;&gt;"",MAX(Q$23:$Q117)&gt;MAX(AA$23:$AA117),MAX(S$23:$S117)&gt;MAX(AA$23:$AA117),MAX(U$23:$U117)&gt;MAX(AA$23:$AA117),MAX(W$23:$W117)&gt;MAX(AA$23:$AA117),MAX(Y$23:$Y117)&gt;MAX(AA$23:$AA117),MAX(AA$23:$AA117)&lt;TIME(16,0,0)),MAX(AA$23:$AA117,$C118),""),"")</f>
        <v/>
      </c>
      <c r="AA118" s="4" t="str">
        <f t="shared" ca="1" si="95"/>
        <v/>
      </c>
    </row>
    <row r="119" spans="1:27" ht="13.8" x14ac:dyDescent="0.3">
      <c r="A119" s="33" t="str">
        <f t="shared" ca="1" si="82"/>
        <v>маникюр</v>
      </c>
      <c r="B119" s="34">
        <f t="shared" ca="1" si="83"/>
        <v>6.7805507035659982</v>
      </c>
      <c r="C119" s="32">
        <f t="shared" ca="1" si="84"/>
        <v>0.63430951973875482</v>
      </c>
      <c r="D119" s="3">
        <f ca="1">IF(C119&lt;&gt;"",IF(A119="маникюр",SUM(COUNTIF($I$24:$I119,"&gt;"&amp;C119),COUNTIF($K$24:$K119,"&gt;"&amp;C119),COUNTIF($M$24:$M119,"&gt;"&amp;C119)),SUM(COUNTIF($O$24:$O119,"&gt;"&amp;C119),COUNTIF($Q$24:$Q119,"&gt;"&amp;C119),COUNTIF($S$24:$S119,"&gt;"&amp;C119),COUNTIF($U$24:$U119,"&gt;"&amp;C119),COUNTIF($W$24:$W119,"&gt;"&amp;C119),COUNTIF($Y$24:$Y119,"&gt;"&amp;C119),COUNTIF($AA$24:$AA119,"&gt;"&amp;C119))),"")</f>
        <v>2</v>
      </c>
      <c r="E119" s="3">
        <f t="shared" ca="1" si="85"/>
        <v>10.449973080165092</v>
      </c>
      <c r="F119" s="35">
        <f t="shared" ca="1" si="86"/>
        <v>7.2569257501146475E-3</v>
      </c>
      <c r="G119" s="4">
        <f t="shared" ca="1" si="87"/>
        <v>7.2569257501146067E-3</v>
      </c>
      <c r="H119" s="4" t="str">
        <f ca="1">IF($A119="маникюр",IF(AND(MAX(I$23:$I118)&lt;=MAX(K$23:$K118),$C119&lt;&gt;"",MAX(I$23:$I118)&lt;=MAX(M$23:$M118),MAX(I$23:$I118)&lt;TIME(16,0,0)),MAX(I$23:$I118,$C119),""),"")</f>
        <v/>
      </c>
      <c r="I119" s="4" t="str">
        <f t="shared" ca="1" si="88"/>
        <v/>
      </c>
      <c r="J119" s="4">
        <f ca="1">IF($A119="маникюр",IF(AND(MAX(I$23:$I118)&gt;MAX(K$23:$K118),$C119&lt;&gt;"",MAX(K$23:$K118)&lt;=MAX(M$23:$M118),MAX(K$23:$K118)&lt;TIME(16,0,0)),MAX(K$23:$K118,$C119),""),"")</f>
        <v>0.63430951973875482</v>
      </c>
      <c r="K119" s="4">
        <f t="shared" ca="1" si="89"/>
        <v>0.64156644548886943</v>
      </c>
      <c r="L119" s="21" t="str">
        <f ca="1">IF($A119="маникюр",IF(AND(MAX(I$23:$I118)&gt;MAX(M$23:$M118),$C119&lt;&gt;"",MAX(K$23:$K118)&gt;MAX(M$23:$M118),MAX(M$23:$M118)&lt;TIME(16,0,0)),MAX(M$23:$M118,$C119),""),"")</f>
        <v/>
      </c>
      <c r="M119" s="4" t="str">
        <f t="shared" ca="1" si="90"/>
        <v/>
      </c>
      <c r="N119" s="4" t="str">
        <f ca="1">IF($A119="макияж",IF(AND(MAX(O$23:$O118)&lt;=MAX(Q$23:$Q118),$C119&lt;&gt;"",MAX(O$23:$O118)&lt;=MAX(S$23:$S118),MAX(O$23:$O118)&lt;=MAX(U$23:$U118),MAX(O$23:$O118)&lt;=MAX(W$23:$W118),MAX(O$23:$O118)&lt;=MAX(Y$23:$Y118),MAX(O$23:$O118)&lt;=MAX(AA$23:$AA118),MAX(O$23:$O118)&lt;TIME(16,0,0)),MAX(O$23:$O118,$C119),""),"")</f>
        <v/>
      </c>
      <c r="O119" s="4" t="str">
        <f t="shared" ca="1" si="79"/>
        <v/>
      </c>
      <c r="P119" s="21" t="str">
        <f ca="1">IF($A119="макияж",IF(AND(MAX(O$23:$O118)&gt;MAX(Q$23:$Q118),$C119&lt;&gt;"",MAX(Q$23:$Q118)&lt;=MAX(S$23:$S118),MAX(Q$23:$Q118)&lt;=MAX(U$23:$U118),MAX(Q$23:$Q118)&lt;=MAX(W$23:$W118),MAX(Q$23:$Q118)&lt;=MAX(Y$23:$Y118),MAX(Q$23:$Q118)&lt;=MAX(AA$23:$AA118),MAX(Q$23:$Q118)&lt;TIME(16,0,0)),MAX(Q$23:$Q118,$C119),""),"")</f>
        <v/>
      </c>
      <c r="Q119" s="4" t="str">
        <f t="shared" ca="1" si="80"/>
        <v/>
      </c>
      <c r="R119" s="21" t="str">
        <f ca="1">IF($A119="макияж",IF(AND(MAX(O$23:$O118)&gt;MAX(S$23:$S118),$C119&lt;&gt;"",MAX(Q$23:$Q118)&gt;MAX(S$23:$S118),MAX(S$23:$S118)&lt;=MAX(U$23:$U118),MAX(S$23:$S118)&lt;=MAX(W$23:$W118),MAX(S$23:$S118)&lt;=MAX(Y$23:$Y118),MAX(S$23:$S118)&lt;=MAX(AA$23:$AA118),MAX(S$23:$S118)&lt;TIME(16,0,0)),MAX(S$23:$S118,$C119),""),"")</f>
        <v/>
      </c>
      <c r="S119" s="4" t="str">
        <f t="shared" ref="S119" ca="1" si="125">IF(ISTEXT(R119),"",R119+$E119/1440)</f>
        <v/>
      </c>
      <c r="T119" s="21" t="str">
        <f ca="1">IF($A119="макияж",IF(AND(MAX(O$23:$O118)&gt;MAX(U$23:$U118),$C119&lt;&gt;"",MAX(Q$23:$Q118)&gt;MAX(U$23:$U118),MAX(S$23:$S118)&gt;MAX(U$23:$U118),MAX(U$23:$U118)&lt;=MAX(W$23:$W118),MAX(U$23:$U118)&lt;=MAX(Y$23:$Y118),MAX(U$23:$U118)&lt;=MAX(AA$23:$AA118),MAX(U$23:$U118)&lt;TIME(16,0,0)),MAX(U$23:$U118,$C119),""),"")</f>
        <v/>
      </c>
      <c r="U119" s="4" t="str">
        <f t="shared" ca="1" si="92"/>
        <v/>
      </c>
      <c r="V119" s="21" t="str">
        <f ca="1">IF($A119="макияж",IF(AND(MAX(O$23:$O118)&gt;MAX(W$23:$W118),$C119&lt;&gt;"",MAX(Q$23:$Q118)&gt;MAX(W$23:$W118),MAX(S$23:$S118)&gt;MAX(W$23:$W118),MAX(U$23:$U118)&gt;MAX(W$23:$W118),MAX(W$23:$W118)&lt;=MAX(Y$23:$Y118),MAX(W$23:$W118)&lt;=MAX(AA$23:$AA118),MAX(W$23:$W118)&lt;TIME(16,0,0)),MAX(W$23:$W118,$C119),""),"")</f>
        <v/>
      </c>
      <c r="W119" s="4" t="str">
        <f t="shared" ca="1" si="93"/>
        <v/>
      </c>
      <c r="X119" s="21" t="str">
        <f ca="1">IF($A119="макияж",IF(AND(MAX(O$23:$O118)&gt;MAX(Y$23:$Y118),$C119&lt;&gt;"",MAX(Q$23:$Q118)&gt;MAX(Y$23:$Y118),MAX(S$23:$S118)&gt;MAX(Y$23:$Y118),MAX(U$23:$U118)&gt;MAX(Y$23:$Y118),MAX(W$23:$W118)&gt;MAX(Y$23:$Y118),MAX(Y$23:$Y118)&lt;=MAX(AA$23:$AA118),MAX(Y$23:$Y118)&lt;TIME(16,0,0)),MAX(Y$23:$Y118,$C119),""),"")</f>
        <v/>
      </c>
      <c r="Y119" s="4" t="str">
        <f t="shared" ca="1" si="94"/>
        <v/>
      </c>
      <c r="Z119" s="21" t="str">
        <f ca="1">IF($A119="макияж",IF(AND(MAX(O$23:$O118)&gt;MAX(AA$23:$AA118),$C119&lt;&gt;"",MAX(Q$23:$Q118)&gt;MAX(AA$23:$AA118),MAX(S$23:$S118)&gt;MAX(AA$23:$AA118),MAX(U$23:$U118)&gt;MAX(AA$23:$AA118),MAX(W$23:$W118)&gt;MAX(AA$23:$AA118),MAX(Y$23:$Y118)&gt;MAX(AA$23:$AA118),MAX(AA$23:$AA118)&lt;TIME(16,0,0)),MAX(AA$23:$AA118,$C119),""),"")</f>
        <v/>
      </c>
      <c r="AA119" s="4" t="str">
        <f t="shared" ca="1" si="95"/>
        <v/>
      </c>
    </row>
    <row r="120" spans="1:27" ht="13.8" x14ac:dyDescent="0.3">
      <c r="A120" s="33" t="str">
        <f t="shared" ca="1" si="82"/>
        <v>макияж</v>
      </c>
      <c r="B120" s="34">
        <f t="shared" ca="1" si="83"/>
        <v>7.375216239732068</v>
      </c>
      <c r="C120" s="32">
        <f t="shared" ca="1" si="84"/>
        <v>0.63943119768301315</v>
      </c>
      <c r="D120" s="3">
        <f ca="1">IF(C120&lt;&gt;"",IF(A120="маникюр",SUM(COUNTIF($I$24:$I120,"&gt;"&amp;C120),COUNTIF($K$24:$K120,"&gt;"&amp;C120),COUNTIF($M$24:$M120,"&gt;"&amp;C120)),SUM(COUNTIF($O$24:$O120,"&gt;"&amp;C120),COUNTIF($Q$24:$Q120,"&gt;"&amp;C120),COUNTIF($S$24:$S120,"&gt;"&amp;C120),COUNTIF($U$24:$U120,"&gt;"&amp;C120),COUNTIF($W$24:$W120,"&gt;"&amp;C120),COUNTIF($Y$24:$Y120,"&gt;"&amp;C120),COUNTIF($AA$24:$AA120,"&gt;"&amp;C120))),"")</f>
        <v>4</v>
      </c>
      <c r="E120" s="3">
        <f t="shared" ca="1" si="85"/>
        <v>91.226398185457015</v>
      </c>
      <c r="F120" s="35">
        <f t="shared" ca="1" si="86"/>
        <v>6.3351665406567365E-2</v>
      </c>
      <c r="G120" s="4">
        <f t="shared" ca="1" si="87"/>
        <v>6.3351665406567337E-2</v>
      </c>
      <c r="H120" s="4" t="str">
        <f ca="1">IF($A120="маникюр",IF(AND(MAX(I$23:$I119)&lt;=MAX(K$23:$K119),$C120&lt;&gt;"",MAX(I$23:$I119)&lt;=MAX(M$23:$M119),MAX(I$23:$I119)&lt;TIME(16,0,0)),MAX(I$23:$I119,$C120),""),"")</f>
        <v/>
      </c>
      <c r="I120" s="4" t="str">
        <f t="shared" ca="1" si="88"/>
        <v/>
      </c>
      <c r="J120" s="4" t="str">
        <f ca="1">IF($A120="маникюр",IF(AND(MAX(I$23:$I119)&gt;MAX(K$23:$K119),$C120&lt;&gt;"",MAX(K$23:$K119)&lt;=MAX(M$23:$M119),MAX(K$23:$K119)&lt;TIME(16,0,0)),MAX(K$23:$K119,$C120),""),"")</f>
        <v/>
      </c>
      <c r="K120" s="4" t="str">
        <f t="shared" ca="1" si="89"/>
        <v/>
      </c>
      <c r="L120" s="21" t="str">
        <f ca="1">IF($A120="маникюр",IF(AND(MAX(I$23:$I119)&gt;MAX(M$23:$M119),$C120&lt;&gt;"",MAX(K$23:$K119)&gt;MAX(M$23:$M119),MAX(M$23:$M119)&lt;TIME(16,0,0)),MAX(M$23:$M119,$C120),""),"")</f>
        <v/>
      </c>
      <c r="M120" s="4" t="str">
        <f t="shared" ca="1" si="90"/>
        <v/>
      </c>
      <c r="N120" s="4" t="str">
        <f ca="1">IF($A120="макияж",IF(AND(MAX(O$23:$O119)&lt;=MAX(Q$23:$Q119),$C120&lt;&gt;"",MAX(O$23:$O119)&lt;=MAX(S$23:$S119),MAX(O$23:$O119)&lt;=MAX(U$23:$U119),MAX(O$23:$O119)&lt;=MAX(W$23:$W119),MAX(O$23:$O119)&lt;=MAX(Y$23:$Y119),MAX(O$23:$O119)&lt;=MAX(AA$23:$AA119),MAX(O$23:$O119)&lt;TIME(16,0,0)),MAX(O$23:$O119,$C120),""),"")</f>
        <v/>
      </c>
      <c r="O120" s="4" t="str">
        <f t="shared" ca="1" si="79"/>
        <v/>
      </c>
      <c r="P120" s="21" t="str">
        <f ca="1">IF($A120="макияж",IF(AND(MAX(O$23:$O119)&gt;MAX(Q$23:$Q119),$C120&lt;&gt;"",MAX(Q$23:$Q119)&lt;=MAX(S$23:$S119),MAX(Q$23:$Q119)&lt;=MAX(U$23:$U119),MAX(Q$23:$Q119)&lt;=MAX(W$23:$W119),MAX(Q$23:$Q119)&lt;=MAX(Y$23:$Y119),MAX(Q$23:$Q119)&lt;=MAX(AA$23:$AA119),MAX(Q$23:$Q119)&lt;TIME(16,0,0)),MAX(Q$23:$Q119,$C120),""),"")</f>
        <v/>
      </c>
      <c r="Q120" s="4" t="str">
        <f t="shared" ca="1" si="80"/>
        <v/>
      </c>
      <c r="R120" s="21" t="str">
        <f ca="1">IF($A120="макияж",IF(AND(MAX(O$23:$O119)&gt;MAX(S$23:$S119),$C120&lt;&gt;"",MAX(Q$23:$Q119)&gt;MAX(S$23:$S119),MAX(S$23:$S119)&lt;=MAX(U$23:$U119),MAX(S$23:$S119)&lt;=MAX(W$23:$W119),MAX(S$23:$S119)&lt;=MAX(Y$23:$Y119),MAX(S$23:$S119)&lt;=MAX(AA$23:$AA119),MAX(S$23:$S119)&lt;TIME(16,0,0)),MAX(S$23:$S119,$C120),""),"")</f>
        <v/>
      </c>
      <c r="S120" s="4" t="str">
        <f t="shared" ref="S120" ca="1" si="126">IF(ISTEXT(R120),"",R120+$E120/1440)</f>
        <v/>
      </c>
      <c r="T120" s="21" t="str">
        <f ca="1">IF($A120="макияж",IF(AND(MAX(O$23:$O119)&gt;MAX(U$23:$U119),$C120&lt;&gt;"",MAX(Q$23:$Q119)&gt;MAX(U$23:$U119),MAX(S$23:$S119)&gt;MAX(U$23:$U119),MAX(U$23:$U119)&lt;=MAX(W$23:$W119),MAX(U$23:$U119)&lt;=MAX(Y$23:$Y119),MAX(U$23:$U119)&lt;=MAX(AA$23:$AA119),MAX(U$23:$U119)&lt;TIME(16,0,0)),MAX(U$23:$U119,$C120),""),"")</f>
        <v/>
      </c>
      <c r="U120" s="4" t="str">
        <f t="shared" ca="1" si="92"/>
        <v/>
      </c>
      <c r="V120" s="21" t="str">
        <f ca="1">IF($A120="макияж",IF(AND(MAX(O$23:$O119)&gt;MAX(W$23:$W119),$C120&lt;&gt;"",MAX(Q$23:$Q119)&gt;MAX(W$23:$W119),MAX(S$23:$S119)&gt;MAX(W$23:$W119),MAX(U$23:$U119)&gt;MAX(W$23:$W119),MAX(W$23:$W119)&lt;=MAX(Y$23:$Y119),MAX(W$23:$W119)&lt;=MAX(AA$23:$AA119),MAX(W$23:$W119)&lt;TIME(16,0,0)),MAX(W$23:$W119,$C120),""),"")</f>
        <v/>
      </c>
      <c r="W120" s="4" t="str">
        <f t="shared" ca="1" si="93"/>
        <v/>
      </c>
      <c r="X120" s="21">
        <f ca="1">IF($A120="макияж",IF(AND(MAX(O$23:$O119)&gt;MAX(Y$23:$Y119),$C120&lt;&gt;"",MAX(Q$23:$Q119)&gt;MAX(Y$23:$Y119),MAX(S$23:$S119)&gt;MAX(Y$23:$Y119),MAX(U$23:$U119)&gt;MAX(Y$23:$Y119),MAX(W$23:$W119)&gt;MAX(Y$23:$Y119),MAX(Y$23:$Y119)&lt;=MAX(AA$23:$AA119),MAX(Y$23:$Y119)&lt;TIME(16,0,0)),MAX(Y$23:$Y119,$C120),""),"")</f>
        <v>0.63943119768301315</v>
      </c>
      <c r="Y120" s="4">
        <f t="shared" ca="1" si="94"/>
        <v>0.70278286308958049</v>
      </c>
      <c r="Z120" s="21" t="str">
        <f ca="1">IF($A120="макияж",IF(AND(MAX(O$23:$O119)&gt;MAX(AA$23:$AA119),$C120&lt;&gt;"",MAX(Q$23:$Q119)&gt;MAX(AA$23:$AA119),MAX(S$23:$S119)&gt;MAX(AA$23:$AA119),MAX(U$23:$U119)&gt;MAX(AA$23:$AA119),MAX(W$23:$W119)&gt;MAX(AA$23:$AA119),MAX(Y$23:$Y119)&gt;MAX(AA$23:$AA119),MAX(AA$23:$AA119)&lt;TIME(16,0,0)),MAX(AA$23:$AA119,$C120),""),"")</f>
        <v/>
      </c>
      <c r="AA120" s="4" t="str">
        <f t="shared" ca="1" si="95"/>
        <v/>
      </c>
    </row>
    <row r="121" spans="1:27" ht="13.8" x14ac:dyDescent="0.3">
      <c r="A121" s="33" t="str">
        <f t="shared" ca="1" si="82"/>
        <v>макияж</v>
      </c>
      <c r="B121" s="34">
        <f t="shared" ca="1" si="83"/>
        <v>1.1071414743920753</v>
      </c>
      <c r="C121" s="32">
        <f t="shared" ca="1" si="84"/>
        <v>0.64020004592911872</v>
      </c>
      <c r="D121" s="3">
        <f ca="1">IF(C121&lt;&gt;"",IF(A121="маникюр",SUM(COUNTIF($I$24:$I121,"&gt;"&amp;C121),COUNTIF($K$24:$K121,"&gt;"&amp;C121),COUNTIF($M$24:$M121,"&gt;"&amp;C121)),SUM(COUNTIF($O$24:$O121,"&gt;"&amp;C121),COUNTIF($Q$24:$Q121,"&gt;"&amp;C121),COUNTIF($S$24:$S121,"&gt;"&amp;C121),COUNTIF($U$24:$U121,"&gt;"&amp;C121),COUNTIF($W$24:$W121,"&gt;"&amp;C121),COUNTIF($Y$24:$Y121,"&gt;"&amp;C121),COUNTIF($AA$24:$AA121,"&gt;"&amp;C121))),"")</f>
        <v>5</v>
      </c>
      <c r="E121" s="3">
        <f t="shared" ca="1" si="85"/>
        <v>15.548577592733116</v>
      </c>
      <c r="F121" s="35">
        <f t="shared" ca="1" si="86"/>
        <v>1.0797623328286887E-2</v>
      </c>
      <c r="G121" s="4">
        <f t="shared" ca="1" si="87"/>
        <v>1.0797623328286932E-2</v>
      </c>
      <c r="H121" s="4" t="str">
        <f ca="1">IF($A121="маникюр",IF(AND(MAX(I$23:$I120)&lt;=MAX(K$23:$K120),$C121&lt;&gt;"",MAX(I$23:$I120)&lt;=MAX(M$23:$M120),MAX(I$23:$I120)&lt;TIME(16,0,0)),MAX(I$23:$I120,$C121),""),"")</f>
        <v/>
      </c>
      <c r="I121" s="4" t="str">
        <f t="shared" ca="1" si="88"/>
        <v/>
      </c>
      <c r="J121" s="4" t="str">
        <f ca="1">IF($A121="маникюр",IF(AND(MAX(I$23:$I120)&gt;MAX(K$23:$K120),$C121&lt;&gt;"",MAX(K$23:$K120)&lt;=MAX(M$23:$M120),MAX(K$23:$K120)&lt;TIME(16,0,0)),MAX(K$23:$K120,$C121),""),"")</f>
        <v/>
      </c>
      <c r="K121" s="4" t="str">
        <f t="shared" ca="1" si="89"/>
        <v/>
      </c>
      <c r="L121" s="21" t="str">
        <f ca="1">IF($A121="маникюр",IF(AND(MAX(I$23:$I120)&gt;MAX(M$23:$M120),$C121&lt;&gt;"",MAX(K$23:$K120)&gt;MAX(M$23:$M120),MAX(M$23:$M120)&lt;TIME(16,0,0)),MAX(M$23:$M120,$C121),""),"")</f>
        <v/>
      </c>
      <c r="M121" s="4" t="str">
        <f t="shared" ca="1" si="90"/>
        <v/>
      </c>
      <c r="N121" s="4" t="str">
        <f ca="1">IF($A121="макияж",IF(AND(MAX(O$23:$O120)&lt;=MAX(Q$23:$Q120),$C121&lt;&gt;"",MAX(O$23:$O120)&lt;=MAX(S$23:$S120),MAX(O$23:$O120)&lt;=MAX(U$23:$U120),MAX(O$23:$O120)&lt;=MAX(W$23:$W120),MAX(O$23:$O120)&lt;=MAX(Y$23:$Y120),MAX(O$23:$O120)&lt;=MAX(AA$23:$AA120),MAX(O$23:$O120)&lt;TIME(16,0,0)),MAX(O$23:$O120,$C121),""),"")</f>
        <v/>
      </c>
      <c r="O121" s="4" t="str">
        <f t="shared" ca="1" si="79"/>
        <v/>
      </c>
      <c r="P121" s="21" t="str">
        <f ca="1">IF($A121="макияж",IF(AND(MAX(O$23:$O120)&gt;MAX(Q$23:$Q120),$C121&lt;&gt;"",MAX(Q$23:$Q120)&lt;=MAX(S$23:$S120),MAX(Q$23:$Q120)&lt;=MAX(U$23:$U120),MAX(Q$23:$Q120)&lt;=MAX(W$23:$W120),MAX(Q$23:$Q120)&lt;=MAX(Y$23:$Y120),MAX(Q$23:$Q120)&lt;=MAX(AA$23:$AA120),MAX(Q$23:$Q120)&lt;TIME(16,0,0)),MAX(Q$23:$Q120,$C121),""),"")</f>
        <v/>
      </c>
      <c r="Q121" s="4" t="str">
        <f t="shared" ca="1" si="80"/>
        <v/>
      </c>
      <c r="R121" s="21">
        <f ca="1">IF($A121="макияж",IF(AND(MAX(O$23:$O120)&gt;MAX(S$23:$S120),$C121&lt;&gt;"",MAX(Q$23:$Q120)&gt;MAX(S$23:$S120),MAX(S$23:$S120)&lt;=MAX(U$23:$U120),MAX(S$23:$S120)&lt;=MAX(W$23:$W120),MAX(S$23:$S120)&lt;=MAX(Y$23:$Y120),MAX(S$23:$S120)&lt;=MAX(AA$23:$AA120),MAX(S$23:$S120)&lt;TIME(16,0,0)),MAX(S$23:$S120,$C121),""),"")</f>
        <v>0.64020004592911872</v>
      </c>
      <c r="S121" s="4">
        <f t="shared" ref="S121" ca="1" si="127">IF(ISTEXT(R121),"",R121+$E121/1440)</f>
        <v>0.65099766925740565</v>
      </c>
      <c r="T121" s="21" t="str">
        <f ca="1">IF($A121="макияж",IF(AND(MAX(O$23:$O120)&gt;MAX(U$23:$U120),$C121&lt;&gt;"",MAX(Q$23:$Q120)&gt;MAX(U$23:$U120),MAX(S$23:$S120)&gt;MAX(U$23:$U120),MAX(U$23:$U120)&lt;=MAX(W$23:$W120),MAX(U$23:$U120)&lt;=MAX(Y$23:$Y120),MAX(U$23:$U120)&lt;=MAX(AA$23:$AA120),MAX(U$23:$U120)&lt;TIME(16,0,0)),MAX(U$23:$U120,$C121),""),"")</f>
        <v/>
      </c>
      <c r="U121" s="4" t="str">
        <f t="shared" ca="1" si="92"/>
        <v/>
      </c>
      <c r="V121" s="21" t="str">
        <f ca="1">IF($A121="макияж",IF(AND(MAX(O$23:$O120)&gt;MAX(W$23:$W120),$C121&lt;&gt;"",MAX(Q$23:$Q120)&gt;MAX(W$23:$W120),MAX(S$23:$S120)&gt;MAX(W$23:$W120),MAX(U$23:$U120)&gt;MAX(W$23:$W120),MAX(W$23:$W120)&lt;=MAX(Y$23:$Y120),MAX(W$23:$W120)&lt;=MAX(AA$23:$AA120),MAX(W$23:$W120)&lt;TIME(16,0,0)),MAX(W$23:$W120,$C121),""),"")</f>
        <v/>
      </c>
      <c r="W121" s="4" t="str">
        <f t="shared" ca="1" si="93"/>
        <v/>
      </c>
      <c r="X121" s="21" t="str">
        <f ca="1">IF($A121="макияж",IF(AND(MAX(O$23:$O120)&gt;MAX(Y$23:$Y120),$C121&lt;&gt;"",MAX(Q$23:$Q120)&gt;MAX(Y$23:$Y120),MAX(S$23:$S120)&gt;MAX(Y$23:$Y120),MAX(U$23:$U120)&gt;MAX(Y$23:$Y120),MAX(W$23:$W120)&gt;MAX(Y$23:$Y120),MAX(Y$23:$Y120)&lt;=MAX(AA$23:$AA120),MAX(Y$23:$Y120)&lt;TIME(16,0,0)),MAX(Y$23:$Y120,$C121),""),"")</f>
        <v/>
      </c>
      <c r="Y121" s="4" t="str">
        <f t="shared" ca="1" si="94"/>
        <v/>
      </c>
      <c r="Z121" s="21" t="str">
        <f ca="1">IF($A121="макияж",IF(AND(MAX(O$23:$O120)&gt;MAX(AA$23:$AA120),$C121&lt;&gt;"",MAX(Q$23:$Q120)&gt;MAX(AA$23:$AA120),MAX(S$23:$S120)&gt;MAX(AA$23:$AA120),MAX(U$23:$U120)&gt;MAX(AA$23:$AA120),MAX(W$23:$W120)&gt;MAX(AA$23:$AA120),MAX(Y$23:$Y120)&gt;MAX(AA$23:$AA120),MAX(AA$23:$AA120)&lt;TIME(16,0,0)),MAX(AA$23:$AA120,$C121),""),"")</f>
        <v/>
      </c>
      <c r="AA121" s="4" t="str">
        <f t="shared" ca="1" si="95"/>
        <v/>
      </c>
    </row>
    <row r="122" spans="1:27" ht="13.8" x14ac:dyDescent="0.3">
      <c r="A122" s="33" t="str">
        <f t="shared" ca="1" si="82"/>
        <v>маникюр</v>
      </c>
      <c r="B122" s="34">
        <f t="shared" ca="1" si="83"/>
        <v>1.6568139173533161</v>
      </c>
      <c r="C122" s="32">
        <f t="shared" ca="1" si="84"/>
        <v>0.64135061114950298</v>
      </c>
      <c r="D122" s="3">
        <f ca="1">IF(C122&lt;&gt;"",IF(A122="маникюр",SUM(COUNTIF($I$24:$I122,"&gt;"&amp;C122),COUNTIF($K$24:$K122,"&gt;"&amp;C122),COUNTIF($M$24:$M122,"&gt;"&amp;C122)),SUM(COUNTIF($O$24:$O122,"&gt;"&amp;C122),COUNTIF($Q$24:$Q122,"&gt;"&amp;C122),COUNTIF($S$24:$S122,"&gt;"&amp;C122),COUNTIF($U$24:$U122,"&gt;"&amp;C122),COUNTIF($W$24:$W122,"&gt;"&amp;C122),COUNTIF($Y$24:$Y122,"&gt;"&amp;C122),COUNTIF($AA$24:$AA122,"&gt;"&amp;C122))),"")</f>
        <v>2</v>
      </c>
      <c r="E122" s="3">
        <f t="shared" ca="1" si="85"/>
        <v>16.46581514214655</v>
      </c>
      <c r="F122" s="35">
        <f t="shared" ca="1" si="86"/>
        <v>1.1434593848712881E-2</v>
      </c>
      <c r="G122" s="4">
        <f t="shared" ca="1" si="87"/>
        <v>1.5983369486889054E-2</v>
      </c>
      <c r="H122" s="4">
        <f ca="1">IF($A122="маникюр",IF(AND(MAX(I$23:$I121)&lt;=MAX(K$23:$K121),$C122&lt;&gt;"",MAX(I$23:$I121)&lt;=MAX(M$23:$M121),MAX(I$23:$I121)&lt;TIME(16,0,0)),MAX(I$23:$I121,$C122),""),"")</f>
        <v>0.64135061114950298</v>
      </c>
      <c r="I122" s="4">
        <f t="shared" ca="1" si="88"/>
        <v>0.65733398063639203</v>
      </c>
      <c r="J122" s="4" t="str">
        <f ca="1">IF($A122="маникюр",IF(AND(MAX(I$23:$I121)&gt;MAX(K$23:$K121),$C122&lt;&gt;"",MAX(K$23:$K121)&lt;=MAX(M$23:$M121),MAX(K$23:$K121)&lt;TIME(16,0,0)),MAX(K$23:$K121,$C122),""),"")</f>
        <v/>
      </c>
      <c r="K122" s="4" t="str">
        <f t="shared" ca="1" si="89"/>
        <v/>
      </c>
      <c r="L122" s="21" t="str">
        <f ca="1">IF($A122="маникюр",IF(AND(MAX(I$23:$I121)&gt;MAX(M$23:$M121),$C122&lt;&gt;"",MAX(K$23:$K121)&gt;MAX(M$23:$M121),MAX(M$23:$M121)&lt;TIME(16,0,0)),MAX(M$23:$M121,$C122),""),"")</f>
        <v/>
      </c>
      <c r="M122" s="4" t="str">
        <f t="shared" ca="1" si="90"/>
        <v/>
      </c>
      <c r="N122" s="4" t="str">
        <f ca="1">IF($A122="макияж",IF(AND(MAX(O$23:$O121)&lt;=MAX(Q$23:$Q121),$C122&lt;&gt;"",MAX(O$23:$O121)&lt;=MAX(S$23:$S121),MAX(O$23:$O121)&lt;=MAX(U$23:$U121),MAX(O$23:$O121)&lt;=MAX(W$23:$W121),MAX(O$23:$O121)&lt;=MAX(Y$23:$Y121),MAX(O$23:$O121)&lt;=MAX(AA$23:$AA121),MAX(O$23:$O121)&lt;TIME(16,0,0)),MAX(O$23:$O121,$C122),""),"")</f>
        <v/>
      </c>
      <c r="O122" s="4" t="str">
        <f t="shared" ca="1" si="79"/>
        <v/>
      </c>
      <c r="P122" s="21" t="str">
        <f ca="1">IF($A122="макияж",IF(AND(MAX(O$23:$O121)&gt;MAX(Q$23:$Q121),$C122&lt;&gt;"",MAX(Q$23:$Q121)&lt;=MAX(S$23:$S121),MAX(Q$23:$Q121)&lt;=MAX(U$23:$U121),MAX(Q$23:$Q121)&lt;=MAX(W$23:$W121),MAX(Q$23:$Q121)&lt;=MAX(Y$23:$Y121),MAX(Q$23:$Q121)&lt;=MAX(AA$23:$AA121),MAX(Q$23:$Q121)&lt;TIME(16,0,0)),MAX(Q$23:$Q121,$C122),""),"")</f>
        <v/>
      </c>
      <c r="Q122" s="4" t="str">
        <f t="shared" ca="1" si="80"/>
        <v/>
      </c>
      <c r="R122" s="21" t="str">
        <f ca="1">IF($A122="макияж",IF(AND(MAX(O$23:$O121)&gt;MAX(S$23:$S121),$C122&lt;&gt;"",MAX(Q$23:$Q121)&gt;MAX(S$23:$S121),MAX(S$23:$S121)&lt;=MAX(U$23:$U121),MAX(S$23:$S121)&lt;=MAX(W$23:$W121),MAX(S$23:$S121)&lt;=MAX(Y$23:$Y121),MAX(S$23:$S121)&lt;=MAX(AA$23:$AA121),MAX(S$23:$S121)&lt;TIME(16,0,0)),MAX(S$23:$S121,$C122),""),"")</f>
        <v/>
      </c>
      <c r="S122" s="4" t="str">
        <f t="shared" ref="S122" ca="1" si="128">IF(ISTEXT(R122),"",R122+$E122/1440)</f>
        <v/>
      </c>
      <c r="T122" s="21" t="str">
        <f ca="1">IF($A122="макияж",IF(AND(MAX(O$23:$O121)&gt;MAX(U$23:$U121),$C122&lt;&gt;"",MAX(Q$23:$Q121)&gt;MAX(U$23:$U121),MAX(S$23:$S121)&gt;MAX(U$23:$U121),MAX(U$23:$U121)&lt;=MAX(W$23:$W121),MAX(U$23:$U121)&lt;=MAX(Y$23:$Y121),MAX(U$23:$U121)&lt;=MAX(AA$23:$AA121),MAX(U$23:$U121)&lt;TIME(16,0,0)),MAX(U$23:$U121,$C122),""),"")</f>
        <v/>
      </c>
      <c r="U122" s="4" t="str">
        <f t="shared" ca="1" si="92"/>
        <v/>
      </c>
      <c r="V122" s="21" t="str">
        <f ca="1">IF($A122="макияж",IF(AND(MAX(O$23:$O121)&gt;MAX(W$23:$W121),$C122&lt;&gt;"",MAX(Q$23:$Q121)&gt;MAX(W$23:$W121),MAX(S$23:$S121)&gt;MAX(W$23:$W121),MAX(U$23:$U121)&gt;MAX(W$23:$W121),MAX(W$23:$W121)&lt;=MAX(Y$23:$Y121),MAX(W$23:$W121)&lt;=MAX(AA$23:$AA121),MAX(W$23:$W121)&lt;TIME(16,0,0)),MAX(W$23:$W121,$C122),""),"")</f>
        <v/>
      </c>
      <c r="W122" s="4" t="str">
        <f t="shared" ca="1" si="93"/>
        <v/>
      </c>
      <c r="X122" s="21" t="str">
        <f ca="1">IF($A122="макияж",IF(AND(MAX(O$23:$O121)&gt;MAX(Y$23:$Y121),$C122&lt;&gt;"",MAX(Q$23:$Q121)&gt;MAX(Y$23:$Y121),MAX(S$23:$S121)&gt;MAX(Y$23:$Y121),MAX(U$23:$U121)&gt;MAX(Y$23:$Y121),MAX(W$23:$W121)&gt;MAX(Y$23:$Y121),MAX(Y$23:$Y121)&lt;=MAX(AA$23:$AA121),MAX(Y$23:$Y121)&lt;TIME(16,0,0)),MAX(Y$23:$Y121,$C122),""),"")</f>
        <v/>
      </c>
      <c r="Y122" s="4" t="str">
        <f t="shared" ca="1" si="94"/>
        <v/>
      </c>
      <c r="Z122" s="21" t="str">
        <f ca="1">IF($A122="макияж",IF(AND(MAX(O$23:$O121)&gt;MAX(AA$23:$AA121),$C122&lt;&gt;"",MAX(Q$23:$Q121)&gt;MAX(AA$23:$AA121),MAX(S$23:$S121)&gt;MAX(AA$23:$AA121),MAX(U$23:$U121)&gt;MAX(AA$23:$AA121),MAX(W$23:$W121)&gt;MAX(AA$23:$AA121),MAX(Y$23:$Y121)&gt;MAX(AA$23:$AA121),MAX(AA$23:$AA121)&lt;TIME(16,0,0)),MAX(AA$23:$AA121,$C122),""),"")</f>
        <v/>
      </c>
      <c r="AA122" s="4" t="str">
        <f t="shared" ca="1" si="95"/>
        <v/>
      </c>
    </row>
    <row r="123" spans="1:27" ht="13.8" x14ac:dyDescent="0.3">
      <c r="A123" s="33" t="str">
        <f t="shared" ca="1" si="82"/>
        <v>макияж</v>
      </c>
      <c r="B123" s="34">
        <f t="shared" ca="1" si="83"/>
        <v>6.111925596892001</v>
      </c>
      <c r="C123" s="32">
        <f t="shared" ca="1" si="84"/>
        <v>0.64559500392512248</v>
      </c>
      <c r="D123" s="3">
        <f ca="1">IF(C123&lt;&gt;"",IF(A123="маникюр",SUM(COUNTIF($I$24:$I123,"&gt;"&amp;C123),COUNTIF($K$24:$K123,"&gt;"&amp;C123),COUNTIF($M$24:$M123,"&gt;"&amp;C123)),SUM(COUNTIF($O$24:$O123,"&gt;"&amp;C123),COUNTIF($Q$24:$Q123,"&gt;"&amp;C123),COUNTIF($S$24:$S123,"&gt;"&amp;C123),COUNTIF($U$24:$U123,"&gt;"&amp;C123),COUNTIF($W$24:$W123,"&gt;"&amp;C123),COUNTIF($Y$24:$Y123,"&gt;"&amp;C123),COUNTIF($AA$24:$AA123,"&gt;"&amp;C123))),"")</f>
        <v>3</v>
      </c>
      <c r="E123" s="3">
        <f t="shared" ca="1" si="85"/>
        <v>38.198234160652426</v>
      </c>
      <c r="F123" s="35">
        <f t="shared" ca="1" si="86"/>
        <v>2.6526551500453074E-2</v>
      </c>
      <c r="G123" s="4">
        <f t="shared" ca="1" si="87"/>
        <v>2.6526551500453022E-2</v>
      </c>
      <c r="H123" s="4" t="str">
        <f ca="1">IF($A123="маникюр",IF(AND(MAX(I$23:$I122)&lt;=MAX(K$23:$K122),$C123&lt;&gt;"",MAX(I$23:$I122)&lt;=MAX(M$23:$M122),MAX(I$23:$I122)&lt;TIME(16,0,0)),MAX(I$23:$I122,$C123),""),"")</f>
        <v/>
      </c>
      <c r="I123" s="4" t="str">
        <f t="shared" ca="1" si="88"/>
        <v/>
      </c>
      <c r="J123" s="4" t="str">
        <f ca="1">IF($A123="маникюр",IF(AND(MAX(I$23:$I122)&gt;MAX(K$23:$K122),$C123&lt;&gt;"",MAX(K$23:$K122)&lt;=MAX(M$23:$M122),MAX(K$23:$K122)&lt;TIME(16,0,0)),MAX(K$23:$K122,$C123),""),"")</f>
        <v/>
      </c>
      <c r="K123" s="4" t="str">
        <f t="shared" ca="1" si="89"/>
        <v/>
      </c>
      <c r="L123" s="21" t="str">
        <f ca="1">IF($A123="маникюр",IF(AND(MAX(I$23:$I122)&gt;MAX(M$23:$M122),$C123&lt;&gt;"",MAX(K$23:$K122)&gt;MAX(M$23:$M122),MAX(M$23:$M122)&lt;TIME(16,0,0)),MAX(M$23:$M122,$C123),""),"")</f>
        <v/>
      </c>
      <c r="M123" s="4" t="str">
        <f t="shared" ca="1" si="90"/>
        <v/>
      </c>
      <c r="N123" s="4" t="str">
        <f ca="1">IF($A123="макияж",IF(AND(MAX(O$23:$O122)&lt;=MAX(Q$23:$Q122),$C123&lt;&gt;"",MAX(O$23:$O122)&lt;=MAX(S$23:$S122),MAX(O$23:$O122)&lt;=MAX(U$23:$U122),MAX(O$23:$O122)&lt;=MAX(W$23:$W122),MAX(O$23:$O122)&lt;=MAX(Y$23:$Y122),MAX(O$23:$O122)&lt;=MAX(AA$23:$AA122),MAX(O$23:$O122)&lt;TIME(16,0,0)),MAX(O$23:$O122,$C123),""),"")</f>
        <v/>
      </c>
      <c r="O123" s="4" t="str">
        <f t="shared" ca="1" si="79"/>
        <v/>
      </c>
      <c r="P123" s="21" t="str">
        <f ca="1">IF($A123="макияж",IF(AND(MAX(O$23:$O122)&gt;MAX(Q$23:$Q122),$C123&lt;&gt;"",MAX(Q$23:$Q122)&lt;=MAX(S$23:$S122),MAX(Q$23:$Q122)&lt;=MAX(U$23:$U122),MAX(Q$23:$Q122)&lt;=MAX(W$23:$W122),MAX(Q$23:$Q122)&lt;=MAX(Y$23:$Y122),MAX(Q$23:$Q122)&lt;=MAX(AA$23:$AA122),MAX(Q$23:$Q122)&lt;TIME(16,0,0)),MAX(Q$23:$Q122,$C123),""),"")</f>
        <v/>
      </c>
      <c r="Q123" s="4" t="str">
        <f t="shared" ca="1" si="80"/>
        <v/>
      </c>
      <c r="R123" s="21" t="str">
        <f ca="1">IF($A123="макияж",IF(AND(MAX(O$23:$O122)&gt;MAX(S$23:$S122),$C123&lt;&gt;"",MAX(Q$23:$Q122)&gt;MAX(S$23:$S122),MAX(S$23:$S122)&lt;=MAX(U$23:$U122),MAX(S$23:$S122)&lt;=MAX(W$23:$W122),MAX(S$23:$S122)&lt;=MAX(Y$23:$Y122),MAX(S$23:$S122)&lt;=MAX(AA$23:$AA122),MAX(S$23:$S122)&lt;TIME(16,0,0)),MAX(S$23:$S122,$C123),""),"")</f>
        <v/>
      </c>
      <c r="S123" s="4" t="str">
        <f t="shared" ref="S123" ca="1" si="129">IF(ISTEXT(R123),"",R123+$E123/1440)</f>
        <v/>
      </c>
      <c r="T123" s="21">
        <f ca="1">IF($A123="макияж",IF(AND(MAX(O$23:$O122)&gt;MAX(U$23:$U122),$C123&lt;&gt;"",MAX(Q$23:$Q122)&gt;MAX(U$23:$U122),MAX(S$23:$S122)&gt;MAX(U$23:$U122),MAX(U$23:$U122)&lt;=MAX(W$23:$W122),MAX(U$23:$U122)&lt;=MAX(Y$23:$Y122),MAX(U$23:$U122)&lt;=MAX(AA$23:$AA122),MAX(U$23:$U122)&lt;TIME(16,0,0)),MAX(U$23:$U122,$C123),""),"")</f>
        <v>0.64559500392512248</v>
      </c>
      <c r="U123" s="4">
        <f t="shared" ca="1" si="92"/>
        <v>0.6721215554255755</v>
      </c>
      <c r="V123" s="21" t="str">
        <f ca="1">IF($A123="макияж",IF(AND(MAX(O$23:$O122)&gt;MAX(W$23:$W122),$C123&lt;&gt;"",MAX(Q$23:$Q122)&gt;MAX(W$23:$W122),MAX(S$23:$S122)&gt;MAX(W$23:$W122),MAX(U$23:$U122)&gt;MAX(W$23:$W122),MAX(W$23:$W122)&lt;=MAX(Y$23:$Y122),MAX(W$23:$W122)&lt;=MAX(AA$23:$AA122),MAX(W$23:$W122)&lt;TIME(16,0,0)),MAX(W$23:$W122,$C123),""),"")</f>
        <v/>
      </c>
      <c r="W123" s="4" t="str">
        <f t="shared" ca="1" si="93"/>
        <v/>
      </c>
      <c r="X123" s="21" t="str">
        <f ca="1">IF($A123="макияж",IF(AND(MAX(O$23:$O122)&gt;MAX(Y$23:$Y122),$C123&lt;&gt;"",MAX(Q$23:$Q122)&gt;MAX(Y$23:$Y122),MAX(S$23:$S122)&gt;MAX(Y$23:$Y122),MAX(U$23:$U122)&gt;MAX(Y$23:$Y122),MAX(W$23:$W122)&gt;MAX(Y$23:$Y122),MAX(Y$23:$Y122)&lt;=MAX(AA$23:$AA122),MAX(Y$23:$Y122)&lt;TIME(16,0,0)),MAX(Y$23:$Y122,$C123),""),"")</f>
        <v/>
      </c>
      <c r="Y123" s="4" t="str">
        <f t="shared" ca="1" si="94"/>
        <v/>
      </c>
      <c r="Z123" s="21" t="str">
        <f ca="1">IF($A123="макияж",IF(AND(MAX(O$23:$O122)&gt;MAX(AA$23:$AA122),$C123&lt;&gt;"",MAX(Q$23:$Q122)&gt;MAX(AA$23:$AA122),MAX(S$23:$S122)&gt;MAX(AA$23:$AA122),MAX(U$23:$U122)&gt;MAX(AA$23:$AA122),MAX(W$23:$W122)&gt;MAX(AA$23:$AA122),MAX(Y$23:$Y122)&gt;MAX(AA$23:$AA122),MAX(AA$23:$AA122)&lt;TIME(16,0,0)),MAX(AA$23:$AA122,$C123),""),"")</f>
        <v/>
      </c>
      <c r="AA123" s="4" t="str">
        <f t="shared" ca="1" si="95"/>
        <v/>
      </c>
    </row>
    <row r="124" spans="1:27" ht="13.8" x14ac:dyDescent="0.3">
      <c r="A124" s="33" t="str">
        <f t="shared" ca="1" si="82"/>
        <v>макияж</v>
      </c>
      <c r="B124" s="34">
        <f t="shared" ca="1" si="83"/>
        <v>3.586897904627369</v>
      </c>
      <c r="C124" s="32">
        <f t="shared" ca="1" si="84"/>
        <v>0.64808590524778042</v>
      </c>
      <c r="D124" s="3">
        <f ca="1">IF(C124&lt;&gt;"",IF(A124="маникюр",SUM(COUNTIF($I$24:$I124,"&gt;"&amp;C124),COUNTIF($K$24:$K124,"&gt;"&amp;C124),COUNTIF($M$24:$M124,"&gt;"&amp;C124)),SUM(COUNTIF($O$24:$O124,"&gt;"&amp;C124),COUNTIF($Q$24:$Q124,"&gt;"&amp;C124),COUNTIF($S$24:$S124,"&gt;"&amp;C124),COUNTIF($U$24:$U124,"&gt;"&amp;C124),COUNTIF($W$24:$W124,"&gt;"&amp;C124),COUNTIF($Y$24:$Y124,"&gt;"&amp;C124),COUNTIF($AA$24:$AA124,"&gt;"&amp;C124))),"")</f>
        <v>4</v>
      </c>
      <c r="E124" s="3">
        <f t="shared" ca="1" si="85"/>
        <v>9.1105787874438455</v>
      </c>
      <c r="F124" s="35">
        <f t="shared" ca="1" si="86"/>
        <v>6.3267908246137814E-3</v>
      </c>
      <c r="G124" s="4">
        <f t="shared" ca="1" si="87"/>
        <v>6.3267908246137372E-3</v>
      </c>
      <c r="H124" s="4" t="str">
        <f ca="1">IF($A124="маникюр",IF(AND(MAX(I$23:$I123)&lt;=MAX(K$23:$K123),$C124&lt;&gt;"",MAX(I$23:$I123)&lt;=MAX(M$23:$M123),MAX(I$23:$I123)&lt;TIME(16,0,0)),MAX(I$23:$I123,$C124),""),"")</f>
        <v/>
      </c>
      <c r="I124" s="4" t="str">
        <f t="shared" ca="1" si="88"/>
        <v/>
      </c>
      <c r="J124" s="4" t="str">
        <f ca="1">IF($A124="маникюр",IF(AND(MAX(I$23:$I123)&gt;MAX(K$23:$K123),$C124&lt;&gt;"",MAX(K$23:$K123)&lt;=MAX(M$23:$M123),MAX(K$23:$K123)&lt;TIME(16,0,0)),MAX(K$23:$K123,$C124),""),"")</f>
        <v/>
      </c>
      <c r="K124" s="4" t="str">
        <f t="shared" ca="1" si="89"/>
        <v/>
      </c>
      <c r="L124" s="21" t="str">
        <f ca="1">IF($A124="маникюр",IF(AND(MAX(I$23:$I123)&gt;MAX(M$23:$M123),$C124&lt;&gt;"",MAX(K$23:$K123)&gt;MAX(M$23:$M123),MAX(M$23:$M123)&lt;TIME(16,0,0)),MAX(M$23:$M123,$C124),""),"")</f>
        <v/>
      </c>
      <c r="M124" s="4" t="str">
        <f t="shared" ca="1" si="90"/>
        <v/>
      </c>
      <c r="N124" s="4" t="str">
        <f ca="1">IF($A124="макияж",IF(AND(MAX(O$23:$O123)&lt;=MAX(Q$23:$Q123),$C124&lt;&gt;"",MAX(O$23:$O123)&lt;=MAX(S$23:$S123),MAX(O$23:$O123)&lt;=MAX(U$23:$U123),MAX(O$23:$O123)&lt;=MAX(W$23:$W123),MAX(O$23:$O123)&lt;=MAX(Y$23:$Y123),MAX(O$23:$O123)&lt;=MAX(AA$23:$AA123),MAX(O$23:$O123)&lt;TIME(16,0,0)),MAX(O$23:$O123,$C124),""),"")</f>
        <v/>
      </c>
      <c r="O124" s="4" t="str">
        <f t="shared" ca="1" si="79"/>
        <v/>
      </c>
      <c r="P124" s="21" t="str">
        <f ca="1">IF($A124="макияж",IF(AND(MAX(O$23:$O123)&gt;MAX(Q$23:$Q123),$C124&lt;&gt;"",MAX(Q$23:$Q123)&lt;=MAX(S$23:$S123),MAX(Q$23:$Q123)&lt;=MAX(U$23:$U123),MAX(Q$23:$Q123)&lt;=MAX(W$23:$W123),MAX(Q$23:$Q123)&lt;=MAX(Y$23:$Y123),MAX(Q$23:$Q123)&lt;=MAX(AA$23:$AA123),MAX(Q$23:$Q123)&lt;TIME(16,0,0)),MAX(Q$23:$Q123,$C124),""),"")</f>
        <v/>
      </c>
      <c r="Q124" s="4" t="str">
        <f t="shared" ca="1" si="80"/>
        <v/>
      </c>
      <c r="R124" s="21" t="str">
        <f ca="1">IF($A124="макияж",IF(AND(MAX(O$23:$O123)&gt;MAX(S$23:$S123),$C124&lt;&gt;"",MAX(Q$23:$Q123)&gt;MAX(S$23:$S123),MAX(S$23:$S123)&lt;=MAX(U$23:$U123),MAX(S$23:$S123)&lt;=MAX(W$23:$W123),MAX(S$23:$S123)&lt;=MAX(Y$23:$Y123),MAX(S$23:$S123)&lt;=MAX(AA$23:$AA123),MAX(S$23:$S123)&lt;TIME(16,0,0)),MAX(S$23:$S123,$C124),""),"")</f>
        <v/>
      </c>
      <c r="S124" s="4" t="str">
        <f t="shared" ref="S124" ca="1" si="130">IF(ISTEXT(R124),"",R124+$E124/1440)</f>
        <v/>
      </c>
      <c r="T124" s="21" t="str">
        <f ca="1">IF($A124="макияж",IF(AND(MAX(O$23:$O123)&gt;MAX(U$23:$U123),$C124&lt;&gt;"",MAX(Q$23:$Q123)&gt;MAX(U$23:$U123),MAX(S$23:$S123)&gt;MAX(U$23:$U123),MAX(U$23:$U123)&lt;=MAX(W$23:$W123),MAX(U$23:$U123)&lt;=MAX(Y$23:$Y123),MAX(U$23:$U123)&lt;=MAX(AA$23:$AA123),MAX(U$23:$U123)&lt;TIME(16,0,0)),MAX(U$23:$U123,$C124),""),"")</f>
        <v/>
      </c>
      <c r="U124" s="4" t="str">
        <f t="shared" ca="1" si="92"/>
        <v/>
      </c>
      <c r="V124" s="21">
        <f ca="1">IF($A124="макияж",IF(AND(MAX(O$23:$O123)&gt;MAX(W$23:$W123),$C124&lt;&gt;"",MAX(Q$23:$Q123)&gt;MAX(W$23:$W123),MAX(S$23:$S123)&gt;MAX(W$23:$W123),MAX(U$23:$U123)&gt;MAX(W$23:$W123),MAX(W$23:$W123)&lt;=MAX(Y$23:$Y123),MAX(W$23:$W123)&lt;=MAX(AA$23:$AA123),MAX(W$23:$W123)&lt;TIME(16,0,0)),MAX(W$23:$W123,$C124),""),"")</f>
        <v>0.64808590524778042</v>
      </c>
      <c r="W124" s="4">
        <f t="shared" ca="1" si="93"/>
        <v>0.65441269607239416</v>
      </c>
      <c r="X124" s="21" t="str">
        <f ca="1">IF($A124="макияж",IF(AND(MAX(O$23:$O123)&gt;MAX(Y$23:$Y123),$C124&lt;&gt;"",MAX(Q$23:$Q123)&gt;MAX(Y$23:$Y123),MAX(S$23:$S123)&gt;MAX(Y$23:$Y123),MAX(U$23:$U123)&gt;MAX(Y$23:$Y123),MAX(W$23:$W123)&gt;MAX(Y$23:$Y123),MAX(Y$23:$Y123)&lt;=MAX(AA$23:$AA123),MAX(Y$23:$Y123)&lt;TIME(16,0,0)),MAX(Y$23:$Y123,$C124),""),"")</f>
        <v/>
      </c>
      <c r="Y124" s="4" t="str">
        <f t="shared" ca="1" si="94"/>
        <v/>
      </c>
      <c r="Z124" s="21" t="str">
        <f ca="1">IF($A124="макияж",IF(AND(MAX(O$23:$O123)&gt;MAX(AA$23:$AA123),$C124&lt;&gt;"",MAX(Q$23:$Q123)&gt;MAX(AA$23:$AA123),MAX(S$23:$S123)&gt;MAX(AA$23:$AA123),MAX(U$23:$U123)&gt;MAX(AA$23:$AA123),MAX(W$23:$W123)&gt;MAX(AA$23:$AA123),MAX(Y$23:$Y123)&gt;MAX(AA$23:$AA123),MAX(AA$23:$AA123)&lt;TIME(16,0,0)),MAX(AA$23:$AA123,$C124),""),"")</f>
        <v/>
      </c>
      <c r="AA124" s="4" t="str">
        <f t="shared" ca="1" si="95"/>
        <v/>
      </c>
    </row>
    <row r="125" spans="1:27" ht="13.8" x14ac:dyDescent="0.3">
      <c r="A125" s="33" t="str">
        <f t="shared" ca="1" si="82"/>
        <v>макияж</v>
      </c>
      <c r="B125" s="34">
        <f t="shared" ca="1" si="83"/>
        <v>2.4016292890846249</v>
      </c>
      <c r="C125" s="32">
        <f t="shared" ca="1" si="84"/>
        <v>0.64975370336520033</v>
      </c>
      <c r="D125" s="3">
        <f ca="1">IF(C125&lt;&gt;"",IF(A125="маникюр",SUM(COUNTIF($I$24:$I125,"&gt;"&amp;C125),COUNTIF($K$24:$K125,"&gt;"&amp;C125),COUNTIF($M$24:$M125,"&gt;"&amp;C125)),SUM(COUNTIF($O$24:$O125,"&gt;"&amp;C125),COUNTIF($Q$24:$Q125,"&gt;"&amp;C125),COUNTIF($S$24:$S125,"&gt;"&amp;C125),COUNTIF($U$24:$U125,"&gt;"&amp;C125),COUNTIF($W$24:$W125,"&gt;"&amp;C125),COUNTIF($Y$24:$Y125,"&gt;"&amp;C125),COUNTIF($AA$24:$AA125,"&gt;"&amp;C125))),"")</f>
        <v>5</v>
      </c>
      <c r="E125" s="3">
        <f t="shared" ca="1" si="85"/>
        <v>39.674541851149137</v>
      </c>
      <c r="F125" s="35">
        <f t="shared" ca="1" si="86"/>
        <v>2.7551765174409121E-2</v>
      </c>
      <c r="G125" s="4">
        <f t="shared" ca="1" si="87"/>
        <v>2.755176517440916E-2</v>
      </c>
      <c r="H125" s="4" t="str">
        <f ca="1">IF($A125="маникюр",IF(AND(MAX(I$23:$I124)&lt;=MAX(K$23:$K124),$C125&lt;&gt;"",MAX(I$23:$I124)&lt;=MAX(M$23:$M124),MAX(I$23:$I124)&lt;TIME(16,0,0)),MAX(I$23:$I124,$C125),""),"")</f>
        <v/>
      </c>
      <c r="I125" s="4" t="str">
        <f t="shared" ca="1" si="88"/>
        <v/>
      </c>
      <c r="J125" s="4" t="str">
        <f ca="1">IF($A125="маникюр",IF(AND(MAX(I$23:$I124)&gt;MAX(K$23:$K124),$C125&lt;&gt;"",MAX(K$23:$K124)&lt;=MAX(M$23:$M124),MAX(K$23:$K124)&lt;TIME(16,0,0)),MAX(K$23:$K124,$C125),""),"")</f>
        <v/>
      </c>
      <c r="K125" s="4" t="str">
        <f t="shared" ca="1" si="89"/>
        <v/>
      </c>
      <c r="L125" s="21" t="str">
        <f ca="1">IF($A125="маникюр",IF(AND(MAX(I$23:$I124)&gt;MAX(M$23:$M124),$C125&lt;&gt;"",MAX(K$23:$K124)&gt;MAX(M$23:$M124),MAX(M$23:$M124)&lt;TIME(16,0,0)),MAX(M$23:$M124,$C125),""),"")</f>
        <v/>
      </c>
      <c r="M125" s="4" t="str">
        <f t="shared" ca="1" si="90"/>
        <v/>
      </c>
      <c r="N125" s="4" t="str">
        <f ca="1">IF($A125="макияж",IF(AND(MAX(O$23:$O124)&lt;=MAX(Q$23:$Q124),$C125&lt;&gt;"",MAX(O$23:$O124)&lt;=MAX(S$23:$S124),MAX(O$23:$O124)&lt;=MAX(U$23:$U124),MAX(O$23:$O124)&lt;=MAX(W$23:$W124),MAX(O$23:$O124)&lt;=MAX(Y$23:$Y124),MAX(O$23:$O124)&lt;=MAX(AA$23:$AA124),MAX(O$23:$O124)&lt;TIME(16,0,0)),MAX(O$23:$O124,$C125),""),"")</f>
        <v/>
      </c>
      <c r="O125" s="4" t="str">
        <f t="shared" ca="1" si="79"/>
        <v/>
      </c>
      <c r="P125" s="21" t="str">
        <f ca="1">IF($A125="макияж",IF(AND(MAX(O$23:$O124)&gt;MAX(Q$23:$Q124),$C125&lt;&gt;"",MAX(Q$23:$Q124)&lt;=MAX(S$23:$S124),MAX(Q$23:$Q124)&lt;=MAX(U$23:$U124),MAX(Q$23:$Q124)&lt;=MAX(W$23:$W124),MAX(Q$23:$Q124)&lt;=MAX(Y$23:$Y124),MAX(Q$23:$Q124)&lt;=MAX(AA$23:$AA124),MAX(Q$23:$Q124)&lt;TIME(16,0,0)),MAX(Q$23:$Q124,$C125),""),"")</f>
        <v/>
      </c>
      <c r="Q125" s="4" t="str">
        <f t="shared" ca="1" si="80"/>
        <v/>
      </c>
      <c r="R125" s="21" t="str">
        <f ca="1">IF($A125="макияж",IF(AND(MAX(O$23:$O124)&gt;MAX(S$23:$S124),$C125&lt;&gt;"",MAX(Q$23:$Q124)&gt;MAX(S$23:$S124),MAX(S$23:$S124)&lt;=MAX(U$23:$U124),MAX(S$23:$S124)&lt;=MAX(W$23:$W124),MAX(S$23:$S124)&lt;=MAX(Y$23:$Y124),MAX(S$23:$S124)&lt;=MAX(AA$23:$AA124),MAX(S$23:$S124)&lt;TIME(16,0,0)),MAX(S$23:$S124,$C125),""),"")</f>
        <v/>
      </c>
      <c r="S125" s="4" t="str">
        <f t="shared" ref="S125" ca="1" si="131">IF(ISTEXT(R125),"",R125+$E125/1440)</f>
        <v/>
      </c>
      <c r="T125" s="21" t="str">
        <f ca="1">IF($A125="макияж",IF(AND(MAX(O$23:$O124)&gt;MAX(U$23:$U124),$C125&lt;&gt;"",MAX(Q$23:$Q124)&gt;MAX(U$23:$U124),MAX(S$23:$S124)&gt;MAX(U$23:$U124),MAX(U$23:$U124)&lt;=MAX(W$23:$W124),MAX(U$23:$U124)&lt;=MAX(Y$23:$Y124),MAX(U$23:$U124)&lt;=MAX(AA$23:$AA124),MAX(U$23:$U124)&lt;TIME(16,0,0)),MAX(U$23:$U124,$C125),""),"")</f>
        <v/>
      </c>
      <c r="U125" s="4" t="str">
        <f t="shared" ca="1" si="92"/>
        <v/>
      </c>
      <c r="V125" s="21" t="str">
        <f ca="1">IF($A125="макияж",IF(AND(MAX(O$23:$O124)&gt;MAX(W$23:$W124),$C125&lt;&gt;"",MAX(Q$23:$Q124)&gt;MAX(W$23:$W124),MAX(S$23:$S124)&gt;MAX(W$23:$W124),MAX(U$23:$U124)&gt;MAX(W$23:$W124),MAX(W$23:$W124)&lt;=MAX(Y$23:$Y124),MAX(W$23:$W124)&lt;=MAX(AA$23:$AA124),MAX(W$23:$W124)&lt;TIME(16,0,0)),MAX(W$23:$W124,$C125),""),"")</f>
        <v/>
      </c>
      <c r="W125" s="4" t="str">
        <f t="shared" ca="1" si="93"/>
        <v/>
      </c>
      <c r="X125" s="21" t="str">
        <f ca="1">IF($A125="макияж",IF(AND(MAX(O$23:$O124)&gt;MAX(Y$23:$Y124),$C125&lt;&gt;"",MAX(Q$23:$Q124)&gt;MAX(Y$23:$Y124),MAX(S$23:$S124)&gt;MAX(Y$23:$Y124),MAX(U$23:$U124)&gt;MAX(Y$23:$Y124),MAX(W$23:$W124)&gt;MAX(Y$23:$Y124),MAX(Y$23:$Y124)&lt;=MAX(AA$23:$AA124),MAX(Y$23:$Y124)&lt;TIME(16,0,0)),MAX(Y$23:$Y124,$C125),""),"")</f>
        <v/>
      </c>
      <c r="Y125" s="4" t="str">
        <f t="shared" ca="1" si="94"/>
        <v/>
      </c>
      <c r="Z125" s="21">
        <f ca="1">IF($A125="макияж",IF(AND(MAX(O$23:$O124)&gt;MAX(AA$23:$AA124),$C125&lt;&gt;"",MAX(Q$23:$Q124)&gt;MAX(AA$23:$AA124),MAX(S$23:$S124)&gt;MAX(AA$23:$AA124),MAX(U$23:$U124)&gt;MAX(AA$23:$AA124),MAX(W$23:$W124)&gt;MAX(AA$23:$AA124),MAX(Y$23:$Y124)&gt;MAX(AA$23:$AA124),MAX(AA$23:$AA124)&lt;TIME(16,0,0)),MAX(AA$23:$AA124,$C125),""),"")</f>
        <v>0.64975370336520033</v>
      </c>
      <c r="AA125" s="4">
        <f t="shared" ca="1" si="95"/>
        <v>0.67730546853960949</v>
      </c>
    </row>
    <row r="126" spans="1:27" ht="13.8" x14ac:dyDescent="0.3">
      <c r="A126" s="33" t="str">
        <f t="shared" ca="1" si="82"/>
        <v>маникюр</v>
      </c>
      <c r="B126" s="34">
        <f t="shared" ca="1" si="83"/>
        <v>1.0456113887207672</v>
      </c>
      <c r="C126" s="32">
        <f t="shared" ca="1" si="84"/>
        <v>0.65047982238514535</v>
      </c>
      <c r="D126" s="3">
        <f ca="1">IF(C126&lt;&gt;"",IF(A126="маникюр",SUM(COUNTIF($I$24:$I126,"&gt;"&amp;C126),COUNTIF($K$24:$K126,"&gt;"&amp;C126),COUNTIF($M$24:$M126,"&gt;"&amp;C126)),SUM(COUNTIF($O$24:$O126,"&gt;"&amp;C126),COUNTIF($Q$24:$Q126,"&gt;"&amp;C126),COUNTIF($S$24:$S126,"&gt;"&amp;C126),COUNTIF($U$24:$U126,"&gt;"&amp;C126),COUNTIF($W$24:$W126,"&gt;"&amp;C126),COUNTIF($Y$24:$Y126,"&gt;"&amp;C126),COUNTIF($AA$24:$AA126,"&gt;"&amp;C126))),"")</f>
        <v>2</v>
      </c>
      <c r="E126" s="3">
        <f t="shared" ca="1" si="85"/>
        <v>4.5025913663995629</v>
      </c>
      <c r="F126" s="35">
        <f t="shared" ca="1" si="86"/>
        <v>3.1267995599996963E-3</v>
      </c>
      <c r="G126" s="4">
        <f t="shared" ca="1" si="87"/>
        <v>3.1267995599997267E-3</v>
      </c>
      <c r="H126" s="4" t="str">
        <f ca="1">IF($A126="маникюр",IF(AND(MAX(I$23:$I125)&lt;=MAX(K$23:$K125),$C126&lt;&gt;"",MAX(I$23:$I125)&lt;=MAX(M$23:$M125),MAX(I$23:$I125)&lt;TIME(16,0,0)),MAX(I$23:$I125,$C126),""),"")</f>
        <v/>
      </c>
      <c r="I126" s="4" t="str">
        <f t="shared" ca="1" si="88"/>
        <v/>
      </c>
      <c r="J126" s="4" t="str">
        <f ca="1">IF($A126="маникюр",IF(AND(MAX(I$23:$I125)&gt;MAX(K$23:$K125),$C126&lt;&gt;"",MAX(K$23:$K125)&lt;=MAX(M$23:$M125),MAX(K$23:$K125)&lt;TIME(16,0,0)),MAX(K$23:$K125,$C126),""),"")</f>
        <v/>
      </c>
      <c r="K126" s="4" t="str">
        <f t="shared" ca="1" si="89"/>
        <v/>
      </c>
      <c r="L126" s="21">
        <f ca="1">IF($A126="маникюр",IF(AND(MAX(I$23:$I125)&gt;MAX(M$23:$M125),$C126&lt;&gt;"",MAX(K$23:$K125)&gt;MAX(M$23:$M125),MAX(M$23:$M125)&lt;TIME(16,0,0)),MAX(M$23:$M125,$C126),""),"")</f>
        <v>0.65047982238514535</v>
      </c>
      <c r="M126" s="4">
        <f t="shared" ca="1" si="90"/>
        <v>0.65360662194514507</v>
      </c>
      <c r="N126" s="4" t="str">
        <f ca="1">IF($A126="макияж",IF(AND(MAX(O$23:$O125)&lt;=MAX(Q$23:$Q125),$C126&lt;&gt;"",MAX(O$23:$O125)&lt;=MAX(S$23:$S125),MAX(O$23:$O125)&lt;=MAX(U$23:$U125),MAX(O$23:$O125)&lt;=MAX(W$23:$W125),MAX(O$23:$O125)&lt;=MAX(Y$23:$Y125),MAX(O$23:$O125)&lt;=MAX(AA$23:$AA125),MAX(O$23:$O125)&lt;TIME(16,0,0)),MAX(O$23:$O125,$C126),""),"")</f>
        <v/>
      </c>
      <c r="O126" s="4" t="str">
        <f t="shared" ca="1" si="79"/>
        <v/>
      </c>
      <c r="P126" s="21" t="str">
        <f ca="1">IF($A126="макияж",IF(AND(MAX(O$23:$O125)&gt;MAX(Q$23:$Q125),$C126&lt;&gt;"",MAX(Q$23:$Q125)&lt;=MAX(S$23:$S125),MAX(Q$23:$Q125)&lt;=MAX(U$23:$U125),MAX(Q$23:$Q125)&lt;=MAX(W$23:$W125),MAX(Q$23:$Q125)&lt;=MAX(Y$23:$Y125),MAX(Q$23:$Q125)&lt;=MAX(AA$23:$AA125),MAX(Q$23:$Q125)&lt;TIME(16,0,0)),MAX(Q$23:$Q125,$C126),""),"")</f>
        <v/>
      </c>
      <c r="Q126" s="4" t="str">
        <f t="shared" ca="1" si="80"/>
        <v/>
      </c>
      <c r="R126" s="21" t="str">
        <f ca="1">IF($A126="макияж",IF(AND(MAX(O$23:$O125)&gt;MAX(S$23:$S125),$C126&lt;&gt;"",MAX(Q$23:$Q125)&gt;MAX(S$23:$S125),MAX(S$23:$S125)&lt;=MAX(U$23:$U125),MAX(S$23:$S125)&lt;=MAX(W$23:$W125),MAX(S$23:$S125)&lt;=MAX(Y$23:$Y125),MAX(S$23:$S125)&lt;=MAX(AA$23:$AA125),MAX(S$23:$S125)&lt;TIME(16,0,0)),MAX(S$23:$S125,$C126),""),"")</f>
        <v/>
      </c>
      <c r="S126" s="4" t="str">
        <f t="shared" ref="S126" ca="1" si="132">IF(ISTEXT(R126),"",R126+$E126/1440)</f>
        <v/>
      </c>
      <c r="T126" s="21" t="str">
        <f ca="1">IF($A126="макияж",IF(AND(MAX(O$23:$O125)&gt;MAX(U$23:$U125),$C126&lt;&gt;"",MAX(Q$23:$Q125)&gt;MAX(U$23:$U125),MAX(S$23:$S125)&gt;MAX(U$23:$U125),MAX(U$23:$U125)&lt;=MAX(W$23:$W125),MAX(U$23:$U125)&lt;=MAX(Y$23:$Y125),MAX(U$23:$U125)&lt;=MAX(AA$23:$AA125),MAX(U$23:$U125)&lt;TIME(16,0,0)),MAX(U$23:$U125,$C126),""),"")</f>
        <v/>
      </c>
      <c r="U126" s="4" t="str">
        <f t="shared" ca="1" si="92"/>
        <v/>
      </c>
      <c r="V126" s="21" t="str">
        <f ca="1">IF($A126="макияж",IF(AND(MAX(O$23:$O125)&gt;MAX(W$23:$W125),$C126&lt;&gt;"",MAX(Q$23:$Q125)&gt;MAX(W$23:$W125),MAX(S$23:$S125)&gt;MAX(W$23:$W125),MAX(U$23:$U125)&gt;MAX(W$23:$W125),MAX(W$23:$W125)&lt;=MAX(Y$23:$Y125),MAX(W$23:$W125)&lt;=MAX(AA$23:$AA125),MAX(W$23:$W125)&lt;TIME(16,0,0)),MAX(W$23:$W125,$C126),""),"")</f>
        <v/>
      </c>
      <c r="W126" s="4" t="str">
        <f t="shared" ca="1" si="93"/>
        <v/>
      </c>
      <c r="X126" s="21" t="str">
        <f ca="1">IF($A126="макияж",IF(AND(MAX(O$23:$O125)&gt;MAX(Y$23:$Y125),$C126&lt;&gt;"",MAX(Q$23:$Q125)&gt;MAX(Y$23:$Y125),MAX(S$23:$S125)&gt;MAX(Y$23:$Y125),MAX(U$23:$U125)&gt;MAX(Y$23:$Y125),MAX(W$23:$W125)&gt;MAX(Y$23:$Y125),MAX(Y$23:$Y125)&lt;=MAX(AA$23:$AA125),MAX(Y$23:$Y125)&lt;TIME(16,0,0)),MAX(Y$23:$Y125,$C126),""),"")</f>
        <v/>
      </c>
      <c r="Y126" s="4" t="str">
        <f t="shared" ca="1" si="94"/>
        <v/>
      </c>
      <c r="Z126" s="21" t="str">
        <f ca="1">IF($A126="макияж",IF(AND(MAX(O$23:$O125)&gt;MAX(AA$23:$AA125),$C126&lt;&gt;"",MAX(Q$23:$Q125)&gt;MAX(AA$23:$AA125),MAX(S$23:$S125)&gt;MAX(AA$23:$AA125),MAX(U$23:$U125)&gt;MAX(AA$23:$AA125),MAX(W$23:$W125)&gt;MAX(AA$23:$AA125),MAX(Y$23:$Y125)&gt;MAX(AA$23:$AA125),MAX(AA$23:$AA125)&lt;TIME(16,0,0)),MAX(AA$23:$AA125,$C126),""),"")</f>
        <v/>
      </c>
      <c r="AA126" s="4" t="str">
        <f t="shared" ca="1" si="95"/>
        <v/>
      </c>
    </row>
    <row r="127" spans="1:27" ht="13.8" x14ac:dyDescent="0.3">
      <c r="A127" s="33" t="str">
        <f t="shared" ca="1" si="82"/>
        <v>макияж</v>
      </c>
      <c r="B127" s="34">
        <f t="shared" ca="1" si="83"/>
        <v>2.3471796894408818</v>
      </c>
      <c r="C127" s="32">
        <f t="shared" ca="1" si="84"/>
        <v>0.6521098082805904</v>
      </c>
      <c r="D127" s="3">
        <f ca="1">IF(C127&lt;&gt;"",IF(A127="маникюр",SUM(COUNTIF($I$24:$I127,"&gt;"&amp;C127),COUNTIF($K$24:$K127,"&gt;"&amp;C127),COUNTIF($M$24:$M127,"&gt;"&amp;C127)),SUM(COUNTIF($O$24:$O127,"&gt;"&amp;C127),COUNTIF($Q$24:$Q127,"&gt;"&amp;C127),COUNTIF($S$24:$S127,"&gt;"&amp;C127),COUNTIF($U$24:$U127,"&gt;"&amp;C127),COUNTIF($W$24:$W127,"&gt;"&amp;C127),COUNTIF($Y$24:$Y127,"&gt;"&amp;C127),COUNTIF($AA$24:$AA127,"&gt;"&amp;C127))),"")</f>
        <v>5</v>
      </c>
      <c r="E127" s="3">
        <f t="shared" ca="1" si="85"/>
        <v>18.607795751034949</v>
      </c>
      <c r="F127" s="35">
        <f t="shared" ca="1" si="86"/>
        <v>1.2922080382663159E-2</v>
      </c>
      <c r="G127" s="4">
        <f t="shared" ca="1" si="87"/>
        <v>1.2922080382663181E-2</v>
      </c>
      <c r="H127" s="4" t="str">
        <f ca="1">IF($A127="маникюр",IF(AND(MAX(I$23:$I126)&lt;=MAX(K$23:$K126),$C127&lt;&gt;"",MAX(I$23:$I126)&lt;=MAX(M$23:$M126),MAX(I$23:$I126)&lt;TIME(16,0,0)),MAX(I$23:$I126,$C127),""),"")</f>
        <v/>
      </c>
      <c r="I127" s="4" t="str">
        <f t="shared" ca="1" si="88"/>
        <v/>
      </c>
      <c r="J127" s="4" t="str">
        <f ca="1">IF($A127="маникюр",IF(AND(MAX(I$23:$I126)&gt;MAX(K$23:$K126),$C127&lt;&gt;"",MAX(K$23:$K126)&lt;=MAX(M$23:$M126),MAX(K$23:$K126)&lt;TIME(16,0,0)),MAX(K$23:$K126,$C127),""),"")</f>
        <v/>
      </c>
      <c r="K127" s="4" t="str">
        <f t="shared" ca="1" si="89"/>
        <v/>
      </c>
      <c r="L127" s="21" t="str">
        <f ca="1">IF($A127="маникюр",IF(AND(MAX(I$23:$I126)&gt;MAX(M$23:$M126),$C127&lt;&gt;"",MAX(K$23:$K126)&gt;MAX(M$23:$M126),MAX(M$23:$M126)&lt;TIME(16,0,0)),MAX(M$23:$M126,$C127),""),"")</f>
        <v/>
      </c>
      <c r="M127" s="4" t="str">
        <f t="shared" ca="1" si="90"/>
        <v/>
      </c>
      <c r="N127" s="4" t="str">
        <f ca="1">IF($A127="макияж",IF(AND(MAX(O$23:$O126)&lt;=MAX(Q$23:$Q126),$C127&lt;&gt;"",MAX(O$23:$O126)&lt;=MAX(S$23:$S126),MAX(O$23:$O126)&lt;=MAX(U$23:$U126),MAX(O$23:$O126)&lt;=MAX(W$23:$W126),MAX(O$23:$O126)&lt;=MAX(Y$23:$Y126),MAX(O$23:$O126)&lt;=MAX(AA$23:$AA126),MAX(O$23:$O126)&lt;TIME(16,0,0)),MAX(O$23:$O126,$C127),""),"")</f>
        <v/>
      </c>
      <c r="O127" s="4" t="str">
        <f t="shared" ca="1" si="79"/>
        <v/>
      </c>
      <c r="P127" s="21">
        <f ca="1">IF($A127="макияж",IF(AND(MAX(O$23:$O126)&gt;MAX(Q$23:$Q126),$C127&lt;&gt;"",MAX(Q$23:$Q126)&lt;=MAX(S$23:$S126),MAX(Q$23:$Q126)&lt;=MAX(U$23:$U126),MAX(Q$23:$Q126)&lt;=MAX(W$23:$W126),MAX(Q$23:$Q126)&lt;=MAX(Y$23:$Y126),MAX(Q$23:$Q126)&lt;=MAX(AA$23:$AA126),MAX(Q$23:$Q126)&lt;TIME(16,0,0)),MAX(Q$23:$Q126,$C127),""),"")</f>
        <v>0.6521098082805904</v>
      </c>
      <c r="Q127" s="4">
        <f t="shared" ca="1" si="80"/>
        <v>0.66503188866325358</v>
      </c>
      <c r="R127" s="21" t="str">
        <f ca="1">IF($A127="макияж",IF(AND(MAX(O$23:$O126)&gt;MAX(S$23:$S126),$C127&lt;&gt;"",MAX(Q$23:$Q126)&gt;MAX(S$23:$S126),MAX(S$23:$S126)&lt;=MAX(U$23:$U126),MAX(S$23:$S126)&lt;=MAX(W$23:$W126),MAX(S$23:$S126)&lt;=MAX(Y$23:$Y126),MAX(S$23:$S126)&lt;=MAX(AA$23:$AA126),MAX(S$23:$S126)&lt;TIME(16,0,0)),MAX(S$23:$S126,$C127),""),"")</f>
        <v/>
      </c>
      <c r="S127" s="4" t="str">
        <f t="shared" ref="S127" ca="1" si="133">IF(ISTEXT(R127),"",R127+$E127/1440)</f>
        <v/>
      </c>
      <c r="T127" s="21" t="str">
        <f ca="1">IF($A127="макияж",IF(AND(MAX(O$23:$O126)&gt;MAX(U$23:$U126),$C127&lt;&gt;"",MAX(Q$23:$Q126)&gt;MAX(U$23:$U126),MAX(S$23:$S126)&gt;MAX(U$23:$U126),MAX(U$23:$U126)&lt;=MAX(W$23:$W126),MAX(U$23:$U126)&lt;=MAX(Y$23:$Y126),MAX(U$23:$U126)&lt;=MAX(AA$23:$AA126),MAX(U$23:$U126)&lt;TIME(16,0,0)),MAX(U$23:$U126,$C127),""),"")</f>
        <v/>
      </c>
      <c r="U127" s="4" t="str">
        <f t="shared" ca="1" si="92"/>
        <v/>
      </c>
      <c r="V127" s="21" t="str">
        <f ca="1">IF($A127="макияж",IF(AND(MAX(O$23:$O126)&gt;MAX(W$23:$W126),$C127&lt;&gt;"",MAX(Q$23:$Q126)&gt;MAX(W$23:$W126),MAX(S$23:$S126)&gt;MAX(W$23:$W126),MAX(U$23:$U126)&gt;MAX(W$23:$W126),MAX(W$23:$W126)&lt;=MAX(Y$23:$Y126),MAX(W$23:$W126)&lt;=MAX(AA$23:$AA126),MAX(W$23:$W126)&lt;TIME(16,0,0)),MAX(W$23:$W126,$C127),""),"")</f>
        <v/>
      </c>
      <c r="W127" s="4" t="str">
        <f t="shared" ca="1" si="93"/>
        <v/>
      </c>
      <c r="X127" s="21" t="str">
        <f ca="1">IF($A127="макияж",IF(AND(MAX(O$23:$O126)&gt;MAX(Y$23:$Y126),$C127&lt;&gt;"",MAX(Q$23:$Q126)&gt;MAX(Y$23:$Y126),MAX(S$23:$S126)&gt;MAX(Y$23:$Y126),MAX(U$23:$U126)&gt;MAX(Y$23:$Y126),MAX(W$23:$W126)&gt;MAX(Y$23:$Y126),MAX(Y$23:$Y126)&lt;=MAX(AA$23:$AA126),MAX(Y$23:$Y126)&lt;TIME(16,0,0)),MAX(Y$23:$Y126,$C127),""),"")</f>
        <v/>
      </c>
      <c r="Y127" s="4" t="str">
        <f t="shared" ca="1" si="94"/>
        <v/>
      </c>
      <c r="Z127" s="21" t="str">
        <f ca="1">IF($A127="макияж",IF(AND(MAX(O$23:$O126)&gt;MAX(AA$23:$AA126),$C127&lt;&gt;"",MAX(Q$23:$Q126)&gt;MAX(AA$23:$AA126),MAX(S$23:$S126)&gt;MAX(AA$23:$AA126),MAX(U$23:$U126)&gt;MAX(AA$23:$AA126),MAX(W$23:$W126)&gt;MAX(AA$23:$AA126),MAX(Y$23:$Y126)&gt;MAX(AA$23:$AA126),MAX(AA$23:$AA126)&lt;TIME(16,0,0)),MAX(AA$23:$AA126,$C127),""),"")</f>
        <v/>
      </c>
      <c r="AA127" s="4" t="str">
        <f t="shared" ca="1" si="95"/>
        <v/>
      </c>
    </row>
    <row r="128" spans="1:27" ht="13.8" x14ac:dyDescent="0.3">
      <c r="A128" s="33" t="str">
        <f t="shared" ca="1" si="82"/>
        <v>макияж</v>
      </c>
      <c r="B128" s="34">
        <f t="shared" ca="1" si="83"/>
        <v>4.7650112184223179</v>
      </c>
      <c r="C128" s="32">
        <f t="shared" ca="1" si="84"/>
        <v>0.65541884384893923</v>
      </c>
      <c r="D128" s="3">
        <f ca="1">IF(C128&lt;&gt;"",IF(A128="маникюр",SUM(COUNTIF($I$24:$I128,"&gt;"&amp;C128),COUNTIF($K$24:$K128,"&gt;"&amp;C128),COUNTIF($M$24:$M128,"&gt;"&amp;C128)),SUM(COUNTIF($O$24:$O128,"&gt;"&amp;C128),COUNTIF($Q$24:$Q128,"&gt;"&amp;C128),COUNTIF($S$24:$S128,"&gt;"&amp;C128),COUNTIF($U$24:$U128,"&gt;"&amp;C128),COUNTIF($W$24:$W128,"&gt;"&amp;C128),COUNTIF($Y$24:$Y128,"&gt;"&amp;C128),COUNTIF($AA$24:$AA128,"&gt;"&amp;C128))),"")</f>
        <v>5</v>
      </c>
      <c r="E128" s="3">
        <f t="shared" ca="1" si="85"/>
        <v>20.143383354003188</v>
      </c>
      <c r="F128" s="35">
        <f t="shared" ca="1" si="86"/>
        <v>1.3988460662502214E-2</v>
      </c>
      <c r="G128" s="4">
        <f t="shared" ca="1" si="87"/>
        <v>1.3988460662502256E-2</v>
      </c>
      <c r="H128" s="4" t="str">
        <f ca="1">IF($A128="маникюр",IF(AND(MAX(I$23:$I127)&lt;=MAX(K$23:$K127),$C128&lt;&gt;"",MAX(I$23:$I127)&lt;=MAX(M$23:$M127),MAX(I$23:$I127)&lt;TIME(16,0,0)),MAX(I$23:$I127,$C128),""),"")</f>
        <v/>
      </c>
      <c r="I128" s="4" t="str">
        <f t="shared" ca="1" si="88"/>
        <v/>
      </c>
      <c r="J128" s="4" t="str">
        <f ca="1">IF($A128="маникюр",IF(AND(MAX(I$23:$I127)&gt;MAX(K$23:$K127),$C128&lt;&gt;"",MAX(K$23:$K127)&lt;=MAX(M$23:$M127),MAX(K$23:$K127)&lt;TIME(16,0,0)),MAX(K$23:$K127,$C128),""),"")</f>
        <v/>
      </c>
      <c r="K128" s="4" t="str">
        <f t="shared" ca="1" si="89"/>
        <v/>
      </c>
      <c r="L128" s="21" t="str">
        <f ca="1">IF($A128="маникюр",IF(AND(MAX(I$23:$I127)&gt;MAX(M$23:$M127),$C128&lt;&gt;"",MAX(K$23:$K127)&gt;MAX(M$23:$M127),MAX(M$23:$M127)&lt;TIME(16,0,0)),MAX(M$23:$M127,$C128),""),"")</f>
        <v/>
      </c>
      <c r="M128" s="4" t="str">
        <f t="shared" ca="1" si="90"/>
        <v/>
      </c>
      <c r="N128" s="4">
        <f ca="1">IF($A128="макияж",IF(AND(MAX(O$23:$O127)&lt;=MAX(Q$23:$Q127),$C128&lt;&gt;"",MAX(O$23:$O127)&lt;=MAX(S$23:$S127),MAX(O$23:$O127)&lt;=MAX(U$23:$U127),MAX(O$23:$O127)&lt;=MAX(W$23:$W127),MAX(O$23:$O127)&lt;=MAX(Y$23:$Y127),MAX(O$23:$O127)&lt;=MAX(AA$23:$AA127),MAX(O$23:$O127)&lt;TIME(16,0,0)),MAX(O$23:$O127,$C128),""),"")</f>
        <v>0.65541884384893923</v>
      </c>
      <c r="O128" s="4">
        <f t="shared" ca="1" si="79"/>
        <v>0.66940730451144148</v>
      </c>
      <c r="P128" s="21" t="str">
        <f ca="1">IF($A128="макияж",IF(AND(MAX(O$23:$O127)&gt;MAX(Q$23:$Q127),$C128&lt;&gt;"",MAX(Q$23:$Q127)&lt;=MAX(S$23:$S127),MAX(Q$23:$Q127)&lt;=MAX(U$23:$U127),MAX(Q$23:$Q127)&lt;=MAX(W$23:$W127),MAX(Q$23:$Q127)&lt;=MAX(Y$23:$Y127),MAX(Q$23:$Q127)&lt;=MAX(AA$23:$AA127),MAX(Q$23:$Q127)&lt;TIME(16,0,0)),MAX(Q$23:$Q127,$C128),""),"")</f>
        <v/>
      </c>
      <c r="Q128" s="4" t="str">
        <f t="shared" ca="1" si="80"/>
        <v/>
      </c>
      <c r="R128" s="21" t="str">
        <f ca="1">IF($A128="макияж",IF(AND(MAX(O$23:$O127)&gt;MAX(S$23:$S127),$C128&lt;&gt;"",MAX(Q$23:$Q127)&gt;MAX(S$23:$S127),MAX(S$23:$S127)&lt;=MAX(U$23:$U127),MAX(S$23:$S127)&lt;=MAX(W$23:$W127),MAX(S$23:$S127)&lt;=MAX(Y$23:$Y127),MAX(S$23:$S127)&lt;=MAX(AA$23:$AA127),MAX(S$23:$S127)&lt;TIME(16,0,0)),MAX(S$23:$S127,$C128),""),"")</f>
        <v/>
      </c>
      <c r="S128" s="4" t="str">
        <f t="shared" ref="S128" ca="1" si="134">IF(ISTEXT(R128),"",R128+$E128/1440)</f>
        <v/>
      </c>
      <c r="T128" s="21" t="str">
        <f ca="1">IF($A128="макияж",IF(AND(MAX(O$23:$O127)&gt;MAX(U$23:$U127),$C128&lt;&gt;"",MAX(Q$23:$Q127)&gt;MAX(U$23:$U127),MAX(S$23:$S127)&gt;MAX(U$23:$U127),MAX(U$23:$U127)&lt;=MAX(W$23:$W127),MAX(U$23:$U127)&lt;=MAX(Y$23:$Y127),MAX(U$23:$U127)&lt;=MAX(AA$23:$AA127),MAX(U$23:$U127)&lt;TIME(16,0,0)),MAX(U$23:$U127,$C128),""),"")</f>
        <v/>
      </c>
      <c r="U128" s="4" t="str">
        <f t="shared" ca="1" si="92"/>
        <v/>
      </c>
      <c r="V128" s="21" t="str">
        <f ca="1">IF($A128="макияж",IF(AND(MAX(O$23:$O127)&gt;MAX(W$23:$W127),$C128&lt;&gt;"",MAX(Q$23:$Q127)&gt;MAX(W$23:$W127),MAX(S$23:$S127)&gt;MAX(W$23:$W127),MAX(U$23:$U127)&gt;MAX(W$23:$W127),MAX(W$23:$W127)&lt;=MAX(Y$23:$Y127),MAX(W$23:$W127)&lt;=MAX(AA$23:$AA127),MAX(W$23:$W127)&lt;TIME(16,0,0)),MAX(W$23:$W127,$C128),""),"")</f>
        <v/>
      </c>
      <c r="W128" s="4" t="str">
        <f t="shared" ca="1" si="93"/>
        <v/>
      </c>
      <c r="X128" s="21" t="str">
        <f ca="1">IF($A128="макияж",IF(AND(MAX(O$23:$O127)&gt;MAX(Y$23:$Y127),$C128&lt;&gt;"",MAX(Q$23:$Q127)&gt;MAX(Y$23:$Y127),MAX(S$23:$S127)&gt;MAX(Y$23:$Y127),MAX(U$23:$U127)&gt;MAX(Y$23:$Y127),MAX(W$23:$W127)&gt;MAX(Y$23:$Y127),MAX(Y$23:$Y127)&lt;=MAX(AA$23:$AA127),MAX(Y$23:$Y127)&lt;TIME(16,0,0)),MAX(Y$23:$Y127,$C128),""),"")</f>
        <v/>
      </c>
      <c r="Y128" s="4" t="str">
        <f t="shared" ca="1" si="94"/>
        <v/>
      </c>
      <c r="Z128" s="21" t="str">
        <f ca="1">IF($A128="макияж",IF(AND(MAX(O$23:$O127)&gt;MAX(AA$23:$AA127),$C128&lt;&gt;"",MAX(Q$23:$Q127)&gt;MAX(AA$23:$AA127),MAX(S$23:$S127)&gt;MAX(AA$23:$AA127),MAX(U$23:$U127)&gt;MAX(AA$23:$AA127),MAX(W$23:$W127)&gt;MAX(AA$23:$AA127),MAX(Y$23:$Y127)&gt;MAX(AA$23:$AA127),MAX(AA$23:$AA127)&lt;TIME(16,0,0)),MAX(AA$23:$AA127,$C128),""),"")</f>
        <v/>
      </c>
      <c r="AA128" s="4" t="str">
        <f t="shared" ca="1" si="95"/>
        <v/>
      </c>
    </row>
    <row r="129" spans="1:27" ht="13.8" x14ac:dyDescent="0.3">
      <c r="A129" s="33" t="str">
        <f t="shared" ca="1" si="82"/>
        <v>макияж</v>
      </c>
      <c r="B129" s="34">
        <f t="shared" ca="1" si="83"/>
        <v>4.6824681631080889</v>
      </c>
      <c r="C129" s="32">
        <f t="shared" ca="1" si="84"/>
        <v>0.65867055785109763</v>
      </c>
      <c r="D129" s="3">
        <f ca="1">IF(C129&lt;&gt;"",IF(A129="маникюр",SUM(COUNTIF($I$24:$I129,"&gt;"&amp;C129),COUNTIF($K$24:$K129,"&gt;"&amp;C129),COUNTIF($M$24:$M129,"&gt;"&amp;C129)),SUM(COUNTIF($O$24:$O129,"&gt;"&amp;C129),COUNTIF($Q$24:$Q129,"&gt;"&amp;C129),COUNTIF($S$24:$S129,"&gt;"&amp;C129),COUNTIF($U$24:$U129,"&gt;"&amp;C129),COUNTIF($W$24:$W129,"&gt;"&amp;C129),COUNTIF($Y$24:$Y129,"&gt;"&amp;C129),COUNTIF($AA$24:$AA129,"&gt;"&amp;C129))),"")</f>
        <v>6</v>
      </c>
      <c r="E129" s="3">
        <f t="shared" ca="1" si="85"/>
        <v>21.67472706780773</v>
      </c>
      <c r="F129" s="35">
        <f t="shared" ca="1" si="86"/>
        <v>1.5051893797088701E-2</v>
      </c>
      <c r="G129" s="4">
        <f t="shared" ca="1" si="87"/>
        <v>1.5051893797088711E-2</v>
      </c>
      <c r="H129" s="4" t="str">
        <f ca="1">IF($A129="маникюр",IF(AND(MAX(I$23:$I128)&lt;=MAX(K$23:$K128),$C129&lt;&gt;"",MAX(I$23:$I128)&lt;=MAX(M$23:$M128),MAX(I$23:$I128)&lt;TIME(16,0,0)),MAX(I$23:$I128,$C129),""),"")</f>
        <v/>
      </c>
      <c r="I129" s="4" t="str">
        <f t="shared" ca="1" si="88"/>
        <v/>
      </c>
      <c r="J129" s="4" t="str">
        <f ca="1">IF($A129="маникюр",IF(AND(MAX(I$23:$I128)&gt;MAX(K$23:$K128),$C129&lt;&gt;"",MAX(K$23:$K128)&lt;=MAX(M$23:$M128),MAX(K$23:$K128)&lt;TIME(16,0,0)),MAX(K$23:$K128,$C129),""),"")</f>
        <v/>
      </c>
      <c r="K129" s="4" t="str">
        <f t="shared" ca="1" si="89"/>
        <v/>
      </c>
      <c r="L129" s="21" t="str">
        <f ca="1">IF($A129="маникюр",IF(AND(MAX(I$23:$I128)&gt;MAX(M$23:$M128),$C129&lt;&gt;"",MAX(K$23:$K128)&gt;MAX(M$23:$M128),MAX(M$23:$M128)&lt;TIME(16,0,0)),MAX(M$23:$M128,$C129),""),"")</f>
        <v/>
      </c>
      <c r="M129" s="4" t="str">
        <f t="shared" ca="1" si="90"/>
        <v/>
      </c>
      <c r="N129" s="4" t="str">
        <f ca="1">IF($A129="макияж",IF(AND(MAX(O$23:$O128)&lt;=MAX(Q$23:$Q128),$C129&lt;&gt;"",MAX(O$23:$O128)&lt;=MAX(S$23:$S128),MAX(O$23:$O128)&lt;=MAX(U$23:$U128),MAX(O$23:$O128)&lt;=MAX(W$23:$W128),MAX(O$23:$O128)&lt;=MAX(Y$23:$Y128),MAX(O$23:$O128)&lt;=MAX(AA$23:$AA128),MAX(O$23:$O128)&lt;TIME(16,0,0)),MAX(O$23:$O128,$C129),""),"")</f>
        <v/>
      </c>
      <c r="O129" s="4" t="str">
        <f t="shared" ca="1" si="79"/>
        <v/>
      </c>
      <c r="P129" s="21" t="str">
        <f ca="1">IF($A129="макияж",IF(AND(MAX(O$23:$O128)&gt;MAX(Q$23:$Q128),$C129&lt;&gt;"",MAX(Q$23:$Q128)&lt;=MAX(S$23:$S128),MAX(Q$23:$Q128)&lt;=MAX(U$23:$U128),MAX(Q$23:$Q128)&lt;=MAX(W$23:$W128),MAX(Q$23:$Q128)&lt;=MAX(Y$23:$Y128),MAX(Q$23:$Q128)&lt;=MAX(AA$23:$AA128),MAX(Q$23:$Q128)&lt;TIME(16,0,0)),MAX(Q$23:$Q128,$C129),""),"")</f>
        <v/>
      </c>
      <c r="Q129" s="4" t="str">
        <f t="shared" ca="1" si="80"/>
        <v/>
      </c>
      <c r="R129" s="21">
        <f ca="1">IF($A129="макияж",IF(AND(MAX(O$23:$O128)&gt;MAX(S$23:$S128),$C129&lt;&gt;"",MAX(Q$23:$Q128)&gt;MAX(S$23:$S128),MAX(S$23:$S128)&lt;=MAX(U$23:$U128),MAX(S$23:$S128)&lt;=MAX(W$23:$W128),MAX(S$23:$S128)&lt;=MAX(Y$23:$Y128),MAX(S$23:$S128)&lt;=MAX(AA$23:$AA128),MAX(S$23:$S128)&lt;TIME(16,0,0)),MAX(S$23:$S128,$C129),""),"")</f>
        <v>0.65867055785109763</v>
      </c>
      <c r="S129" s="4">
        <f t="shared" ref="S129" ca="1" si="135">IF(ISTEXT(R129),"",R129+$E129/1440)</f>
        <v>0.67372245164818634</v>
      </c>
      <c r="T129" s="21" t="str">
        <f ca="1">IF($A129="макияж",IF(AND(MAX(O$23:$O128)&gt;MAX(U$23:$U128),$C129&lt;&gt;"",MAX(Q$23:$Q128)&gt;MAX(U$23:$U128),MAX(S$23:$S128)&gt;MAX(U$23:$U128),MAX(U$23:$U128)&lt;=MAX(W$23:$W128),MAX(U$23:$U128)&lt;=MAX(Y$23:$Y128),MAX(U$23:$U128)&lt;=MAX(AA$23:$AA128),MAX(U$23:$U128)&lt;TIME(16,0,0)),MAX(U$23:$U128,$C129),""),"")</f>
        <v/>
      </c>
      <c r="U129" s="4" t="str">
        <f t="shared" ca="1" si="92"/>
        <v/>
      </c>
      <c r="V129" s="21" t="str">
        <f ca="1">IF($A129="макияж",IF(AND(MAX(O$23:$O128)&gt;MAX(W$23:$W128),$C129&lt;&gt;"",MAX(Q$23:$Q128)&gt;MAX(W$23:$W128),MAX(S$23:$S128)&gt;MAX(W$23:$W128),MAX(U$23:$U128)&gt;MAX(W$23:$W128),MAX(W$23:$W128)&lt;=MAX(Y$23:$Y128),MAX(W$23:$W128)&lt;=MAX(AA$23:$AA128),MAX(W$23:$W128)&lt;TIME(16,0,0)),MAX(W$23:$W128,$C129),""),"")</f>
        <v/>
      </c>
      <c r="W129" s="4" t="str">
        <f t="shared" ca="1" si="93"/>
        <v/>
      </c>
      <c r="X129" s="21" t="str">
        <f ca="1">IF($A129="макияж",IF(AND(MAX(O$23:$O128)&gt;MAX(Y$23:$Y128),$C129&lt;&gt;"",MAX(Q$23:$Q128)&gt;MAX(Y$23:$Y128),MAX(S$23:$S128)&gt;MAX(Y$23:$Y128),MAX(U$23:$U128)&gt;MAX(Y$23:$Y128),MAX(W$23:$W128)&gt;MAX(Y$23:$Y128),MAX(Y$23:$Y128)&lt;=MAX(AA$23:$AA128),MAX(Y$23:$Y128)&lt;TIME(16,0,0)),MAX(Y$23:$Y128,$C129),""),"")</f>
        <v/>
      </c>
      <c r="Y129" s="4" t="str">
        <f t="shared" ca="1" si="94"/>
        <v/>
      </c>
      <c r="Z129" s="21" t="str">
        <f ca="1">IF($A129="макияж",IF(AND(MAX(O$23:$O128)&gt;MAX(AA$23:$AA128),$C129&lt;&gt;"",MAX(Q$23:$Q128)&gt;MAX(AA$23:$AA128),MAX(S$23:$S128)&gt;MAX(AA$23:$AA128),MAX(U$23:$U128)&gt;MAX(AA$23:$AA128),MAX(W$23:$W128)&gt;MAX(AA$23:$AA128),MAX(Y$23:$Y128)&gt;MAX(AA$23:$AA128),MAX(AA$23:$AA128)&lt;TIME(16,0,0)),MAX(AA$23:$AA128,$C129),""),"")</f>
        <v/>
      </c>
      <c r="AA129" s="4" t="str">
        <f t="shared" ca="1" si="95"/>
        <v/>
      </c>
    </row>
    <row r="130" spans="1:27" ht="13.8" x14ac:dyDescent="0.3">
      <c r="A130" s="33" t="str">
        <f t="shared" ca="1" si="82"/>
        <v>макияж</v>
      </c>
      <c r="B130" s="34">
        <f t="shared" ca="1" si="83"/>
        <v>2.7827283284124746</v>
      </c>
      <c r="C130" s="32">
        <f t="shared" ca="1" si="84"/>
        <v>0.66060300807916184</v>
      </c>
      <c r="D130" s="3">
        <f ca="1">IF(C130&lt;&gt;"",IF(A130="маникюр",SUM(COUNTIF($I$24:$I130,"&gt;"&amp;C130),COUNTIF($K$24:$K130,"&gt;"&amp;C130),COUNTIF($M$24:$M130,"&gt;"&amp;C130)),SUM(COUNTIF($O$24:$O130,"&gt;"&amp;C130),COUNTIF($Q$24:$Q130,"&gt;"&amp;C130),COUNTIF($S$24:$S130,"&gt;"&amp;C130),COUNTIF($U$24:$U130,"&gt;"&amp;C130),COUNTIF($W$24:$W130,"&gt;"&amp;C130),COUNTIF($Y$24:$Y130,"&gt;"&amp;C130),COUNTIF($AA$24:$AA130,"&gt;"&amp;C130))),"")</f>
        <v>7</v>
      </c>
      <c r="E130" s="3">
        <f t="shared" ca="1" si="85"/>
        <v>18.748236847523167</v>
      </c>
      <c r="F130" s="35">
        <f t="shared" ca="1" si="86"/>
        <v>1.3019608921891088E-2</v>
      </c>
      <c r="G130" s="4">
        <f t="shared" ca="1" si="87"/>
        <v>1.3019608921891135E-2</v>
      </c>
      <c r="H130" s="4" t="str">
        <f ca="1">IF($A130="маникюр",IF(AND(MAX(I$23:$I129)&lt;=MAX(K$23:$K129),$C130&lt;&gt;"",MAX(I$23:$I129)&lt;=MAX(M$23:$M129),MAX(I$23:$I129)&lt;TIME(16,0,0)),MAX(I$23:$I129,$C130),""),"")</f>
        <v/>
      </c>
      <c r="I130" s="4" t="str">
        <f t="shared" ca="1" si="88"/>
        <v/>
      </c>
      <c r="J130" s="4" t="str">
        <f ca="1">IF($A130="маникюр",IF(AND(MAX(I$23:$I129)&gt;MAX(K$23:$K129),$C130&lt;&gt;"",MAX(K$23:$K129)&lt;=MAX(M$23:$M129),MAX(K$23:$K129)&lt;TIME(16,0,0)),MAX(K$23:$K129,$C130),""),"")</f>
        <v/>
      </c>
      <c r="K130" s="4" t="str">
        <f t="shared" ca="1" si="89"/>
        <v/>
      </c>
      <c r="L130" s="21" t="str">
        <f ca="1">IF($A130="маникюр",IF(AND(MAX(I$23:$I129)&gt;MAX(M$23:$M129),$C130&lt;&gt;"",MAX(K$23:$K129)&gt;MAX(M$23:$M129),MAX(M$23:$M129)&lt;TIME(16,0,0)),MAX(M$23:$M129,$C130),""),"")</f>
        <v/>
      </c>
      <c r="M130" s="4" t="str">
        <f t="shared" ca="1" si="90"/>
        <v/>
      </c>
      <c r="N130" s="4" t="str">
        <f ca="1">IF($A130="макияж",IF(AND(MAX(O$23:$O129)&lt;=MAX(Q$23:$Q129),$C130&lt;&gt;"",MAX(O$23:$O129)&lt;=MAX(S$23:$S129),MAX(O$23:$O129)&lt;=MAX(U$23:$U129),MAX(O$23:$O129)&lt;=MAX(W$23:$W129),MAX(O$23:$O129)&lt;=MAX(Y$23:$Y129),MAX(O$23:$O129)&lt;=MAX(AA$23:$AA129),MAX(O$23:$O129)&lt;TIME(16,0,0)),MAX(O$23:$O129,$C130),""),"")</f>
        <v/>
      </c>
      <c r="O130" s="4" t="str">
        <f t="shared" ca="1" si="79"/>
        <v/>
      </c>
      <c r="P130" s="21" t="str">
        <f ca="1">IF($A130="макияж",IF(AND(MAX(O$23:$O129)&gt;MAX(Q$23:$Q129),$C130&lt;&gt;"",MAX(Q$23:$Q129)&lt;=MAX(S$23:$S129),MAX(Q$23:$Q129)&lt;=MAX(U$23:$U129),MAX(Q$23:$Q129)&lt;=MAX(W$23:$W129),MAX(Q$23:$Q129)&lt;=MAX(Y$23:$Y129),MAX(Q$23:$Q129)&lt;=MAX(AA$23:$AA129),MAX(Q$23:$Q129)&lt;TIME(16,0,0)),MAX(Q$23:$Q129,$C130),""),"")</f>
        <v/>
      </c>
      <c r="Q130" s="4" t="str">
        <f t="shared" ca="1" si="80"/>
        <v/>
      </c>
      <c r="R130" s="21" t="str">
        <f ca="1">IF($A130="макияж",IF(AND(MAX(O$23:$O129)&gt;MAX(S$23:$S129),$C130&lt;&gt;"",MAX(Q$23:$Q129)&gt;MAX(S$23:$S129),MAX(S$23:$S129)&lt;=MAX(U$23:$U129),MAX(S$23:$S129)&lt;=MAX(W$23:$W129),MAX(S$23:$S129)&lt;=MAX(Y$23:$Y129),MAX(S$23:$S129)&lt;=MAX(AA$23:$AA129),MAX(S$23:$S129)&lt;TIME(16,0,0)),MAX(S$23:$S129,$C130),""),"")</f>
        <v/>
      </c>
      <c r="S130" s="4" t="str">
        <f t="shared" ref="S130" ca="1" si="136">IF(ISTEXT(R130),"",R130+$E130/1440)</f>
        <v/>
      </c>
      <c r="T130" s="21" t="str">
        <f ca="1">IF($A130="макияж",IF(AND(MAX(O$23:$O129)&gt;MAX(U$23:$U129),$C130&lt;&gt;"",MAX(Q$23:$Q129)&gt;MAX(U$23:$U129),MAX(S$23:$S129)&gt;MAX(U$23:$U129),MAX(U$23:$U129)&lt;=MAX(W$23:$W129),MAX(U$23:$U129)&lt;=MAX(Y$23:$Y129),MAX(U$23:$U129)&lt;=MAX(AA$23:$AA129),MAX(U$23:$U129)&lt;TIME(16,0,0)),MAX(U$23:$U129,$C130),""),"")</f>
        <v/>
      </c>
      <c r="U130" s="4" t="str">
        <f t="shared" ca="1" si="92"/>
        <v/>
      </c>
      <c r="V130" s="21">
        <f ca="1">IF($A130="макияж",IF(AND(MAX(O$23:$O129)&gt;MAX(W$23:$W129),$C130&lt;&gt;"",MAX(Q$23:$Q129)&gt;MAX(W$23:$W129),MAX(S$23:$S129)&gt;MAX(W$23:$W129),MAX(U$23:$U129)&gt;MAX(W$23:$W129),MAX(W$23:$W129)&lt;=MAX(Y$23:$Y129),MAX(W$23:$W129)&lt;=MAX(AA$23:$AA129),MAX(W$23:$W129)&lt;TIME(16,0,0)),MAX(W$23:$W129,$C130),""),"")</f>
        <v>0.66060300807916184</v>
      </c>
      <c r="W130" s="4">
        <f t="shared" ca="1" si="93"/>
        <v>0.67362261700105297</v>
      </c>
      <c r="X130" s="21" t="str">
        <f ca="1">IF($A130="макияж",IF(AND(MAX(O$23:$O129)&gt;MAX(Y$23:$Y129),$C130&lt;&gt;"",MAX(Q$23:$Q129)&gt;MAX(Y$23:$Y129),MAX(S$23:$S129)&gt;MAX(Y$23:$Y129),MAX(U$23:$U129)&gt;MAX(Y$23:$Y129),MAX(W$23:$W129)&gt;MAX(Y$23:$Y129),MAX(Y$23:$Y129)&lt;=MAX(AA$23:$AA129),MAX(Y$23:$Y129)&lt;TIME(16,0,0)),MAX(Y$23:$Y129,$C130),""),"")</f>
        <v/>
      </c>
      <c r="Y130" s="4" t="str">
        <f t="shared" ca="1" si="94"/>
        <v/>
      </c>
      <c r="Z130" s="21" t="str">
        <f ca="1">IF($A130="макияж",IF(AND(MAX(O$23:$O129)&gt;MAX(AA$23:$AA129),$C130&lt;&gt;"",MAX(Q$23:$Q129)&gt;MAX(AA$23:$AA129),MAX(S$23:$S129)&gt;MAX(AA$23:$AA129),MAX(U$23:$U129)&gt;MAX(AA$23:$AA129),MAX(W$23:$W129)&gt;MAX(AA$23:$AA129),MAX(Y$23:$Y129)&gt;MAX(AA$23:$AA129),MAX(AA$23:$AA129)&lt;TIME(16,0,0)),MAX(AA$23:$AA129,$C130),""),"")</f>
        <v/>
      </c>
      <c r="AA130" s="4" t="str">
        <f t="shared" ca="1" si="95"/>
        <v/>
      </c>
    </row>
    <row r="131" spans="1:27" ht="13.8" x14ac:dyDescent="0.3">
      <c r="A131" s="33" t="str">
        <f t="shared" ca="1" si="82"/>
        <v>макияж</v>
      </c>
      <c r="B131" s="34">
        <f t="shared" ca="1" si="83"/>
        <v>18.672919265757411</v>
      </c>
      <c r="C131" s="32" t="str">
        <f t="shared" ca="1" si="84"/>
        <v/>
      </c>
      <c r="D131" s="3" t="str">
        <f ca="1">IF(C131&lt;&gt;"",IF(A131="маникюр",SUM(COUNTIF($I$24:$I131,"&gt;"&amp;C131),COUNTIF($K$24:$K131,"&gt;"&amp;C131),COUNTIF($M$24:$M131,"&gt;"&amp;C131)),SUM(COUNTIF($O$24:$O131,"&gt;"&amp;C131),COUNTIF($Q$24:$Q131,"&gt;"&amp;C131),COUNTIF($S$24:$S131,"&gt;"&amp;C131),COUNTIF($U$24:$U131,"&gt;"&amp;C131),COUNTIF($W$24:$W131,"&gt;"&amp;C131),COUNTIF($Y$24:$Y131,"&gt;"&amp;C131),COUNTIF($AA$24:$AA131,"&gt;"&amp;C131))),"")</f>
        <v/>
      </c>
      <c r="E131" s="3" t="str">
        <f t="shared" ca="1" si="85"/>
        <v/>
      </c>
      <c r="F131" s="35" t="str">
        <f t="shared" ca="1" si="86"/>
        <v/>
      </c>
      <c r="G131" s="4" t="str">
        <f t="shared" ca="1" si="87"/>
        <v/>
      </c>
      <c r="H131" s="4" t="str">
        <f ca="1">IF($A131="маникюр",IF(AND(MAX(I$23:$I130)&lt;=MAX(K$23:$K130),$C131&lt;&gt;"",MAX(I$23:$I130)&lt;=MAX(M$23:$M130),MAX(I$23:$I130)&lt;TIME(16,0,0)),MAX(I$23:$I130,$C131),""),"")</f>
        <v/>
      </c>
      <c r="I131" s="4" t="str">
        <f t="shared" ca="1" si="88"/>
        <v/>
      </c>
      <c r="J131" s="4" t="str">
        <f ca="1">IF($A131="маникюр",IF(AND(MAX(I$23:$I130)&gt;MAX(K$23:$K130),$C131&lt;&gt;"",MAX(K$23:$K130)&lt;=MAX(M$23:$M130),MAX(K$23:$K130)&lt;TIME(16,0,0)),MAX(K$23:$K130,$C131),""),"")</f>
        <v/>
      </c>
      <c r="K131" s="4" t="str">
        <f t="shared" ca="1" si="89"/>
        <v/>
      </c>
      <c r="L131" s="21" t="str">
        <f ca="1">IF($A131="маникюр",IF(AND(MAX(I$23:$I130)&gt;MAX(M$23:$M130),$C131&lt;&gt;"",MAX(K$23:$K130)&gt;MAX(M$23:$M130),MAX(M$23:$M130)&lt;TIME(16,0,0)),MAX(M$23:$M130,$C131),""),"")</f>
        <v/>
      </c>
      <c r="M131" s="4" t="str">
        <f t="shared" ca="1" si="90"/>
        <v/>
      </c>
      <c r="N131" s="4" t="str">
        <f ca="1">IF($A131="макияж",IF(AND(MAX(O$23:$O130)&lt;=MAX(Q$23:$Q130),$C131&lt;&gt;"",MAX(O$23:$O130)&lt;=MAX(S$23:$S130),MAX(O$23:$O130)&lt;=MAX(U$23:$U130),MAX(O$23:$O130)&lt;=MAX(W$23:$W130),MAX(O$23:$O130)&lt;=MAX(Y$23:$Y130),MAX(O$23:$O130)&lt;=MAX(AA$23:$AA130),MAX(O$23:$O130)&lt;TIME(16,0,0)),MAX(O$23:$O130,$C131),""),"")</f>
        <v/>
      </c>
      <c r="O131" s="4" t="str">
        <f t="shared" ca="1" si="79"/>
        <v/>
      </c>
      <c r="P131" s="21" t="str">
        <f ca="1">IF($A131="макияж",IF(AND(MAX(O$23:$O130)&gt;MAX(Q$23:$Q130),$C131&lt;&gt;"",MAX(Q$23:$Q130)&lt;=MAX(S$23:$S130),MAX(Q$23:$Q130)&lt;=MAX(U$23:$U130),MAX(Q$23:$Q130)&lt;=MAX(W$23:$W130),MAX(Q$23:$Q130)&lt;=MAX(Y$23:$Y130),MAX(Q$23:$Q130)&lt;=MAX(AA$23:$AA130),MAX(Q$23:$Q130)&lt;TIME(16,0,0)),MAX(Q$23:$Q130,$C131),""),"")</f>
        <v/>
      </c>
      <c r="Q131" s="4" t="str">
        <f t="shared" ca="1" si="80"/>
        <v/>
      </c>
      <c r="R131" s="21" t="str">
        <f ca="1">IF($A131="макияж",IF(AND(MAX(O$23:$O130)&gt;MAX(S$23:$S130),$C131&lt;&gt;"",MAX(Q$23:$Q130)&gt;MAX(S$23:$S130),MAX(S$23:$S130)&lt;=MAX(U$23:$U130),MAX(S$23:$S130)&lt;=MAX(W$23:$W130),MAX(S$23:$S130)&lt;=MAX(Y$23:$Y130),MAX(S$23:$S130)&lt;=MAX(AA$23:$AA130),MAX(S$23:$S130)&lt;TIME(16,0,0)),MAX(S$23:$S130,$C131),""),"")</f>
        <v/>
      </c>
      <c r="S131" s="4" t="str">
        <f t="shared" ref="S131" ca="1" si="137">IF(ISTEXT(R131),"",R131+$E131/1440)</f>
        <v/>
      </c>
      <c r="T131" s="21" t="str">
        <f ca="1">IF($A131="макияж",IF(AND(MAX(O$23:$O130)&gt;MAX(U$23:$U130),$C131&lt;&gt;"",MAX(Q$23:$Q130)&gt;MAX(U$23:$U130),MAX(S$23:$S130)&gt;MAX(U$23:$U130),MAX(U$23:$U130)&lt;=MAX(W$23:$W130),MAX(U$23:$U130)&lt;=MAX(Y$23:$Y130),MAX(U$23:$U130)&lt;=MAX(AA$23:$AA130),MAX(U$23:$U130)&lt;TIME(16,0,0)),MAX(U$23:$U130,$C131),""),"")</f>
        <v/>
      </c>
      <c r="U131" s="4" t="str">
        <f t="shared" ca="1" si="92"/>
        <v/>
      </c>
      <c r="V131" s="21" t="str">
        <f ca="1">IF($A131="макияж",IF(AND(MAX(O$23:$O130)&gt;MAX(W$23:$W130),$C131&lt;&gt;"",MAX(Q$23:$Q130)&gt;MAX(W$23:$W130),MAX(S$23:$S130)&gt;MAX(W$23:$W130),MAX(U$23:$U130)&gt;MAX(W$23:$W130),MAX(W$23:$W130)&lt;=MAX(Y$23:$Y130),MAX(W$23:$W130)&lt;=MAX(AA$23:$AA130),MAX(W$23:$W130)&lt;TIME(16,0,0)),MAX(W$23:$W130,$C131),""),"")</f>
        <v/>
      </c>
      <c r="W131" s="4" t="str">
        <f t="shared" ca="1" si="93"/>
        <v/>
      </c>
      <c r="X131" s="21" t="str">
        <f ca="1">IF($A131="макияж",IF(AND(MAX(O$23:$O130)&gt;MAX(Y$23:$Y130),$C131&lt;&gt;"",MAX(Q$23:$Q130)&gt;MAX(Y$23:$Y130),MAX(S$23:$S130)&gt;MAX(Y$23:$Y130),MAX(U$23:$U130)&gt;MAX(Y$23:$Y130),MAX(W$23:$W130)&gt;MAX(Y$23:$Y130),MAX(Y$23:$Y130)&lt;=MAX(AA$23:$AA130),MAX(Y$23:$Y130)&lt;TIME(16,0,0)),MAX(Y$23:$Y130,$C131),""),"")</f>
        <v/>
      </c>
      <c r="Y131" s="4" t="str">
        <f t="shared" ca="1" si="94"/>
        <v/>
      </c>
      <c r="Z131" s="21" t="str">
        <f ca="1">IF($A131="макияж",IF(AND(MAX(O$23:$O130)&gt;MAX(AA$23:$AA130),$C131&lt;&gt;"",MAX(Q$23:$Q130)&gt;MAX(AA$23:$AA130),MAX(S$23:$S130)&gt;MAX(AA$23:$AA130),MAX(U$23:$U130)&gt;MAX(AA$23:$AA130),MAX(W$23:$W130)&gt;MAX(AA$23:$AA130),MAX(Y$23:$Y130)&gt;MAX(AA$23:$AA130),MAX(AA$23:$AA130)&lt;TIME(16,0,0)),MAX(AA$23:$AA130,$C131),""),"")</f>
        <v/>
      </c>
      <c r="AA131" s="4" t="str">
        <f t="shared" ca="1" si="95"/>
        <v/>
      </c>
    </row>
    <row r="132" spans="1:27" ht="13.8" x14ac:dyDescent="0.3">
      <c r="A132" s="33" t="str">
        <f t="shared" ca="1" si="82"/>
        <v>макияж</v>
      </c>
      <c r="B132" s="34">
        <f t="shared" ca="1" si="83"/>
        <v>7.8608460914486935</v>
      </c>
      <c r="C132" s="32" t="str">
        <f t="shared" ca="1" si="84"/>
        <v/>
      </c>
      <c r="D132" s="3" t="str">
        <f ca="1">IF(C132&lt;&gt;"",IF(A132="маникюр",SUM(COUNTIF($I$24:$I132,"&gt;"&amp;C132),COUNTIF($K$24:$K132,"&gt;"&amp;C132),COUNTIF($M$24:$M132,"&gt;"&amp;C132)),SUM(COUNTIF($O$24:$O132,"&gt;"&amp;C132),COUNTIF($Q$24:$Q132,"&gt;"&amp;C132),COUNTIF($S$24:$S132,"&gt;"&amp;C132),COUNTIF($U$24:$U132,"&gt;"&amp;C132),COUNTIF($W$24:$W132,"&gt;"&amp;C132),COUNTIF($Y$24:$Y132,"&gt;"&amp;C132),COUNTIF($AA$24:$AA132,"&gt;"&amp;C132))),"")</f>
        <v/>
      </c>
      <c r="E132" s="3" t="str">
        <f t="shared" ca="1" si="85"/>
        <v/>
      </c>
      <c r="F132" s="35" t="str">
        <f t="shared" ca="1" si="86"/>
        <v/>
      </c>
      <c r="G132" s="4" t="str">
        <f t="shared" ca="1" si="87"/>
        <v/>
      </c>
      <c r="H132" s="4" t="str">
        <f ca="1">IF($A132="маникюр",IF(AND(MAX(I$23:$I131)&lt;=MAX(K$23:$K131),$C132&lt;&gt;"",MAX(I$23:$I131)&lt;=MAX(M$23:$M131),MAX(I$23:$I131)&lt;TIME(16,0,0)),MAX(I$23:$I131,$C132),""),"")</f>
        <v/>
      </c>
      <c r="I132" s="4" t="str">
        <f t="shared" ca="1" si="88"/>
        <v/>
      </c>
      <c r="J132" s="4" t="str">
        <f ca="1">IF($A132="маникюр",IF(AND(MAX(I$23:$I131)&gt;MAX(K$23:$K131),$C132&lt;&gt;"",MAX(K$23:$K131)&lt;=MAX(M$23:$M131),MAX(K$23:$K131)&lt;TIME(16,0,0)),MAX(K$23:$K131,$C132),""),"")</f>
        <v/>
      </c>
      <c r="K132" s="4" t="str">
        <f t="shared" ca="1" si="89"/>
        <v/>
      </c>
      <c r="L132" s="21" t="str">
        <f ca="1">IF($A132="маникюр",IF(AND(MAX(I$23:$I131)&gt;MAX(M$23:$M131),$C132&lt;&gt;"",MAX(K$23:$K131)&gt;MAX(M$23:$M131),MAX(M$23:$M131)&lt;TIME(16,0,0)),MAX(M$23:$M131,$C132),""),"")</f>
        <v/>
      </c>
      <c r="M132" s="4" t="str">
        <f t="shared" ca="1" si="90"/>
        <v/>
      </c>
      <c r="N132" s="4" t="str">
        <f ca="1">IF($A132="макияж",IF(AND(MAX(O$23:$O131)&lt;=MAX(Q$23:$Q131),$C132&lt;&gt;"",MAX(O$23:$O131)&lt;=MAX(S$23:$S131),MAX(O$23:$O131)&lt;=MAX(U$23:$U131),MAX(O$23:$O131)&lt;=MAX(W$23:$W131),MAX(O$23:$O131)&lt;=MAX(Y$23:$Y131),MAX(O$23:$O131)&lt;=MAX(AA$23:$AA131),MAX(O$23:$O131)&lt;TIME(16,0,0)),MAX(O$23:$O131,$C132),""),"")</f>
        <v/>
      </c>
      <c r="O132" s="4" t="str">
        <f t="shared" ca="1" si="79"/>
        <v/>
      </c>
      <c r="P132" s="21" t="str">
        <f ca="1">IF($A132="макияж",IF(AND(MAX(O$23:$O131)&gt;MAX(Q$23:$Q131),$C132&lt;&gt;"",MAX(Q$23:$Q131)&lt;=MAX(S$23:$S131),MAX(Q$23:$Q131)&lt;=MAX(U$23:$U131),MAX(Q$23:$Q131)&lt;=MAX(W$23:$W131),MAX(Q$23:$Q131)&lt;=MAX(Y$23:$Y131),MAX(Q$23:$Q131)&lt;=MAX(AA$23:$AA131),MAX(Q$23:$Q131)&lt;TIME(16,0,0)),MAX(Q$23:$Q131,$C132),""),"")</f>
        <v/>
      </c>
      <c r="Q132" s="4" t="str">
        <f t="shared" ca="1" si="80"/>
        <v/>
      </c>
      <c r="R132" s="21" t="str">
        <f ca="1">IF($A132="макияж",IF(AND(MAX(O$23:$O131)&gt;MAX(S$23:$S131),$C132&lt;&gt;"",MAX(Q$23:$Q131)&gt;MAX(S$23:$S131),MAX(S$23:$S131)&lt;=MAX(U$23:$U131),MAX(S$23:$S131)&lt;=MAX(W$23:$W131),MAX(S$23:$S131)&lt;=MAX(Y$23:$Y131),MAX(S$23:$S131)&lt;=MAX(AA$23:$AA131),MAX(S$23:$S131)&lt;TIME(16,0,0)),MAX(S$23:$S131,$C132),""),"")</f>
        <v/>
      </c>
      <c r="S132" s="4" t="str">
        <f t="shared" ref="S132" ca="1" si="138">IF(ISTEXT(R132),"",R132+$E132/1440)</f>
        <v/>
      </c>
      <c r="T132" s="21" t="str">
        <f ca="1">IF($A132="макияж",IF(AND(MAX(O$23:$O131)&gt;MAX(U$23:$U131),$C132&lt;&gt;"",MAX(Q$23:$Q131)&gt;MAX(U$23:$U131),MAX(S$23:$S131)&gt;MAX(U$23:$U131),MAX(U$23:$U131)&lt;=MAX(W$23:$W131),MAX(U$23:$U131)&lt;=MAX(Y$23:$Y131),MAX(U$23:$U131)&lt;=MAX(AA$23:$AA131),MAX(U$23:$U131)&lt;TIME(16,0,0)),MAX(U$23:$U131,$C132),""),"")</f>
        <v/>
      </c>
      <c r="U132" s="4" t="str">
        <f t="shared" ca="1" si="92"/>
        <v/>
      </c>
      <c r="V132" s="21" t="str">
        <f ca="1">IF($A132="макияж",IF(AND(MAX(O$23:$O131)&gt;MAX(W$23:$W131),$C132&lt;&gt;"",MAX(Q$23:$Q131)&gt;MAX(W$23:$W131),MAX(S$23:$S131)&gt;MAX(W$23:$W131),MAX(U$23:$U131)&gt;MAX(W$23:$W131),MAX(W$23:$W131)&lt;=MAX(Y$23:$Y131),MAX(W$23:$W131)&lt;=MAX(AA$23:$AA131),MAX(W$23:$W131)&lt;TIME(16,0,0)),MAX(W$23:$W131,$C132),""),"")</f>
        <v/>
      </c>
      <c r="W132" s="4" t="str">
        <f t="shared" ca="1" si="93"/>
        <v/>
      </c>
      <c r="X132" s="21" t="str">
        <f ca="1">IF($A132="макияж",IF(AND(MAX(O$23:$O131)&gt;MAX(Y$23:$Y131),$C132&lt;&gt;"",MAX(Q$23:$Q131)&gt;MAX(Y$23:$Y131),MAX(S$23:$S131)&gt;MAX(Y$23:$Y131),MAX(U$23:$U131)&gt;MAX(Y$23:$Y131),MAX(W$23:$W131)&gt;MAX(Y$23:$Y131),MAX(Y$23:$Y131)&lt;=MAX(AA$23:$AA131),MAX(Y$23:$Y131)&lt;TIME(16,0,0)),MAX(Y$23:$Y131,$C132),""),"")</f>
        <v/>
      </c>
      <c r="Y132" s="4" t="str">
        <f t="shared" ca="1" si="94"/>
        <v/>
      </c>
      <c r="Z132" s="21" t="str">
        <f ca="1">IF($A132="макияж",IF(AND(MAX(O$23:$O131)&gt;MAX(AA$23:$AA131),$C132&lt;&gt;"",MAX(Q$23:$Q131)&gt;MAX(AA$23:$AA131),MAX(S$23:$S131)&gt;MAX(AA$23:$AA131),MAX(U$23:$U131)&gt;MAX(AA$23:$AA131),MAX(W$23:$W131)&gt;MAX(AA$23:$AA131),MAX(Y$23:$Y131)&gt;MAX(AA$23:$AA131),MAX(AA$23:$AA131)&lt;TIME(16,0,0)),MAX(AA$23:$AA131,$C132),""),"")</f>
        <v/>
      </c>
      <c r="AA132" s="4" t="str">
        <f t="shared" ca="1" si="95"/>
        <v/>
      </c>
    </row>
    <row r="133" spans="1:27" ht="13.8" x14ac:dyDescent="0.3">
      <c r="A133" s="33" t="str">
        <f t="shared" ca="1" si="82"/>
        <v>маникюр</v>
      </c>
      <c r="B133" s="34">
        <f t="shared" ca="1" si="83"/>
        <v>4.994367030960829</v>
      </c>
      <c r="C133" s="32" t="str">
        <f t="shared" ca="1" si="84"/>
        <v/>
      </c>
      <c r="D133" s="3" t="str">
        <f ca="1">IF(C133&lt;&gt;"",IF(A133="маникюр",SUM(COUNTIF($I$24:$I133,"&gt;"&amp;C133),COUNTIF($K$24:$K133,"&gt;"&amp;C133),COUNTIF($M$24:$M133,"&gt;"&amp;C133)),SUM(COUNTIF($O$24:$O133,"&gt;"&amp;C133),COUNTIF($Q$24:$Q133,"&gt;"&amp;C133),COUNTIF($S$24:$S133,"&gt;"&amp;C133),COUNTIF($U$24:$U133,"&gt;"&amp;C133),COUNTIF($W$24:$W133,"&gt;"&amp;C133),COUNTIF($Y$24:$Y133,"&gt;"&amp;C133),COUNTIF($AA$24:$AA133,"&gt;"&amp;C133))),"")</f>
        <v/>
      </c>
      <c r="E133" s="3" t="str">
        <f t="shared" ca="1" si="85"/>
        <v/>
      </c>
      <c r="F133" s="35" t="str">
        <f t="shared" ca="1" si="86"/>
        <v/>
      </c>
      <c r="G133" s="4" t="str">
        <f t="shared" ca="1" si="87"/>
        <v/>
      </c>
      <c r="H133" s="4" t="str">
        <f ca="1">IF($A133="маникюр",IF(AND(MAX(I$23:$I132)&lt;=MAX(K$23:$K132),$C133&lt;&gt;"",MAX(I$23:$I132)&lt;=MAX(M$23:$M132),MAX(I$23:$I132)&lt;TIME(16,0,0)),MAX(I$23:$I132,$C133),""),"")</f>
        <v/>
      </c>
      <c r="I133" s="4" t="str">
        <f t="shared" ca="1" si="88"/>
        <v/>
      </c>
      <c r="J133" s="4" t="str">
        <f ca="1">IF($A133="маникюр",IF(AND(MAX(I$23:$I132)&gt;MAX(K$23:$K132),$C133&lt;&gt;"",MAX(K$23:$K132)&lt;=MAX(M$23:$M132),MAX(K$23:$K132)&lt;TIME(16,0,0)),MAX(K$23:$K132,$C133),""),"")</f>
        <v/>
      </c>
      <c r="K133" s="4" t="str">
        <f t="shared" ca="1" si="89"/>
        <v/>
      </c>
      <c r="L133" s="21" t="str">
        <f ca="1">IF($A133="маникюр",IF(AND(MAX(I$23:$I132)&gt;MAX(M$23:$M132),$C133&lt;&gt;"",MAX(K$23:$K132)&gt;MAX(M$23:$M132),MAX(M$23:$M132)&lt;TIME(16,0,0)),MAX(M$23:$M132,$C133),""),"")</f>
        <v/>
      </c>
      <c r="M133" s="4" t="str">
        <f t="shared" ca="1" si="90"/>
        <v/>
      </c>
      <c r="N133" s="4" t="str">
        <f ca="1">IF($A133="макияж",IF(AND(MAX(O$23:$O132)&lt;=MAX(Q$23:$Q132),$C133&lt;&gt;"",MAX(O$23:$O132)&lt;=MAX(S$23:$S132),MAX(O$23:$O132)&lt;=MAX(U$23:$U132),MAX(O$23:$O132)&lt;=MAX(W$23:$W132),MAX(O$23:$O132)&lt;=MAX(Y$23:$Y132),MAX(O$23:$O132)&lt;=MAX(AA$23:$AA132),MAX(O$23:$O132)&lt;TIME(16,0,0)),MAX(O$23:$O132,$C133),""),"")</f>
        <v/>
      </c>
      <c r="O133" s="4" t="str">
        <f t="shared" ca="1" si="79"/>
        <v/>
      </c>
      <c r="P133" s="21" t="str">
        <f ca="1">IF($A133="макияж",IF(AND(MAX(O$23:$O132)&gt;MAX(Q$23:$Q132),$C133&lt;&gt;"",MAX(Q$23:$Q132)&lt;=MAX(S$23:$S132),MAX(Q$23:$Q132)&lt;=MAX(U$23:$U132),MAX(Q$23:$Q132)&lt;=MAX(W$23:$W132),MAX(Q$23:$Q132)&lt;=MAX(Y$23:$Y132),MAX(Q$23:$Q132)&lt;=MAX(AA$23:$AA132),MAX(Q$23:$Q132)&lt;TIME(16,0,0)),MAX(Q$23:$Q132,$C133),""),"")</f>
        <v/>
      </c>
      <c r="Q133" s="4" t="str">
        <f t="shared" ca="1" si="80"/>
        <v/>
      </c>
      <c r="R133" s="21" t="str">
        <f ca="1">IF($A133="макияж",IF(AND(MAX(O$23:$O132)&gt;MAX(S$23:$S132),$C133&lt;&gt;"",MAX(Q$23:$Q132)&gt;MAX(S$23:$S132),MAX(S$23:$S132)&lt;=MAX(U$23:$U132),MAX(S$23:$S132)&lt;=MAX(W$23:$W132),MAX(S$23:$S132)&lt;=MAX(Y$23:$Y132),MAX(S$23:$S132)&lt;=MAX(AA$23:$AA132),MAX(S$23:$S132)&lt;TIME(16,0,0)),MAX(S$23:$S132,$C133),""),"")</f>
        <v/>
      </c>
      <c r="S133" s="4" t="str">
        <f t="shared" ref="S133" ca="1" si="139">IF(ISTEXT(R133),"",R133+$E133/1440)</f>
        <v/>
      </c>
      <c r="T133" s="21" t="str">
        <f ca="1">IF($A133="макияж",IF(AND(MAX(O$23:$O132)&gt;MAX(U$23:$U132),$C133&lt;&gt;"",MAX(Q$23:$Q132)&gt;MAX(U$23:$U132),MAX(S$23:$S132)&gt;MAX(U$23:$U132),MAX(U$23:$U132)&lt;=MAX(W$23:$W132),MAX(U$23:$U132)&lt;=MAX(Y$23:$Y132),MAX(U$23:$U132)&lt;=MAX(AA$23:$AA132),MAX(U$23:$U132)&lt;TIME(16,0,0)),MAX(U$23:$U132,$C133),""),"")</f>
        <v/>
      </c>
      <c r="U133" s="4" t="str">
        <f t="shared" ca="1" si="92"/>
        <v/>
      </c>
      <c r="V133" s="21" t="str">
        <f ca="1">IF($A133="макияж",IF(AND(MAX(O$23:$O132)&gt;MAX(W$23:$W132),$C133&lt;&gt;"",MAX(Q$23:$Q132)&gt;MAX(W$23:$W132),MAX(S$23:$S132)&gt;MAX(W$23:$W132),MAX(U$23:$U132)&gt;MAX(W$23:$W132),MAX(W$23:$W132)&lt;=MAX(Y$23:$Y132),MAX(W$23:$W132)&lt;=MAX(AA$23:$AA132),MAX(W$23:$W132)&lt;TIME(16,0,0)),MAX(W$23:$W132,$C133),""),"")</f>
        <v/>
      </c>
      <c r="W133" s="4" t="str">
        <f t="shared" ca="1" si="93"/>
        <v/>
      </c>
      <c r="X133" s="21" t="str">
        <f ca="1">IF($A133="макияж",IF(AND(MAX(O$23:$O132)&gt;MAX(Y$23:$Y132),$C133&lt;&gt;"",MAX(Q$23:$Q132)&gt;MAX(Y$23:$Y132),MAX(S$23:$S132)&gt;MAX(Y$23:$Y132),MAX(U$23:$U132)&gt;MAX(Y$23:$Y132),MAX(W$23:$W132)&gt;MAX(Y$23:$Y132),MAX(Y$23:$Y132)&lt;=MAX(AA$23:$AA132),MAX(Y$23:$Y132)&lt;TIME(16,0,0)),MAX(Y$23:$Y132,$C133),""),"")</f>
        <v/>
      </c>
      <c r="Y133" s="4" t="str">
        <f t="shared" ca="1" si="94"/>
        <v/>
      </c>
      <c r="Z133" s="21" t="str">
        <f ca="1">IF($A133="макияж",IF(AND(MAX(O$23:$O132)&gt;MAX(AA$23:$AA132),$C133&lt;&gt;"",MAX(Q$23:$Q132)&gt;MAX(AA$23:$AA132),MAX(S$23:$S132)&gt;MAX(AA$23:$AA132),MAX(U$23:$U132)&gt;MAX(AA$23:$AA132),MAX(W$23:$W132)&gt;MAX(AA$23:$AA132),MAX(Y$23:$Y132)&gt;MAX(AA$23:$AA132),MAX(AA$23:$AA132)&lt;TIME(16,0,0)),MAX(AA$23:$AA132,$C133),""),"")</f>
        <v/>
      </c>
      <c r="AA133" s="4" t="str">
        <f t="shared" ca="1" si="95"/>
        <v/>
      </c>
    </row>
    <row r="134" spans="1:27" ht="13.8" x14ac:dyDescent="0.3">
      <c r="A134" s="33" t="str">
        <f t="shared" ca="1" si="82"/>
        <v>макияж</v>
      </c>
      <c r="B134" s="34">
        <f t="shared" ca="1" si="83"/>
        <v>5.5215123156609662</v>
      </c>
      <c r="C134" s="32" t="str">
        <f t="shared" ca="1" si="84"/>
        <v/>
      </c>
      <c r="D134" s="3" t="str">
        <f ca="1">IF(C134&lt;&gt;"",IF(A134="маникюр",SUM(COUNTIF($I$24:$I134,"&gt;"&amp;C134),COUNTIF($K$24:$K134,"&gt;"&amp;C134),COUNTIF($M$24:$M134,"&gt;"&amp;C134)),SUM(COUNTIF($O$24:$O134,"&gt;"&amp;C134),COUNTIF($Q$24:$Q134,"&gt;"&amp;C134),COUNTIF($S$24:$S134,"&gt;"&amp;C134),COUNTIF($U$24:$U134,"&gt;"&amp;C134),COUNTIF($W$24:$W134,"&gt;"&amp;C134),COUNTIF($Y$24:$Y134,"&gt;"&amp;C134),COUNTIF($AA$24:$AA134,"&gt;"&amp;C134))),"")</f>
        <v/>
      </c>
      <c r="E134" s="3" t="str">
        <f t="shared" ca="1" si="85"/>
        <v/>
      </c>
      <c r="F134" s="35" t="str">
        <f t="shared" ca="1" si="86"/>
        <v/>
      </c>
      <c r="G134" s="4" t="str">
        <f t="shared" ca="1" si="87"/>
        <v/>
      </c>
      <c r="H134" s="4" t="str">
        <f ca="1">IF($A134="маникюр",IF(AND(MAX(I$23:$I133)&lt;=MAX(K$23:$K133),$C134&lt;&gt;"",MAX(I$23:$I133)&lt;=MAX(M$23:$M133),MAX(I$23:$I133)&lt;TIME(16,0,0)),MAX(I$23:$I133,$C134),""),"")</f>
        <v/>
      </c>
      <c r="I134" s="4" t="str">
        <f t="shared" ca="1" si="88"/>
        <v/>
      </c>
      <c r="J134" s="4" t="str">
        <f ca="1">IF($A134="маникюр",IF(AND(MAX(I$23:$I133)&gt;MAX(K$23:$K133),$C134&lt;&gt;"",MAX(K$23:$K133)&lt;=MAX(M$23:$M133),MAX(K$23:$K133)&lt;TIME(16,0,0)),MAX(K$23:$K133,$C134),""),"")</f>
        <v/>
      </c>
      <c r="K134" s="4" t="str">
        <f t="shared" ca="1" si="89"/>
        <v/>
      </c>
      <c r="L134" s="21" t="str">
        <f ca="1">IF($A134="маникюр",IF(AND(MAX(I$23:$I133)&gt;MAX(M$23:$M133),$C134&lt;&gt;"",MAX(K$23:$K133)&gt;MAX(M$23:$M133),MAX(M$23:$M133)&lt;TIME(16,0,0)),MAX(M$23:$M133,$C134),""),"")</f>
        <v/>
      </c>
      <c r="M134" s="4" t="str">
        <f t="shared" ca="1" si="90"/>
        <v/>
      </c>
      <c r="N134" s="4" t="str">
        <f ca="1">IF($A134="макияж",IF(AND(MAX(O$23:$O133)&lt;=MAX(Q$23:$Q133),$C134&lt;&gt;"",MAX(O$23:$O133)&lt;=MAX(S$23:$S133),MAX(O$23:$O133)&lt;=MAX(U$23:$U133),MAX(O$23:$O133)&lt;=MAX(W$23:$W133),MAX(O$23:$O133)&lt;=MAX(Y$23:$Y133),MAX(O$23:$O133)&lt;=MAX(AA$23:$AA133),MAX(O$23:$O133)&lt;TIME(16,0,0)),MAX(O$23:$O133,$C134),""),"")</f>
        <v/>
      </c>
      <c r="O134" s="4" t="str">
        <f t="shared" ca="1" si="79"/>
        <v/>
      </c>
      <c r="P134" s="21" t="str">
        <f ca="1">IF($A134="макияж",IF(AND(MAX(O$23:$O133)&gt;MAX(Q$23:$Q133),$C134&lt;&gt;"",MAX(Q$23:$Q133)&lt;=MAX(S$23:$S133),MAX(Q$23:$Q133)&lt;=MAX(U$23:$U133),MAX(Q$23:$Q133)&lt;=MAX(W$23:$W133),MAX(Q$23:$Q133)&lt;=MAX(Y$23:$Y133),MAX(Q$23:$Q133)&lt;=MAX(AA$23:$AA133),MAX(Q$23:$Q133)&lt;TIME(16,0,0)),MAX(Q$23:$Q133,$C134),""),"")</f>
        <v/>
      </c>
      <c r="Q134" s="4" t="str">
        <f t="shared" ca="1" si="80"/>
        <v/>
      </c>
      <c r="R134" s="21" t="str">
        <f ca="1">IF($A134="макияж",IF(AND(MAX(O$23:$O133)&gt;MAX(S$23:$S133),$C134&lt;&gt;"",MAX(Q$23:$Q133)&gt;MAX(S$23:$S133),MAX(S$23:$S133)&lt;=MAX(U$23:$U133),MAX(S$23:$S133)&lt;=MAX(W$23:$W133),MAX(S$23:$S133)&lt;=MAX(Y$23:$Y133),MAX(S$23:$S133)&lt;=MAX(AA$23:$AA133),MAX(S$23:$S133)&lt;TIME(16,0,0)),MAX(S$23:$S133,$C134),""),"")</f>
        <v/>
      </c>
      <c r="S134" s="4" t="str">
        <f t="shared" ref="S134" ca="1" si="140">IF(ISTEXT(R134),"",R134+$E134/1440)</f>
        <v/>
      </c>
      <c r="T134" s="21" t="str">
        <f ca="1">IF($A134="макияж",IF(AND(MAX(O$23:$O133)&gt;MAX(U$23:$U133),$C134&lt;&gt;"",MAX(Q$23:$Q133)&gt;MAX(U$23:$U133),MAX(S$23:$S133)&gt;MAX(U$23:$U133),MAX(U$23:$U133)&lt;=MAX(W$23:$W133),MAX(U$23:$U133)&lt;=MAX(Y$23:$Y133),MAX(U$23:$U133)&lt;=MAX(AA$23:$AA133),MAX(U$23:$U133)&lt;TIME(16,0,0)),MAX(U$23:$U133,$C134),""),"")</f>
        <v/>
      </c>
      <c r="U134" s="4" t="str">
        <f t="shared" ca="1" si="92"/>
        <v/>
      </c>
      <c r="V134" s="21" t="str">
        <f ca="1">IF($A134="макияж",IF(AND(MAX(O$23:$O133)&gt;MAX(W$23:$W133),$C134&lt;&gt;"",MAX(Q$23:$Q133)&gt;MAX(W$23:$W133),MAX(S$23:$S133)&gt;MAX(W$23:$W133),MAX(U$23:$U133)&gt;MAX(W$23:$W133),MAX(W$23:$W133)&lt;=MAX(Y$23:$Y133),MAX(W$23:$W133)&lt;=MAX(AA$23:$AA133),MAX(W$23:$W133)&lt;TIME(16,0,0)),MAX(W$23:$W133,$C134),""),"")</f>
        <v/>
      </c>
      <c r="W134" s="4" t="str">
        <f t="shared" ca="1" si="93"/>
        <v/>
      </c>
      <c r="X134" s="21" t="str">
        <f ca="1">IF($A134="макияж",IF(AND(MAX(O$23:$O133)&gt;MAX(Y$23:$Y133),$C134&lt;&gt;"",MAX(Q$23:$Q133)&gt;MAX(Y$23:$Y133),MAX(S$23:$S133)&gt;MAX(Y$23:$Y133),MAX(U$23:$U133)&gt;MAX(Y$23:$Y133),MAX(W$23:$W133)&gt;MAX(Y$23:$Y133),MAX(Y$23:$Y133)&lt;=MAX(AA$23:$AA133),MAX(Y$23:$Y133)&lt;TIME(16,0,0)),MAX(Y$23:$Y133,$C134),""),"")</f>
        <v/>
      </c>
      <c r="Y134" s="4" t="str">
        <f t="shared" ca="1" si="94"/>
        <v/>
      </c>
      <c r="Z134" s="21" t="str">
        <f ca="1">IF($A134="макияж",IF(AND(MAX(O$23:$O133)&gt;MAX(AA$23:$AA133),$C134&lt;&gt;"",MAX(Q$23:$Q133)&gt;MAX(AA$23:$AA133),MAX(S$23:$S133)&gt;MAX(AA$23:$AA133),MAX(U$23:$U133)&gt;MAX(AA$23:$AA133),MAX(W$23:$W133)&gt;MAX(AA$23:$AA133),MAX(Y$23:$Y133)&gt;MAX(AA$23:$AA133),MAX(AA$23:$AA133)&lt;TIME(16,0,0)),MAX(AA$23:$AA133,$C134),""),"")</f>
        <v/>
      </c>
      <c r="AA134" s="4" t="str">
        <f t="shared" ca="1" si="95"/>
        <v/>
      </c>
    </row>
    <row r="135" spans="1:27" ht="13.8" x14ac:dyDescent="0.3">
      <c r="A135" s="33" t="str">
        <f t="shared" ca="1" si="82"/>
        <v>макияж</v>
      </c>
      <c r="B135" s="34">
        <f t="shared" ca="1" si="83"/>
        <v>5.3607916199822627</v>
      </c>
      <c r="C135" s="32" t="str">
        <f t="shared" ca="1" si="84"/>
        <v/>
      </c>
      <c r="D135" s="3" t="str">
        <f ca="1">IF(C135&lt;&gt;"",IF(A135="маникюр",SUM(COUNTIF($I$24:$I135,"&gt;"&amp;C135),COUNTIF($K$24:$K135,"&gt;"&amp;C135),COUNTIF($M$24:$M135,"&gt;"&amp;C135)),SUM(COUNTIF($O$24:$O135,"&gt;"&amp;C135),COUNTIF($Q$24:$Q135,"&gt;"&amp;C135),COUNTIF($S$24:$S135,"&gt;"&amp;C135),COUNTIF($U$24:$U135,"&gt;"&amp;C135),COUNTIF($W$24:$W135,"&gt;"&amp;C135),COUNTIF($Y$24:$Y135,"&gt;"&amp;C135),COUNTIF($AA$24:$AA135,"&gt;"&amp;C135))),"")</f>
        <v/>
      </c>
      <c r="E135" s="3" t="str">
        <f t="shared" ca="1" si="85"/>
        <v/>
      </c>
      <c r="F135" s="35" t="str">
        <f t="shared" ca="1" si="86"/>
        <v/>
      </c>
      <c r="G135" s="4" t="str">
        <f t="shared" ca="1" si="87"/>
        <v/>
      </c>
      <c r="H135" s="4" t="str">
        <f ca="1">IF($A135="маникюр",IF(AND(MAX(I$23:$I134)&lt;=MAX(K$23:$K134),$C135&lt;&gt;"",MAX(I$23:$I134)&lt;=MAX(M$23:$M134),MAX(I$23:$I134)&lt;TIME(16,0,0)),MAX(I$23:$I134,$C135),""),"")</f>
        <v/>
      </c>
      <c r="I135" s="4" t="str">
        <f t="shared" ca="1" si="88"/>
        <v/>
      </c>
      <c r="J135" s="4" t="str">
        <f ca="1">IF($A135="маникюр",IF(AND(MAX(I$23:$I134)&gt;MAX(K$23:$K134),$C135&lt;&gt;"",MAX(K$23:$K134)&lt;=MAX(M$23:$M134),MAX(K$23:$K134)&lt;TIME(16,0,0)),MAX(K$23:$K134,$C135),""),"")</f>
        <v/>
      </c>
      <c r="K135" s="4" t="str">
        <f t="shared" ca="1" si="89"/>
        <v/>
      </c>
      <c r="L135" s="21" t="str">
        <f ca="1">IF($A135="маникюр",IF(AND(MAX(I$23:$I134)&gt;MAX(M$23:$M134),$C135&lt;&gt;"",MAX(K$23:$K134)&gt;MAX(M$23:$M134),MAX(M$23:$M134)&lt;TIME(16,0,0)),MAX(M$23:$M134,$C135),""),"")</f>
        <v/>
      </c>
      <c r="M135" s="4" t="str">
        <f t="shared" ca="1" si="90"/>
        <v/>
      </c>
      <c r="N135" s="4" t="str">
        <f ca="1">IF($A135="макияж",IF(AND(MAX(O$23:$O134)&lt;=MAX(Q$23:$Q134),$C135&lt;&gt;"",MAX(O$23:$O134)&lt;=MAX(S$23:$S134),MAX(O$23:$O134)&lt;=MAX(U$23:$U134),MAX(O$23:$O134)&lt;=MAX(W$23:$W134),MAX(O$23:$O134)&lt;=MAX(Y$23:$Y134),MAX(O$23:$O134)&lt;=MAX(AA$23:$AA134),MAX(O$23:$O134)&lt;TIME(16,0,0)),MAX(O$23:$O134,$C135),""),"")</f>
        <v/>
      </c>
      <c r="O135" s="4" t="str">
        <f t="shared" ca="1" si="79"/>
        <v/>
      </c>
      <c r="P135" s="21" t="str">
        <f ca="1">IF($A135="макияж",IF(AND(MAX(O$23:$O134)&gt;MAX(Q$23:$Q134),$C135&lt;&gt;"",MAX(Q$23:$Q134)&lt;=MAX(S$23:$S134),MAX(Q$23:$Q134)&lt;=MAX(U$23:$U134),MAX(Q$23:$Q134)&lt;=MAX(W$23:$W134),MAX(Q$23:$Q134)&lt;=MAX(Y$23:$Y134),MAX(Q$23:$Q134)&lt;=MAX(AA$23:$AA134),MAX(Q$23:$Q134)&lt;TIME(16,0,0)),MAX(Q$23:$Q134,$C135),""),"")</f>
        <v/>
      </c>
      <c r="Q135" s="4" t="str">
        <f t="shared" ca="1" si="80"/>
        <v/>
      </c>
      <c r="R135" s="21" t="str">
        <f ca="1">IF($A135="макияж",IF(AND(MAX(O$23:$O134)&gt;MAX(S$23:$S134),$C135&lt;&gt;"",MAX(Q$23:$Q134)&gt;MAX(S$23:$S134),MAX(S$23:$S134)&lt;=MAX(U$23:$U134),MAX(S$23:$S134)&lt;=MAX(W$23:$W134),MAX(S$23:$S134)&lt;=MAX(Y$23:$Y134),MAX(S$23:$S134)&lt;=MAX(AA$23:$AA134),MAX(S$23:$S134)&lt;TIME(16,0,0)),MAX(S$23:$S134,$C135),""),"")</f>
        <v/>
      </c>
      <c r="S135" s="4" t="str">
        <f t="shared" ref="S135" ca="1" si="141">IF(ISTEXT(R135),"",R135+$E135/1440)</f>
        <v/>
      </c>
      <c r="T135" s="21" t="str">
        <f ca="1">IF($A135="макияж",IF(AND(MAX(O$23:$O134)&gt;MAX(U$23:$U134),$C135&lt;&gt;"",MAX(Q$23:$Q134)&gt;MAX(U$23:$U134),MAX(S$23:$S134)&gt;MAX(U$23:$U134),MAX(U$23:$U134)&lt;=MAX(W$23:$W134),MAX(U$23:$U134)&lt;=MAX(Y$23:$Y134),MAX(U$23:$U134)&lt;=MAX(AA$23:$AA134),MAX(U$23:$U134)&lt;TIME(16,0,0)),MAX(U$23:$U134,$C135),""),"")</f>
        <v/>
      </c>
      <c r="U135" s="4" t="str">
        <f t="shared" ca="1" si="92"/>
        <v/>
      </c>
      <c r="V135" s="21" t="str">
        <f ca="1">IF($A135="макияж",IF(AND(MAX(O$23:$O134)&gt;MAX(W$23:$W134),$C135&lt;&gt;"",MAX(Q$23:$Q134)&gt;MAX(W$23:$W134),MAX(S$23:$S134)&gt;MAX(W$23:$W134),MAX(U$23:$U134)&gt;MAX(W$23:$W134),MAX(W$23:$W134)&lt;=MAX(Y$23:$Y134),MAX(W$23:$W134)&lt;=MAX(AA$23:$AA134),MAX(W$23:$W134)&lt;TIME(16,0,0)),MAX(W$23:$W134,$C135),""),"")</f>
        <v/>
      </c>
      <c r="W135" s="4" t="str">
        <f t="shared" ca="1" si="93"/>
        <v/>
      </c>
      <c r="X135" s="21" t="str">
        <f ca="1">IF($A135="макияж",IF(AND(MAX(O$23:$O134)&gt;MAX(Y$23:$Y134),$C135&lt;&gt;"",MAX(Q$23:$Q134)&gt;MAX(Y$23:$Y134),MAX(S$23:$S134)&gt;MAX(Y$23:$Y134),MAX(U$23:$U134)&gt;MAX(Y$23:$Y134),MAX(W$23:$W134)&gt;MAX(Y$23:$Y134),MAX(Y$23:$Y134)&lt;=MAX(AA$23:$AA134),MAX(Y$23:$Y134)&lt;TIME(16,0,0)),MAX(Y$23:$Y134,$C135),""),"")</f>
        <v/>
      </c>
      <c r="Y135" s="4" t="str">
        <f t="shared" ca="1" si="94"/>
        <v/>
      </c>
      <c r="Z135" s="21" t="str">
        <f ca="1">IF($A135="макияж",IF(AND(MAX(O$23:$O134)&gt;MAX(AA$23:$AA134),$C135&lt;&gt;"",MAX(Q$23:$Q134)&gt;MAX(AA$23:$AA134),MAX(S$23:$S134)&gt;MAX(AA$23:$AA134),MAX(U$23:$U134)&gt;MAX(AA$23:$AA134),MAX(W$23:$W134)&gt;MAX(AA$23:$AA134),MAX(Y$23:$Y134)&gt;MAX(AA$23:$AA134),MAX(AA$23:$AA134)&lt;TIME(16,0,0)),MAX(AA$23:$AA134,$C135),""),"")</f>
        <v/>
      </c>
      <c r="AA135" s="4" t="str">
        <f t="shared" ca="1" si="95"/>
        <v/>
      </c>
    </row>
    <row r="136" spans="1:27" ht="13.8" x14ac:dyDescent="0.3">
      <c r="A136" s="33" t="str">
        <f t="shared" ca="1" si="82"/>
        <v>маникюр</v>
      </c>
      <c r="B136" s="34">
        <f t="shared" ca="1" si="83"/>
        <v>5.0045371896121216</v>
      </c>
      <c r="C136" s="32" t="str">
        <f t="shared" ca="1" si="84"/>
        <v/>
      </c>
      <c r="D136" s="3" t="str">
        <f ca="1">IF(C136&lt;&gt;"",IF(A136="маникюр",SUM(COUNTIF($I$24:$I136,"&gt;"&amp;C136),COUNTIF($K$24:$K136,"&gt;"&amp;C136),COUNTIF($M$24:$M136,"&gt;"&amp;C136)),SUM(COUNTIF($O$24:$O136,"&gt;"&amp;C136),COUNTIF($Q$24:$Q136,"&gt;"&amp;C136),COUNTIF($S$24:$S136,"&gt;"&amp;C136),COUNTIF($U$24:$U136,"&gt;"&amp;C136),COUNTIF($W$24:$W136,"&gt;"&amp;C136),COUNTIF($Y$24:$Y136,"&gt;"&amp;C136),COUNTIF($AA$24:$AA136,"&gt;"&amp;C136))),"")</f>
        <v/>
      </c>
      <c r="E136" s="3" t="str">
        <f t="shared" ca="1" si="85"/>
        <v/>
      </c>
      <c r="F136" s="35" t="str">
        <f t="shared" ca="1" si="86"/>
        <v/>
      </c>
      <c r="G136" s="4" t="str">
        <f t="shared" ca="1" si="87"/>
        <v/>
      </c>
      <c r="H136" s="4" t="str">
        <f ca="1">IF($A136="маникюр",IF(AND(MAX(I$23:$I135)&lt;=MAX(K$23:$K135),$C136&lt;&gt;"",MAX(I$23:$I135)&lt;=MAX(M$23:$M135),MAX(I$23:$I135)&lt;TIME(16,0,0)),MAX(I$23:$I135,$C136),""),"")</f>
        <v/>
      </c>
      <c r="I136" s="4" t="str">
        <f t="shared" ca="1" si="88"/>
        <v/>
      </c>
      <c r="J136" s="4" t="str">
        <f ca="1">IF($A136="маникюр",IF(AND(MAX(I$23:$I135)&gt;MAX(K$23:$K135),$C136&lt;&gt;"",MAX(K$23:$K135)&lt;=MAX(M$23:$M135),MAX(K$23:$K135)&lt;TIME(16,0,0)),MAX(K$23:$K135,$C136),""),"")</f>
        <v/>
      </c>
      <c r="K136" s="4" t="str">
        <f t="shared" ca="1" si="89"/>
        <v/>
      </c>
      <c r="L136" s="21" t="str">
        <f ca="1">IF($A136="маникюр",IF(AND(MAX(I$23:$I135)&gt;MAX(M$23:$M135),$C136&lt;&gt;"",MAX(K$23:$K135)&gt;MAX(M$23:$M135),MAX(M$23:$M135)&lt;TIME(16,0,0)),MAX(M$23:$M135,$C136),""),"")</f>
        <v/>
      </c>
      <c r="M136" s="4" t="str">
        <f t="shared" ca="1" si="90"/>
        <v/>
      </c>
      <c r="N136" s="4" t="str">
        <f ca="1">IF($A136="макияж",IF(AND(MAX(O$23:$O135)&lt;=MAX(Q$23:$Q135),$C136&lt;&gt;"",MAX(O$23:$O135)&lt;=MAX(S$23:$S135),MAX(O$23:$O135)&lt;=MAX(U$23:$U135),MAX(O$23:$O135)&lt;=MAX(W$23:$W135),MAX(O$23:$O135)&lt;=MAX(Y$23:$Y135),MAX(O$23:$O135)&lt;=MAX(AA$23:$AA135),MAX(O$23:$O135)&lt;TIME(16,0,0)),MAX(O$23:$O135,$C136),""),"")</f>
        <v/>
      </c>
      <c r="O136" s="4" t="str">
        <f t="shared" ca="1" si="79"/>
        <v/>
      </c>
      <c r="P136" s="21" t="str">
        <f ca="1">IF($A136="макияж",IF(AND(MAX(O$23:$O135)&gt;MAX(Q$23:$Q135),$C136&lt;&gt;"",MAX(Q$23:$Q135)&lt;=MAX(S$23:$S135),MAX(Q$23:$Q135)&lt;=MAX(U$23:$U135),MAX(Q$23:$Q135)&lt;=MAX(W$23:$W135),MAX(Q$23:$Q135)&lt;=MAX(Y$23:$Y135),MAX(Q$23:$Q135)&lt;=MAX(AA$23:$AA135),MAX(Q$23:$Q135)&lt;TIME(16,0,0)),MAX(Q$23:$Q135,$C136),""),"")</f>
        <v/>
      </c>
      <c r="Q136" s="4" t="str">
        <f t="shared" ca="1" si="80"/>
        <v/>
      </c>
      <c r="R136" s="21" t="str">
        <f ca="1">IF($A136="макияж",IF(AND(MAX(O$23:$O135)&gt;MAX(S$23:$S135),$C136&lt;&gt;"",MAX(Q$23:$Q135)&gt;MAX(S$23:$S135),MAX(S$23:$S135)&lt;=MAX(U$23:$U135),MAX(S$23:$S135)&lt;=MAX(W$23:$W135),MAX(S$23:$S135)&lt;=MAX(Y$23:$Y135),MAX(S$23:$S135)&lt;=MAX(AA$23:$AA135),MAX(S$23:$S135)&lt;TIME(16,0,0)),MAX(S$23:$S135,$C136),""),"")</f>
        <v/>
      </c>
      <c r="S136" s="4" t="str">
        <f t="shared" ref="S136" ca="1" si="142">IF(ISTEXT(R136),"",R136+$E136/1440)</f>
        <v/>
      </c>
      <c r="T136" s="21" t="str">
        <f ca="1">IF($A136="макияж",IF(AND(MAX(O$23:$O135)&gt;MAX(U$23:$U135),$C136&lt;&gt;"",MAX(Q$23:$Q135)&gt;MAX(U$23:$U135),MAX(S$23:$S135)&gt;MAX(U$23:$U135),MAX(U$23:$U135)&lt;=MAX(W$23:$W135),MAX(U$23:$U135)&lt;=MAX(Y$23:$Y135),MAX(U$23:$U135)&lt;=MAX(AA$23:$AA135),MAX(U$23:$U135)&lt;TIME(16,0,0)),MAX(U$23:$U135,$C136),""),"")</f>
        <v/>
      </c>
      <c r="U136" s="4" t="str">
        <f t="shared" ca="1" si="92"/>
        <v/>
      </c>
      <c r="V136" s="21" t="str">
        <f ca="1">IF($A136="макияж",IF(AND(MAX(O$23:$O135)&gt;MAX(W$23:$W135),$C136&lt;&gt;"",MAX(Q$23:$Q135)&gt;MAX(W$23:$W135),MAX(S$23:$S135)&gt;MAX(W$23:$W135),MAX(U$23:$U135)&gt;MAX(W$23:$W135),MAX(W$23:$W135)&lt;=MAX(Y$23:$Y135),MAX(W$23:$W135)&lt;=MAX(AA$23:$AA135),MAX(W$23:$W135)&lt;TIME(16,0,0)),MAX(W$23:$W135,$C136),""),"")</f>
        <v/>
      </c>
      <c r="W136" s="4" t="str">
        <f t="shared" ca="1" si="93"/>
        <v/>
      </c>
      <c r="X136" s="21" t="str">
        <f ca="1">IF($A136="макияж",IF(AND(MAX(O$23:$O135)&gt;MAX(Y$23:$Y135),$C136&lt;&gt;"",MAX(Q$23:$Q135)&gt;MAX(Y$23:$Y135),MAX(S$23:$S135)&gt;MAX(Y$23:$Y135),MAX(U$23:$U135)&gt;MAX(Y$23:$Y135),MAX(W$23:$W135)&gt;MAX(Y$23:$Y135),MAX(Y$23:$Y135)&lt;=MAX(AA$23:$AA135),MAX(Y$23:$Y135)&lt;TIME(16,0,0)),MAX(Y$23:$Y135,$C136),""),"")</f>
        <v/>
      </c>
      <c r="Y136" s="4" t="str">
        <f t="shared" ca="1" si="94"/>
        <v/>
      </c>
      <c r="Z136" s="21" t="str">
        <f ca="1">IF($A136="макияж",IF(AND(MAX(O$23:$O135)&gt;MAX(AA$23:$AA135),$C136&lt;&gt;"",MAX(Q$23:$Q135)&gt;MAX(AA$23:$AA135),MAX(S$23:$S135)&gt;MAX(AA$23:$AA135),MAX(U$23:$U135)&gt;MAX(AA$23:$AA135),MAX(W$23:$W135)&gt;MAX(AA$23:$AA135),MAX(Y$23:$Y135)&gt;MAX(AA$23:$AA135),MAX(AA$23:$AA135)&lt;TIME(16,0,0)),MAX(AA$23:$AA135,$C136),""),"")</f>
        <v/>
      </c>
      <c r="AA136" s="4" t="str">
        <f t="shared" ca="1" si="95"/>
        <v/>
      </c>
    </row>
    <row r="137" spans="1:27" ht="13.8" x14ac:dyDescent="0.3">
      <c r="A137" s="33" t="str">
        <f t="shared" ca="1" si="82"/>
        <v>макияж</v>
      </c>
      <c r="B137" s="34">
        <f t="shared" ca="1" si="83"/>
        <v>2.6848845323439878</v>
      </c>
      <c r="C137" s="32" t="str">
        <f t="shared" ca="1" si="84"/>
        <v/>
      </c>
      <c r="D137" s="3" t="str">
        <f ca="1">IF(C137&lt;&gt;"",IF(A137="маникюр",SUM(COUNTIF($I$24:$I137,"&gt;"&amp;C137),COUNTIF($K$24:$K137,"&gt;"&amp;C137),COUNTIF($M$24:$M137,"&gt;"&amp;C137)),SUM(COUNTIF($O$24:$O137,"&gt;"&amp;C137),COUNTIF($Q$24:$Q137,"&gt;"&amp;C137),COUNTIF($S$24:$S137,"&gt;"&amp;C137),COUNTIF($U$24:$U137,"&gt;"&amp;C137),COUNTIF($W$24:$W137,"&gt;"&amp;C137),COUNTIF($Y$24:$Y137,"&gt;"&amp;C137),COUNTIF($AA$24:$AA137,"&gt;"&amp;C137))),"")</f>
        <v/>
      </c>
      <c r="E137" s="3" t="str">
        <f t="shared" ca="1" si="85"/>
        <v/>
      </c>
      <c r="F137" s="35" t="str">
        <f t="shared" ca="1" si="86"/>
        <v/>
      </c>
      <c r="G137" s="4" t="str">
        <f t="shared" ca="1" si="87"/>
        <v/>
      </c>
      <c r="H137" s="4" t="str">
        <f ca="1">IF($A137="маникюр",IF(AND(MAX(I$23:$I136)&lt;=MAX(K$23:$K136),$C137&lt;&gt;"",MAX(I$23:$I136)&lt;=MAX(M$23:$M136),MAX(I$23:$I136)&lt;TIME(16,0,0)),MAX(I$23:$I136,$C137),""),"")</f>
        <v/>
      </c>
      <c r="I137" s="4" t="str">
        <f t="shared" ca="1" si="88"/>
        <v/>
      </c>
      <c r="J137" s="4" t="str">
        <f ca="1">IF($A137="маникюр",IF(AND(MAX(I$23:$I136)&gt;MAX(K$23:$K136),$C137&lt;&gt;"",MAX(K$23:$K136)&lt;=MAX(M$23:$M136),MAX(K$23:$K136)&lt;TIME(16,0,0)),MAX(K$23:$K136,$C137),""),"")</f>
        <v/>
      </c>
      <c r="K137" s="4" t="str">
        <f t="shared" ca="1" si="89"/>
        <v/>
      </c>
      <c r="L137" s="21" t="str">
        <f ca="1">IF($A137="маникюр",IF(AND(MAX(I$23:$I136)&gt;MAX(M$23:$M136),$C137&lt;&gt;"",MAX(K$23:$K136)&gt;MAX(M$23:$M136),MAX(M$23:$M136)&lt;TIME(16,0,0)),MAX(M$23:$M136,$C137),""),"")</f>
        <v/>
      </c>
      <c r="M137" s="4" t="str">
        <f t="shared" ca="1" si="90"/>
        <v/>
      </c>
      <c r="N137" s="4" t="str">
        <f ca="1">IF($A137="макияж",IF(AND(MAX(O$23:$O136)&lt;=MAX(Q$23:$Q136),$C137&lt;&gt;"",MAX(O$23:$O136)&lt;=MAX(S$23:$S136),MAX(O$23:$O136)&lt;=MAX(U$23:$U136),MAX(O$23:$O136)&lt;=MAX(W$23:$W136),MAX(O$23:$O136)&lt;=MAX(Y$23:$Y136),MAX(O$23:$O136)&lt;=MAX(AA$23:$AA136),MAX(O$23:$O136)&lt;TIME(16,0,0)),MAX(O$23:$O136,$C137),""),"")</f>
        <v/>
      </c>
      <c r="O137" s="4" t="str">
        <f t="shared" ca="1" si="79"/>
        <v/>
      </c>
      <c r="P137" s="21" t="str">
        <f ca="1">IF($A137="макияж",IF(AND(MAX(O$23:$O136)&gt;MAX(Q$23:$Q136),$C137&lt;&gt;"",MAX(Q$23:$Q136)&lt;=MAX(S$23:$S136),MAX(Q$23:$Q136)&lt;=MAX(U$23:$U136),MAX(Q$23:$Q136)&lt;=MAX(W$23:$W136),MAX(Q$23:$Q136)&lt;=MAX(Y$23:$Y136),MAX(Q$23:$Q136)&lt;=MAX(AA$23:$AA136),MAX(Q$23:$Q136)&lt;TIME(16,0,0)),MAX(Q$23:$Q136,$C137),""),"")</f>
        <v/>
      </c>
      <c r="Q137" s="4" t="str">
        <f t="shared" ca="1" si="80"/>
        <v/>
      </c>
      <c r="R137" s="21" t="str">
        <f ca="1">IF($A137="макияж",IF(AND(MAX(O$23:$O136)&gt;MAX(S$23:$S136),$C137&lt;&gt;"",MAX(Q$23:$Q136)&gt;MAX(S$23:$S136),MAX(S$23:$S136)&lt;=MAX(U$23:$U136),MAX(S$23:$S136)&lt;=MAX(W$23:$W136),MAX(S$23:$S136)&lt;=MAX(Y$23:$Y136),MAX(S$23:$S136)&lt;=MAX(AA$23:$AA136),MAX(S$23:$S136)&lt;TIME(16,0,0)),MAX(S$23:$S136,$C137),""),"")</f>
        <v/>
      </c>
      <c r="S137" s="4" t="str">
        <f t="shared" ref="S137" ca="1" si="143">IF(ISTEXT(R137),"",R137+$E137/1440)</f>
        <v/>
      </c>
      <c r="T137" s="21" t="str">
        <f ca="1">IF($A137="макияж",IF(AND(MAX(O$23:$O136)&gt;MAX(U$23:$U136),$C137&lt;&gt;"",MAX(Q$23:$Q136)&gt;MAX(U$23:$U136),MAX(S$23:$S136)&gt;MAX(U$23:$U136),MAX(U$23:$U136)&lt;=MAX(W$23:$W136),MAX(U$23:$U136)&lt;=MAX(Y$23:$Y136),MAX(U$23:$U136)&lt;=MAX(AA$23:$AA136),MAX(U$23:$U136)&lt;TIME(16,0,0)),MAX(U$23:$U136,$C137),""),"")</f>
        <v/>
      </c>
      <c r="U137" s="4" t="str">
        <f t="shared" ca="1" si="92"/>
        <v/>
      </c>
      <c r="V137" s="21" t="str">
        <f ca="1">IF($A137="макияж",IF(AND(MAX(O$23:$O136)&gt;MAX(W$23:$W136),$C137&lt;&gt;"",MAX(Q$23:$Q136)&gt;MAX(W$23:$W136),MAX(S$23:$S136)&gt;MAX(W$23:$W136),MAX(U$23:$U136)&gt;MAX(W$23:$W136),MAX(W$23:$W136)&lt;=MAX(Y$23:$Y136),MAX(W$23:$W136)&lt;=MAX(AA$23:$AA136),MAX(W$23:$W136)&lt;TIME(16,0,0)),MAX(W$23:$W136,$C137),""),"")</f>
        <v/>
      </c>
      <c r="W137" s="4" t="str">
        <f t="shared" ca="1" si="93"/>
        <v/>
      </c>
      <c r="X137" s="21" t="str">
        <f ca="1">IF($A137="макияж",IF(AND(MAX(O$23:$O136)&gt;MAX(Y$23:$Y136),$C137&lt;&gt;"",MAX(Q$23:$Q136)&gt;MAX(Y$23:$Y136),MAX(S$23:$S136)&gt;MAX(Y$23:$Y136),MAX(U$23:$U136)&gt;MAX(Y$23:$Y136),MAX(W$23:$W136)&gt;MAX(Y$23:$Y136),MAX(Y$23:$Y136)&lt;=MAX(AA$23:$AA136),MAX(Y$23:$Y136)&lt;TIME(16,0,0)),MAX(Y$23:$Y136,$C137),""),"")</f>
        <v/>
      </c>
      <c r="Y137" s="4" t="str">
        <f t="shared" ca="1" si="94"/>
        <v/>
      </c>
      <c r="Z137" s="21" t="str">
        <f ca="1">IF($A137="макияж",IF(AND(MAX(O$23:$O136)&gt;MAX(AA$23:$AA136),$C137&lt;&gt;"",MAX(Q$23:$Q136)&gt;MAX(AA$23:$AA136),MAX(S$23:$S136)&gt;MAX(AA$23:$AA136),MAX(U$23:$U136)&gt;MAX(AA$23:$AA136),MAX(W$23:$W136)&gt;MAX(AA$23:$AA136),MAX(Y$23:$Y136)&gt;MAX(AA$23:$AA136),MAX(AA$23:$AA136)&lt;TIME(16,0,0)),MAX(AA$23:$AA136,$C137),""),"")</f>
        <v/>
      </c>
      <c r="AA137" s="4" t="str">
        <f t="shared" ca="1" si="95"/>
        <v/>
      </c>
    </row>
    <row r="138" spans="1:27" ht="13.8" x14ac:dyDescent="0.3">
      <c r="A138" s="33" t="str">
        <f t="shared" ca="1" si="82"/>
        <v>маникюр</v>
      </c>
      <c r="B138" s="34">
        <f t="shared" ca="1" si="83"/>
        <v>8.0791404712229227</v>
      </c>
      <c r="C138" s="32" t="str">
        <f t="shared" ca="1" si="84"/>
        <v/>
      </c>
      <c r="D138" s="3" t="str">
        <f ca="1">IF(C138&lt;&gt;"",IF(A138="маникюр",SUM(COUNTIF($I$24:$I138,"&gt;"&amp;C138),COUNTIF($K$24:$K138,"&gt;"&amp;C138),COUNTIF($M$24:$M138,"&gt;"&amp;C138)),SUM(COUNTIF($O$24:$O138,"&gt;"&amp;C138),COUNTIF($Q$24:$Q138,"&gt;"&amp;C138),COUNTIF($S$24:$S138,"&gt;"&amp;C138),COUNTIF($U$24:$U138,"&gt;"&amp;C138),COUNTIF($W$24:$W138,"&gt;"&amp;C138),COUNTIF($Y$24:$Y138,"&gt;"&amp;C138),COUNTIF($AA$24:$AA138,"&gt;"&amp;C138))),"")</f>
        <v/>
      </c>
      <c r="E138" s="3" t="str">
        <f t="shared" ca="1" si="85"/>
        <v/>
      </c>
      <c r="F138" s="35" t="str">
        <f t="shared" ca="1" si="86"/>
        <v/>
      </c>
      <c r="G138" s="4" t="str">
        <f t="shared" ca="1" si="87"/>
        <v/>
      </c>
      <c r="H138" s="4" t="str">
        <f ca="1">IF($A138="маникюр",IF(AND(MAX(I$23:$I137)&lt;=MAX(K$23:$K137),$C138&lt;&gt;"",MAX(I$23:$I137)&lt;=MAX(M$23:$M137),MAX(I$23:$I137)&lt;TIME(16,0,0)),MAX(I$23:$I137,$C138),""),"")</f>
        <v/>
      </c>
      <c r="I138" s="4" t="str">
        <f t="shared" ca="1" si="88"/>
        <v/>
      </c>
      <c r="J138" s="4" t="str">
        <f ca="1">IF($A138="маникюр",IF(AND(MAX(I$23:$I137)&gt;MAX(K$23:$K137),$C138&lt;&gt;"",MAX(K$23:$K137)&lt;=MAX(M$23:$M137),MAX(K$23:$K137)&lt;TIME(16,0,0)),MAX(K$23:$K137,$C138),""),"")</f>
        <v/>
      </c>
      <c r="K138" s="4" t="str">
        <f t="shared" ca="1" si="89"/>
        <v/>
      </c>
      <c r="L138" s="21" t="str">
        <f ca="1">IF($A138="маникюр",IF(AND(MAX(I$23:$I137)&gt;MAX(M$23:$M137),$C138&lt;&gt;"",MAX(K$23:$K137)&gt;MAX(M$23:$M137),MAX(M$23:$M137)&lt;TIME(16,0,0)),MAX(M$23:$M137,$C138),""),"")</f>
        <v/>
      </c>
      <c r="M138" s="4" t="str">
        <f t="shared" ca="1" si="90"/>
        <v/>
      </c>
      <c r="N138" s="4" t="str">
        <f ca="1">IF($A138="макияж",IF(AND(MAX(O$23:$O137)&lt;=MAX(Q$23:$Q137),$C138&lt;&gt;"",MAX(O$23:$O137)&lt;=MAX(S$23:$S137),MAX(O$23:$O137)&lt;=MAX(U$23:$U137),MAX(O$23:$O137)&lt;=MAX(W$23:$W137),MAX(O$23:$O137)&lt;=MAX(Y$23:$Y137),MAX(O$23:$O137)&lt;=MAX(AA$23:$AA137),MAX(O$23:$O137)&lt;TIME(16,0,0)),MAX(O$23:$O137,$C138),""),"")</f>
        <v/>
      </c>
      <c r="O138" s="4" t="str">
        <f t="shared" ca="1" si="79"/>
        <v/>
      </c>
      <c r="P138" s="21" t="str">
        <f ca="1">IF($A138="макияж",IF(AND(MAX(O$23:$O137)&gt;MAX(Q$23:$Q137),$C138&lt;&gt;"",MAX(Q$23:$Q137)&lt;=MAX(S$23:$S137),MAX(Q$23:$Q137)&lt;=MAX(U$23:$U137),MAX(Q$23:$Q137)&lt;=MAX(W$23:$W137),MAX(Q$23:$Q137)&lt;=MAX(Y$23:$Y137),MAX(Q$23:$Q137)&lt;=MAX(AA$23:$AA137),MAX(Q$23:$Q137)&lt;TIME(16,0,0)),MAX(Q$23:$Q137,$C138),""),"")</f>
        <v/>
      </c>
      <c r="Q138" s="4" t="str">
        <f t="shared" ca="1" si="80"/>
        <v/>
      </c>
      <c r="R138" s="21" t="str">
        <f ca="1">IF($A138="макияж",IF(AND(MAX(O$23:$O137)&gt;MAX(S$23:$S137),$C138&lt;&gt;"",MAX(Q$23:$Q137)&gt;MAX(S$23:$S137),MAX(S$23:$S137)&lt;=MAX(U$23:$U137),MAX(S$23:$S137)&lt;=MAX(W$23:$W137),MAX(S$23:$S137)&lt;=MAX(Y$23:$Y137),MAX(S$23:$S137)&lt;=MAX(AA$23:$AA137),MAX(S$23:$S137)&lt;TIME(16,0,0)),MAX(S$23:$S137,$C138),""),"")</f>
        <v/>
      </c>
      <c r="S138" s="4" t="str">
        <f t="shared" ref="S138" ca="1" si="144">IF(ISTEXT(R138),"",R138+$E138/1440)</f>
        <v/>
      </c>
      <c r="T138" s="21" t="str">
        <f ca="1">IF($A138="макияж",IF(AND(MAX(O$23:$O137)&gt;MAX(U$23:$U137),$C138&lt;&gt;"",MAX(Q$23:$Q137)&gt;MAX(U$23:$U137),MAX(S$23:$S137)&gt;MAX(U$23:$U137),MAX(U$23:$U137)&lt;=MAX(W$23:$W137),MAX(U$23:$U137)&lt;=MAX(Y$23:$Y137),MAX(U$23:$U137)&lt;=MAX(AA$23:$AA137),MAX(U$23:$U137)&lt;TIME(16,0,0)),MAX(U$23:$U137,$C138),""),"")</f>
        <v/>
      </c>
      <c r="U138" s="4" t="str">
        <f t="shared" ca="1" si="92"/>
        <v/>
      </c>
      <c r="V138" s="21" t="str">
        <f ca="1">IF($A138="макияж",IF(AND(MAX(O$23:$O137)&gt;MAX(W$23:$W137),$C138&lt;&gt;"",MAX(Q$23:$Q137)&gt;MAX(W$23:$W137),MAX(S$23:$S137)&gt;MAX(W$23:$W137),MAX(U$23:$U137)&gt;MAX(W$23:$W137),MAX(W$23:$W137)&lt;=MAX(Y$23:$Y137),MAX(W$23:$W137)&lt;=MAX(AA$23:$AA137),MAX(W$23:$W137)&lt;TIME(16,0,0)),MAX(W$23:$W137,$C138),""),"")</f>
        <v/>
      </c>
      <c r="W138" s="4" t="str">
        <f t="shared" ca="1" si="93"/>
        <v/>
      </c>
      <c r="X138" s="21" t="str">
        <f ca="1">IF($A138="макияж",IF(AND(MAX(O$23:$O137)&gt;MAX(Y$23:$Y137),$C138&lt;&gt;"",MAX(Q$23:$Q137)&gt;MAX(Y$23:$Y137),MAX(S$23:$S137)&gt;MAX(Y$23:$Y137),MAX(U$23:$U137)&gt;MAX(Y$23:$Y137),MAX(W$23:$W137)&gt;MAX(Y$23:$Y137),MAX(Y$23:$Y137)&lt;=MAX(AA$23:$AA137),MAX(Y$23:$Y137)&lt;TIME(16,0,0)),MAX(Y$23:$Y137,$C138),""),"")</f>
        <v/>
      </c>
      <c r="Y138" s="4" t="str">
        <f t="shared" ca="1" si="94"/>
        <v/>
      </c>
      <c r="Z138" s="21" t="str">
        <f ca="1">IF($A138="макияж",IF(AND(MAX(O$23:$O137)&gt;MAX(AA$23:$AA137),$C138&lt;&gt;"",MAX(Q$23:$Q137)&gt;MAX(AA$23:$AA137),MAX(S$23:$S137)&gt;MAX(AA$23:$AA137),MAX(U$23:$U137)&gt;MAX(AA$23:$AA137),MAX(W$23:$W137)&gt;MAX(AA$23:$AA137),MAX(Y$23:$Y137)&gt;MAX(AA$23:$AA137),MAX(AA$23:$AA137)&lt;TIME(16,0,0)),MAX(AA$23:$AA137,$C138),""),"")</f>
        <v/>
      </c>
      <c r="AA138" s="4" t="str">
        <f t="shared" ca="1" si="95"/>
        <v/>
      </c>
    </row>
    <row r="139" spans="1:27" ht="13.8" x14ac:dyDescent="0.3">
      <c r="A139" s="33" t="str">
        <f t="shared" ca="1" si="82"/>
        <v>маникюр</v>
      </c>
      <c r="B139" s="34">
        <f t="shared" ca="1" si="83"/>
        <v>13.932225912574943</v>
      </c>
      <c r="C139" s="32" t="str">
        <f t="shared" ca="1" si="84"/>
        <v/>
      </c>
      <c r="D139" s="3" t="str">
        <f ca="1">IF(C139&lt;&gt;"",IF(A139="маникюр",SUM(COUNTIF($I$24:$I139,"&gt;"&amp;C139),COUNTIF($K$24:$K139,"&gt;"&amp;C139),COUNTIF($M$24:$M139,"&gt;"&amp;C139)),SUM(COUNTIF($O$24:$O139,"&gt;"&amp;C139),COUNTIF($Q$24:$Q139,"&gt;"&amp;C139),COUNTIF($S$24:$S139,"&gt;"&amp;C139),COUNTIF($U$24:$U139,"&gt;"&amp;C139),COUNTIF($W$24:$W139,"&gt;"&amp;C139),COUNTIF($Y$24:$Y139,"&gt;"&amp;C139),COUNTIF($AA$24:$AA139,"&gt;"&amp;C139))),"")</f>
        <v/>
      </c>
      <c r="E139" s="3" t="str">
        <f t="shared" ca="1" si="85"/>
        <v/>
      </c>
      <c r="F139" s="35" t="str">
        <f t="shared" ca="1" si="86"/>
        <v/>
      </c>
      <c r="G139" s="4" t="str">
        <f t="shared" ca="1" si="87"/>
        <v/>
      </c>
      <c r="H139" s="4" t="str">
        <f ca="1">IF($A139="маникюр",IF(AND(MAX(I$23:$I138)&lt;=MAX(K$23:$K138),$C139&lt;&gt;"",MAX(I$23:$I138)&lt;=MAX(M$23:$M138),MAX(I$23:$I138)&lt;TIME(16,0,0)),MAX(I$23:$I138,$C139),""),"")</f>
        <v/>
      </c>
      <c r="I139" s="4" t="str">
        <f t="shared" ca="1" si="88"/>
        <v/>
      </c>
      <c r="J139" s="4" t="str">
        <f ca="1">IF($A139="маникюр",IF(AND(MAX(I$23:$I138)&gt;MAX(K$23:$K138),$C139&lt;&gt;"",MAX(K$23:$K138)&lt;=MAX(M$23:$M138),MAX(K$23:$K138)&lt;TIME(16,0,0)),MAX(K$23:$K138,$C139),""),"")</f>
        <v/>
      </c>
      <c r="K139" s="4" t="str">
        <f t="shared" ca="1" si="89"/>
        <v/>
      </c>
      <c r="L139" s="21" t="str">
        <f ca="1">IF($A139="маникюр",IF(AND(MAX(I$23:$I138)&gt;MAX(M$23:$M138),$C139&lt;&gt;"",MAX(K$23:$K138)&gt;MAX(M$23:$M138),MAX(M$23:$M138)&lt;TIME(16,0,0)),MAX(M$23:$M138,$C139),""),"")</f>
        <v/>
      </c>
      <c r="M139" s="4" t="str">
        <f t="shared" ca="1" si="90"/>
        <v/>
      </c>
      <c r="N139" s="4" t="str">
        <f ca="1">IF($A139="макияж",IF(AND(MAX(O$23:$O138)&lt;=MAX(Q$23:$Q138),$C139&lt;&gt;"",MAX(O$23:$O138)&lt;=MAX(S$23:$S138),MAX(O$23:$O138)&lt;=MAX(U$23:$U138),MAX(O$23:$O138)&lt;=MAX(W$23:$W138),MAX(O$23:$O138)&lt;=MAX(Y$23:$Y138),MAX(O$23:$O138)&lt;=MAX(AA$23:$AA138),MAX(O$23:$O138)&lt;TIME(16,0,0)),MAX(O$23:$O138,$C139),""),"")</f>
        <v/>
      </c>
      <c r="O139" s="4" t="str">
        <f t="shared" ca="1" si="79"/>
        <v/>
      </c>
      <c r="P139" s="21" t="str">
        <f ca="1">IF($A139="макияж",IF(AND(MAX(O$23:$O138)&gt;MAX(Q$23:$Q138),$C139&lt;&gt;"",MAX(Q$23:$Q138)&lt;=MAX(S$23:$S138),MAX(Q$23:$Q138)&lt;=MAX(U$23:$U138),MAX(Q$23:$Q138)&lt;=MAX(W$23:$W138),MAX(Q$23:$Q138)&lt;=MAX(Y$23:$Y138),MAX(Q$23:$Q138)&lt;=MAX(AA$23:$AA138),MAX(Q$23:$Q138)&lt;TIME(16,0,0)),MAX(Q$23:$Q138,$C139),""),"")</f>
        <v/>
      </c>
      <c r="Q139" s="4" t="str">
        <f t="shared" ca="1" si="80"/>
        <v/>
      </c>
      <c r="R139" s="21" t="str">
        <f ca="1">IF($A139="макияж",IF(AND(MAX(O$23:$O138)&gt;MAX(S$23:$S138),$C139&lt;&gt;"",MAX(Q$23:$Q138)&gt;MAX(S$23:$S138),MAX(S$23:$S138)&lt;=MAX(U$23:$U138),MAX(S$23:$S138)&lt;=MAX(W$23:$W138),MAX(S$23:$S138)&lt;=MAX(Y$23:$Y138),MAX(S$23:$S138)&lt;=MAX(AA$23:$AA138),MAX(S$23:$S138)&lt;TIME(16,0,0)),MAX(S$23:$S138,$C139),""),"")</f>
        <v/>
      </c>
      <c r="S139" s="4" t="str">
        <f t="shared" ref="S139" ca="1" si="145">IF(ISTEXT(R139),"",R139+$E139/1440)</f>
        <v/>
      </c>
      <c r="T139" s="21" t="str">
        <f ca="1">IF($A139="макияж",IF(AND(MAX(O$23:$O138)&gt;MAX(U$23:$U138),$C139&lt;&gt;"",MAX(Q$23:$Q138)&gt;MAX(U$23:$U138),MAX(S$23:$S138)&gt;MAX(U$23:$U138),MAX(U$23:$U138)&lt;=MAX(W$23:$W138),MAX(U$23:$U138)&lt;=MAX(Y$23:$Y138),MAX(U$23:$U138)&lt;=MAX(AA$23:$AA138),MAX(U$23:$U138)&lt;TIME(16,0,0)),MAX(U$23:$U138,$C139),""),"")</f>
        <v/>
      </c>
      <c r="U139" s="4" t="str">
        <f t="shared" ca="1" si="92"/>
        <v/>
      </c>
      <c r="V139" s="21" t="str">
        <f ca="1">IF($A139="макияж",IF(AND(MAX(O$23:$O138)&gt;MAX(W$23:$W138),$C139&lt;&gt;"",MAX(Q$23:$Q138)&gt;MAX(W$23:$W138),MAX(S$23:$S138)&gt;MAX(W$23:$W138),MAX(U$23:$U138)&gt;MAX(W$23:$W138),MAX(W$23:$W138)&lt;=MAX(Y$23:$Y138),MAX(W$23:$W138)&lt;=MAX(AA$23:$AA138),MAX(W$23:$W138)&lt;TIME(16,0,0)),MAX(W$23:$W138,$C139),""),"")</f>
        <v/>
      </c>
      <c r="W139" s="4" t="str">
        <f t="shared" ca="1" si="93"/>
        <v/>
      </c>
      <c r="X139" s="21" t="str">
        <f ca="1">IF($A139="макияж",IF(AND(MAX(O$23:$O138)&gt;MAX(Y$23:$Y138),$C139&lt;&gt;"",MAX(Q$23:$Q138)&gt;MAX(Y$23:$Y138),MAX(S$23:$S138)&gt;MAX(Y$23:$Y138),MAX(U$23:$U138)&gt;MAX(Y$23:$Y138),MAX(W$23:$W138)&gt;MAX(Y$23:$Y138),MAX(Y$23:$Y138)&lt;=MAX(AA$23:$AA138),MAX(Y$23:$Y138)&lt;TIME(16,0,0)),MAX(Y$23:$Y138,$C139),""),"")</f>
        <v/>
      </c>
      <c r="Y139" s="4" t="str">
        <f t="shared" ca="1" si="94"/>
        <v/>
      </c>
      <c r="Z139" s="21" t="str">
        <f ca="1">IF($A139="макияж",IF(AND(MAX(O$23:$O138)&gt;MAX(AA$23:$AA138),$C139&lt;&gt;"",MAX(Q$23:$Q138)&gt;MAX(AA$23:$AA138),MAX(S$23:$S138)&gt;MAX(AA$23:$AA138),MAX(U$23:$U138)&gt;MAX(AA$23:$AA138),MAX(W$23:$W138)&gt;MAX(AA$23:$AA138),MAX(Y$23:$Y138)&gt;MAX(AA$23:$AA138),MAX(AA$23:$AA138)&lt;TIME(16,0,0)),MAX(AA$23:$AA138,$C139),""),"")</f>
        <v/>
      </c>
      <c r="AA139" s="4" t="str">
        <f t="shared" ca="1" si="95"/>
        <v/>
      </c>
    </row>
    <row r="140" spans="1:27" ht="13.8" x14ac:dyDescent="0.3">
      <c r="A140" s="33" t="str">
        <f t="shared" ca="1" si="82"/>
        <v>маникюр</v>
      </c>
      <c r="B140" s="34">
        <f t="shared" ca="1" si="83"/>
        <v>10.237455714707069</v>
      </c>
      <c r="C140" s="32" t="str">
        <f t="shared" ca="1" si="84"/>
        <v/>
      </c>
      <c r="D140" s="3" t="str">
        <f ca="1">IF(C140&lt;&gt;"",IF(A140="маникюр",SUM(COUNTIF($I$24:$I140,"&gt;"&amp;C140),COUNTIF($K$24:$K140,"&gt;"&amp;C140),COUNTIF($M$24:$M140,"&gt;"&amp;C140)),SUM(COUNTIF($O$24:$O140,"&gt;"&amp;C140),COUNTIF($Q$24:$Q140,"&gt;"&amp;C140),COUNTIF($S$24:$S140,"&gt;"&amp;C140),COUNTIF($U$24:$U140,"&gt;"&amp;C140),COUNTIF($W$24:$W140,"&gt;"&amp;C140),COUNTIF($Y$24:$Y140,"&gt;"&amp;C140),COUNTIF($AA$24:$AA140,"&gt;"&amp;C140))),"")</f>
        <v/>
      </c>
      <c r="E140" s="3" t="str">
        <f t="shared" ca="1" si="85"/>
        <v/>
      </c>
      <c r="F140" s="35" t="str">
        <f t="shared" ca="1" si="86"/>
        <v/>
      </c>
      <c r="G140" s="4" t="str">
        <f t="shared" ca="1" si="87"/>
        <v/>
      </c>
      <c r="H140" s="4" t="str">
        <f ca="1">IF($A140="маникюр",IF(AND(MAX(I$23:$I139)&lt;=MAX(K$23:$K139),$C140&lt;&gt;"",MAX(I$23:$I139)&lt;=MAX(M$23:$M139),MAX(I$23:$I139)&lt;TIME(16,0,0)),MAX(I$23:$I139,$C140),""),"")</f>
        <v/>
      </c>
      <c r="I140" s="4" t="str">
        <f t="shared" ca="1" si="88"/>
        <v/>
      </c>
      <c r="J140" s="4" t="str">
        <f ca="1">IF($A140="маникюр",IF(AND(MAX(I$23:$I139)&gt;MAX(K$23:$K139),$C140&lt;&gt;"",MAX(K$23:$K139)&lt;=MAX(M$23:$M139),MAX(K$23:$K139)&lt;TIME(16,0,0)),MAX(K$23:$K139,$C140),""),"")</f>
        <v/>
      </c>
      <c r="K140" s="4" t="str">
        <f t="shared" ca="1" si="89"/>
        <v/>
      </c>
      <c r="L140" s="21" t="str">
        <f ca="1">IF($A140="маникюр",IF(AND(MAX(I$23:$I139)&gt;MAX(M$23:$M139),$C140&lt;&gt;"",MAX(K$23:$K139)&gt;MAX(M$23:$M139),MAX(M$23:$M139)&lt;TIME(16,0,0)),MAX(M$23:$M139,$C140),""),"")</f>
        <v/>
      </c>
      <c r="M140" s="4" t="str">
        <f t="shared" ca="1" si="90"/>
        <v/>
      </c>
      <c r="N140" s="4" t="str">
        <f ca="1">IF($A140="макияж",IF(AND(MAX(O$23:$O139)&lt;=MAX(Q$23:$Q139),$C140&lt;&gt;"",MAX(O$23:$O139)&lt;=MAX(S$23:$S139),MAX(O$23:$O139)&lt;=MAX(U$23:$U139),MAX(O$23:$O139)&lt;=MAX(W$23:$W139),MAX(O$23:$O139)&lt;=MAX(Y$23:$Y139),MAX(O$23:$O139)&lt;=MAX(AA$23:$AA139),MAX(O$23:$O139)&lt;TIME(16,0,0)),MAX(O$23:$O139,$C140),""),"")</f>
        <v/>
      </c>
      <c r="O140" s="4" t="str">
        <f t="shared" ca="1" si="79"/>
        <v/>
      </c>
      <c r="P140" s="21" t="str">
        <f ca="1">IF($A140="макияж",IF(AND(MAX(O$23:$O139)&gt;MAX(Q$23:$Q139),$C140&lt;&gt;"",MAX(Q$23:$Q139)&lt;=MAX(S$23:$S139),MAX(Q$23:$Q139)&lt;=MAX(U$23:$U139),MAX(Q$23:$Q139)&lt;=MAX(W$23:$W139),MAX(Q$23:$Q139)&lt;=MAX(Y$23:$Y139),MAX(Q$23:$Q139)&lt;=MAX(AA$23:$AA139),MAX(Q$23:$Q139)&lt;TIME(16,0,0)),MAX(Q$23:$Q139,$C140),""),"")</f>
        <v/>
      </c>
      <c r="Q140" s="4" t="str">
        <f t="shared" ca="1" si="80"/>
        <v/>
      </c>
      <c r="R140" s="21" t="str">
        <f ca="1">IF($A140="макияж",IF(AND(MAX(O$23:$O139)&gt;MAX(S$23:$S139),$C140&lt;&gt;"",MAX(Q$23:$Q139)&gt;MAX(S$23:$S139),MAX(S$23:$S139)&lt;=MAX(U$23:$U139),MAX(S$23:$S139)&lt;=MAX(W$23:$W139),MAX(S$23:$S139)&lt;=MAX(Y$23:$Y139),MAX(S$23:$S139)&lt;=MAX(AA$23:$AA139),MAX(S$23:$S139)&lt;TIME(16,0,0)),MAX(S$23:$S139,$C140),""),"")</f>
        <v/>
      </c>
      <c r="S140" s="4" t="str">
        <f t="shared" ref="S140" ca="1" si="146">IF(ISTEXT(R140),"",R140+$E140/1440)</f>
        <v/>
      </c>
      <c r="T140" s="21" t="str">
        <f ca="1">IF($A140="макияж",IF(AND(MAX(O$23:$O139)&gt;MAX(U$23:$U139),$C140&lt;&gt;"",MAX(Q$23:$Q139)&gt;MAX(U$23:$U139),MAX(S$23:$S139)&gt;MAX(U$23:$U139),MAX(U$23:$U139)&lt;=MAX(W$23:$W139),MAX(U$23:$U139)&lt;=MAX(Y$23:$Y139),MAX(U$23:$U139)&lt;=MAX(AA$23:$AA139),MAX(U$23:$U139)&lt;TIME(16,0,0)),MAX(U$23:$U139,$C140),""),"")</f>
        <v/>
      </c>
      <c r="U140" s="4" t="str">
        <f t="shared" ca="1" si="92"/>
        <v/>
      </c>
      <c r="V140" s="21" t="str">
        <f ca="1">IF($A140="макияж",IF(AND(MAX(O$23:$O139)&gt;MAX(W$23:$W139),$C140&lt;&gt;"",MAX(Q$23:$Q139)&gt;MAX(W$23:$W139),MAX(S$23:$S139)&gt;MAX(W$23:$W139),MAX(U$23:$U139)&gt;MAX(W$23:$W139),MAX(W$23:$W139)&lt;=MAX(Y$23:$Y139),MAX(W$23:$W139)&lt;=MAX(AA$23:$AA139),MAX(W$23:$W139)&lt;TIME(16,0,0)),MAX(W$23:$W139,$C140),""),"")</f>
        <v/>
      </c>
      <c r="W140" s="4" t="str">
        <f t="shared" ca="1" si="93"/>
        <v/>
      </c>
      <c r="X140" s="21" t="str">
        <f ca="1">IF($A140="макияж",IF(AND(MAX(O$23:$O139)&gt;MAX(Y$23:$Y139),$C140&lt;&gt;"",MAX(Q$23:$Q139)&gt;MAX(Y$23:$Y139),MAX(S$23:$S139)&gt;MAX(Y$23:$Y139),MAX(U$23:$U139)&gt;MAX(Y$23:$Y139),MAX(W$23:$W139)&gt;MAX(Y$23:$Y139),MAX(Y$23:$Y139)&lt;=MAX(AA$23:$AA139),MAX(Y$23:$Y139)&lt;TIME(16,0,0)),MAX(Y$23:$Y139,$C140),""),"")</f>
        <v/>
      </c>
      <c r="Y140" s="4" t="str">
        <f t="shared" ca="1" si="94"/>
        <v/>
      </c>
      <c r="Z140" s="21" t="str">
        <f ca="1">IF($A140="макияж",IF(AND(MAX(O$23:$O139)&gt;MAX(AA$23:$AA139),$C140&lt;&gt;"",MAX(Q$23:$Q139)&gt;MAX(AA$23:$AA139),MAX(S$23:$S139)&gt;MAX(AA$23:$AA139),MAX(U$23:$U139)&gt;MAX(AA$23:$AA139),MAX(W$23:$W139)&gt;MAX(AA$23:$AA139),MAX(Y$23:$Y139)&gt;MAX(AA$23:$AA139),MAX(AA$23:$AA139)&lt;TIME(16,0,0)),MAX(AA$23:$AA139,$C140),""),"")</f>
        <v/>
      </c>
      <c r="AA140" s="4" t="str">
        <f t="shared" ca="1" si="95"/>
        <v/>
      </c>
    </row>
    <row r="141" spans="1:27" ht="13.8" x14ac:dyDescent="0.3">
      <c r="A141" s="33" t="str">
        <f t="shared" ca="1" si="82"/>
        <v>макияж</v>
      </c>
      <c r="B141" s="34">
        <f t="shared" ca="1" si="83"/>
        <v>3.1736690575642963</v>
      </c>
      <c r="C141" s="32" t="str">
        <f t="shared" ca="1" si="84"/>
        <v/>
      </c>
      <c r="D141" s="3" t="str">
        <f ca="1">IF(C141&lt;&gt;"",IF(A141="маникюр",SUM(COUNTIF($I$24:$I141,"&gt;"&amp;C141),COUNTIF($K$24:$K141,"&gt;"&amp;C141),COUNTIF($M$24:$M141,"&gt;"&amp;C141)),SUM(COUNTIF($O$24:$O141,"&gt;"&amp;C141),COUNTIF($Q$24:$Q141,"&gt;"&amp;C141),COUNTIF($S$24:$S141,"&gt;"&amp;C141),COUNTIF($U$24:$U141,"&gt;"&amp;C141),COUNTIF($W$24:$W141,"&gt;"&amp;C141),COUNTIF($Y$24:$Y141,"&gt;"&amp;C141),COUNTIF($AA$24:$AA141,"&gt;"&amp;C141))),"")</f>
        <v/>
      </c>
      <c r="E141" s="3" t="str">
        <f t="shared" ca="1" si="85"/>
        <v/>
      </c>
      <c r="F141" s="35" t="str">
        <f t="shared" ca="1" si="86"/>
        <v/>
      </c>
      <c r="G141" s="4" t="str">
        <f t="shared" ca="1" si="87"/>
        <v/>
      </c>
      <c r="H141" s="4" t="str">
        <f ca="1">IF($A141="маникюр",IF(AND(MAX(I$23:$I140)&lt;=MAX(K$23:$K140),$C141&lt;&gt;"",MAX(I$23:$I140)&lt;=MAX(M$23:$M140),MAX(I$23:$I140)&lt;TIME(16,0,0)),MAX(I$23:$I140,$C141),""),"")</f>
        <v/>
      </c>
      <c r="I141" s="4" t="str">
        <f t="shared" ca="1" si="88"/>
        <v/>
      </c>
      <c r="J141" s="4" t="str">
        <f ca="1">IF($A141="маникюр",IF(AND(MAX(I$23:$I140)&gt;MAX(K$23:$K140),$C141&lt;&gt;"",MAX(K$23:$K140)&lt;=MAX(M$23:$M140),MAX(K$23:$K140)&lt;TIME(16,0,0)),MAX(K$23:$K140,$C141),""),"")</f>
        <v/>
      </c>
      <c r="K141" s="4" t="str">
        <f t="shared" ca="1" si="89"/>
        <v/>
      </c>
      <c r="L141" s="21" t="str">
        <f ca="1">IF($A141="маникюр",IF(AND(MAX(I$23:$I140)&gt;MAX(M$23:$M140),$C141&lt;&gt;"",MAX(K$23:$K140)&gt;MAX(M$23:$M140),MAX(M$23:$M140)&lt;TIME(16,0,0)),MAX(M$23:$M140,$C141),""),"")</f>
        <v/>
      </c>
      <c r="M141" s="4" t="str">
        <f t="shared" ca="1" si="90"/>
        <v/>
      </c>
      <c r="N141" s="4" t="str">
        <f ca="1">IF($A141="макияж",IF(AND(MAX(O$23:$O140)&lt;=MAX(Q$23:$Q140),$C141&lt;&gt;"",MAX(O$23:$O140)&lt;=MAX(S$23:$S140),MAX(O$23:$O140)&lt;=MAX(U$23:$U140),MAX(O$23:$O140)&lt;=MAX(W$23:$W140),MAX(O$23:$O140)&lt;=MAX(Y$23:$Y140),MAX(O$23:$O140)&lt;=MAX(AA$23:$AA140),MAX(O$23:$O140)&lt;TIME(16,0,0)),MAX(O$23:$O140,$C141),""),"")</f>
        <v/>
      </c>
      <c r="O141" s="4" t="str">
        <f t="shared" ca="1" si="79"/>
        <v/>
      </c>
      <c r="P141" s="21" t="str">
        <f ca="1">IF($A141="макияж",IF(AND(MAX(O$23:$O140)&gt;MAX(Q$23:$Q140),$C141&lt;&gt;"",MAX(Q$23:$Q140)&lt;=MAX(S$23:$S140),MAX(Q$23:$Q140)&lt;=MAX(U$23:$U140),MAX(Q$23:$Q140)&lt;=MAX(W$23:$W140),MAX(Q$23:$Q140)&lt;=MAX(Y$23:$Y140),MAX(Q$23:$Q140)&lt;=MAX(AA$23:$AA140),MAX(Q$23:$Q140)&lt;TIME(16,0,0)),MAX(Q$23:$Q140,$C141),""),"")</f>
        <v/>
      </c>
      <c r="Q141" s="4" t="str">
        <f t="shared" ca="1" si="80"/>
        <v/>
      </c>
      <c r="R141" s="21" t="str">
        <f ca="1">IF($A141="макияж",IF(AND(MAX(O$23:$O140)&gt;MAX(S$23:$S140),$C141&lt;&gt;"",MAX(Q$23:$Q140)&gt;MAX(S$23:$S140),MAX(S$23:$S140)&lt;=MAX(U$23:$U140),MAX(S$23:$S140)&lt;=MAX(W$23:$W140),MAX(S$23:$S140)&lt;=MAX(Y$23:$Y140),MAX(S$23:$S140)&lt;=MAX(AA$23:$AA140),MAX(S$23:$S140)&lt;TIME(16,0,0)),MAX(S$23:$S140,$C141),""),"")</f>
        <v/>
      </c>
      <c r="S141" s="4" t="str">
        <f t="shared" ref="S141" ca="1" si="147">IF(ISTEXT(R141),"",R141+$E141/1440)</f>
        <v/>
      </c>
      <c r="T141" s="21" t="str">
        <f ca="1">IF($A141="макияж",IF(AND(MAX(O$23:$O140)&gt;MAX(U$23:$U140),$C141&lt;&gt;"",MAX(Q$23:$Q140)&gt;MAX(U$23:$U140),MAX(S$23:$S140)&gt;MAX(U$23:$U140),MAX(U$23:$U140)&lt;=MAX(W$23:$W140),MAX(U$23:$U140)&lt;=MAX(Y$23:$Y140),MAX(U$23:$U140)&lt;=MAX(AA$23:$AA140),MAX(U$23:$U140)&lt;TIME(16,0,0)),MAX(U$23:$U140,$C141),""),"")</f>
        <v/>
      </c>
      <c r="U141" s="4" t="str">
        <f t="shared" ca="1" si="92"/>
        <v/>
      </c>
      <c r="V141" s="21" t="str">
        <f ca="1">IF($A141="макияж",IF(AND(MAX(O$23:$O140)&gt;MAX(W$23:$W140),$C141&lt;&gt;"",MAX(Q$23:$Q140)&gt;MAX(W$23:$W140),MAX(S$23:$S140)&gt;MAX(W$23:$W140),MAX(U$23:$U140)&gt;MAX(W$23:$W140),MAX(W$23:$W140)&lt;=MAX(Y$23:$Y140),MAX(W$23:$W140)&lt;=MAX(AA$23:$AA140),MAX(W$23:$W140)&lt;TIME(16,0,0)),MAX(W$23:$W140,$C141),""),"")</f>
        <v/>
      </c>
      <c r="W141" s="4" t="str">
        <f t="shared" ca="1" si="93"/>
        <v/>
      </c>
      <c r="X141" s="21" t="str">
        <f ca="1">IF($A141="макияж",IF(AND(MAX(O$23:$O140)&gt;MAX(Y$23:$Y140),$C141&lt;&gt;"",MAX(Q$23:$Q140)&gt;MAX(Y$23:$Y140),MAX(S$23:$S140)&gt;MAX(Y$23:$Y140),MAX(U$23:$U140)&gt;MAX(Y$23:$Y140),MAX(W$23:$W140)&gt;MAX(Y$23:$Y140),MAX(Y$23:$Y140)&lt;=MAX(AA$23:$AA140),MAX(Y$23:$Y140)&lt;TIME(16,0,0)),MAX(Y$23:$Y140,$C141),""),"")</f>
        <v/>
      </c>
      <c r="Y141" s="4" t="str">
        <f t="shared" ca="1" si="94"/>
        <v/>
      </c>
      <c r="Z141" s="21" t="str">
        <f ca="1">IF($A141="макияж",IF(AND(MAX(O$23:$O140)&gt;MAX(AA$23:$AA140),$C141&lt;&gt;"",MAX(Q$23:$Q140)&gt;MAX(AA$23:$AA140),MAX(S$23:$S140)&gt;MAX(AA$23:$AA140),MAX(U$23:$U140)&gt;MAX(AA$23:$AA140),MAX(W$23:$W140)&gt;MAX(AA$23:$AA140),MAX(Y$23:$Y140)&gt;MAX(AA$23:$AA140),MAX(AA$23:$AA140)&lt;TIME(16,0,0)),MAX(AA$23:$AA140,$C141),""),"")</f>
        <v/>
      </c>
      <c r="AA141" s="4" t="str">
        <f t="shared" ca="1" si="95"/>
        <v/>
      </c>
    </row>
    <row r="142" spans="1:27" ht="13.8" x14ac:dyDescent="0.3">
      <c r="A142" s="33" t="str">
        <f t="shared" ca="1" si="82"/>
        <v>маникюр</v>
      </c>
      <c r="B142" s="34">
        <f t="shared" ca="1" si="83"/>
        <v>2.2929636932219486</v>
      </c>
      <c r="C142" s="32" t="str">
        <f t="shared" ca="1" si="84"/>
        <v/>
      </c>
      <c r="D142" s="3" t="str">
        <f ca="1">IF(C142&lt;&gt;"",IF(A142="маникюр",SUM(COUNTIF($I$24:$I142,"&gt;"&amp;C142),COUNTIF($K$24:$K142,"&gt;"&amp;C142),COUNTIF($M$24:$M142,"&gt;"&amp;C142)),SUM(COUNTIF($O$24:$O142,"&gt;"&amp;C142),COUNTIF($Q$24:$Q142,"&gt;"&amp;C142),COUNTIF($S$24:$S142,"&gt;"&amp;C142),COUNTIF($U$24:$U142,"&gt;"&amp;C142),COUNTIF($W$24:$W142,"&gt;"&amp;C142),COUNTIF($Y$24:$Y142,"&gt;"&amp;C142),COUNTIF($AA$24:$AA142,"&gt;"&amp;C142))),"")</f>
        <v/>
      </c>
      <c r="E142" s="3" t="str">
        <f t="shared" ca="1" si="85"/>
        <v/>
      </c>
      <c r="F142" s="35" t="str">
        <f t="shared" ca="1" si="86"/>
        <v/>
      </c>
      <c r="G142" s="4" t="str">
        <f t="shared" ca="1" si="87"/>
        <v/>
      </c>
      <c r="H142" s="4" t="str">
        <f ca="1">IF($A142="маникюр",IF(AND(MAX(I$23:$I141)&lt;=MAX(K$23:$K141),$C142&lt;&gt;"",MAX(I$23:$I141)&lt;=MAX(M$23:$M141),MAX(I$23:$I141)&lt;TIME(16,0,0)),MAX(I$23:$I141,$C142),""),"")</f>
        <v/>
      </c>
      <c r="I142" s="4" t="str">
        <f t="shared" ca="1" si="88"/>
        <v/>
      </c>
      <c r="J142" s="4" t="str">
        <f ca="1">IF($A142="маникюр",IF(AND(MAX(I$23:$I141)&gt;MAX(K$23:$K141),$C142&lt;&gt;"",MAX(K$23:$K141)&lt;=MAX(M$23:$M141),MAX(K$23:$K141)&lt;TIME(16,0,0)),MAX(K$23:$K141,$C142),""),"")</f>
        <v/>
      </c>
      <c r="K142" s="4" t="str">
        <f t="shared" ca="1" si="89"/>
        <v/>
      </c>
      <c r="L142" s="21" t="str">
        <f ca="1">IF($A142="маникюр",IF(AND(MAX(I$23:$I141)&gt;MAX(M$23:$M141),$C142&lt;&gt;"",MAX(K$23:$K141)&gt;MAX(M$23:$M141),MAX(M$23:$M141)&lt;TIME(16,0,0)),MAX(M$23:$M141,$C142),""),"")</f>
        <v/>
      </c>
      <c r="M142" s="4" t="str">
        <f t="shared" ca="1" si="90"/>
        <v/>
      </c>
      <c r="N142" s="4" t="str">
        <f ca="1">IF($A142="макияж",IF(AND(MAX(O$23:$O141)&lt;=MAX(Q$23:$Q141),$C142&lt;&gt;"",MAX(O$23:$O141)&lt;=MAX(S$23:$S141),MAX(O$23:$O141)&lt;=MAX(U$23:$U141),MAX(O$23:$O141)&lt;=MAX(W$23:$W141),MAX(O$23:$O141)&lt;=MAX(Y$23:$Y141),MAX(O$23:$O141)&lt;=MAX(AA$23:$AA141),MAX(O$23:$O141)&lt;TIME(16,0,0)),MAX(O$23:$O141,$C142),""),"")</f>
        <v/>
      </c>
      <c r="O142" s="4" t="str">
        <f t="shared" ca="1" si="79"/>
        <v/>
      </c>
      <c r="P142" s="21" t="str">
        <f ca="1">IF($A142="макияж",IF(AND(MAX(O$23:$O141)&gt;MAX(Q$23:$Q141),$C142&lt;&gt;"",MAX(Q$23:$Q141)&lt;=MAX(S$23:$S141),MAX(Q$23:$Q141)&lt;=MAX(U$23:$U141),MAX(Q$23:$Q141)&lt;=MAX(W$23:$W141),MAX(Q$23:$Q141)&lt;=MAX(Y$23:$Y141),MAX(Q$23:$Q141)&lt;=MAX(AA$23:$AA141),MAX(Q$23:$Q141)&lt;TIME(16,0,0)),MAX(Q$23:$Q141,$C142),""),"")</f>
        <v/>
      </c>
      <c r="Q142" s="4" t="str">
        <f t="shared" ca="1" si="80"/>
        <v/>
      </c>
      <c r="R142" s="21" t="str">
        <f ca="1">IF($A142="макияж",IF(AND(MAX(O$23:$O141)&gt;MAX(S$23:$S141),$C142&lt;&gt;"",MAX(Q$23:$Q141)&gt;MAX(S$23:$S141),MAX(S$23:$S141)&lt;=MAX(U$23:$U141),MAX(S$23:$S141)&lt;=MAX(W$23:$W141),MAX(S$23:$S141)&lt;=MAX(Y$23:$Y141),MAX(S$23:$S141)&lt;=MAX(AA$23:$AA141),MAX(S$23:$S141)&lt;TIME(16,0,0)),MAX(S$23:$S141,$C142),""),"")</f>
        <v/>
      </c>
      <c r="S142" s="4" t="str">
        <f t="shared" ref="S142" ca="1" si="148">IF(ISTEXT(R142),"",R142+$E142/1440)</f>
        <v/>
      </c>
      <c r="T142" s="21" t="str">
        <f ca="1">IF($A142="макияж",IF(AND(MAX(O$23:$O141)&gt;MAX(U$23:$U141),$C142&lt;&gt;"",MAX(Q$23:$Q141)&gt;MAX(U$23:$U141),MAX(S$23:$S141)&gt;MAX(U$23:$U141),MAX(U$23:$U141)&lt;=MAX(W$23:$W141),MAX(U$23:$U141)&lt;=MAX(Y$23:$Y141),MAX(U$23:$U141)&lt;=MAX(AA$23:$AA141),MAX(U$23:$U141)&lt;TIME(16,0,0)),MAX(U$23:$U141,$C142),""),"")</f>
        <v/>
      </c>
      <c r="U142" s="4" t="str">
        <f t="shared" ca="1" si="92"/>
        <v/>
      </c>
      <c r="V142" s="21" t="str">
        <f ca="1">IF($A142="макияж",IF(AND(MAX(O$23:$O141)&gt;MAX(W$23:$W141),$C142&lt;&gt;"",MAX(Q$23:$Q141)&gt;MAX(W$23:$W141),MAX(S$23:$S141)&gt;MAX(W$23:$W141),MAX(U$23:$U141)&gt;MAX(W$23:$W141),MAX(W$23:$W141)&lt;=MAX(Y$23:$Y141),MAX(W$23:$W141)&lt;=MAX(AA$23:$AA141),MAX(W$23:$W141)&lt;TIME(16,0,0)),MAX(W$23:$W141,$C142),""),"")</f>
        <v/>
      </c>
      <c r="W142" s="4" t="str">
        <f t="shared" ca="1" si="93"/>
        <v/>
      </c>
      <c r="X142" s="21" t="str">
        <f ca="1">IF($A142="макияж",IF(AND(MAX(O$23:$O141)&gt;MAX(Y$23:$Y141),$C142&lt;&gt;"",MAX(Q$23:$Q141)&gt;MAX(Y$23:$Y141),MAX(S$23:$S141)&gt;MAX(Y$23:$Y141),MAX(U$23:$U141)&gt;MAX(Y$23:$Y141),MAX(W$23:$W141)&gt;MAX(Y$23:$Y141),MAX(Y$23:$Y141)&lt;=MAX(AA$23:$AA141),MAX(Y$23:$Y141)&lt;TIME(16,0,0)),MAX(Y$23:$Y141,$C142),""),"")</f>
        <v/>
      </c>
      <c r="Y142" s="4" t="str">
        <f t="shared" ca="1" si="94"/>
        <v/>
      </c>
      <c r="Z142" s="21" t="str">
        <f ca="1">IF($A142="макияж",IF(AND(MAX(O$23:$O141)&gt;MAX(AA$23:$AA141),$C142&lt;&gt;"",MAX(Q$23:$Q141)&gt;MAX(AA$23:$AA141),MAX(S$23:$S141)&gt;MAX(AA$23:$AA141),MAX(U$23:$U141)&gt;MAX(AA$23:$AA141),MAX(W$23:$W141)&gt;MAX(AA$23:$AA141),MAX(Y$23:$Y141)&gt;MAX(AA$23:$AA141),MAX(AA$23:$AA141)&lt;TIME(16,0,0)),MAX(AA$23:$AA141,$C142),""),"")</f>
        <v/>
      </c>
      <c r="AA142" s="4" t="str">
        <f t="shared" ca="1" si="95"/>
        <v/>
      </c>
    </row>
    <row r="143" spans="1:27" ht="13.8" x14ac:dyDescent="0.3">
      <c r="A143" s="33" t="str">
        <f t="shared" ca="1" si="82"/>
        <v>макияж</v>
      </c>
      <c r="B143" s="34">
        <f t="shared" ca="1" si="83"/>
        <v>4.5853787206174967</v>
      </c>
      <c r="C143" s="32" t="str">
        <f t="shared" ca="1" si="84"/>
        <v/>
      </c>
      <c r="D143" s="3" t="str">
        <f ca="1">IF(C143&lt;&gt;"",IF(A143="маникюр",SUM(COUNTIF($I$24:$I143,"&gt;"&amp;C143),COUNTIF($K$24:$K143,"&gt;"&amp;C143),COUNTIF($M$24:$M143,"&gt;"&amp;C143)),SUM(COUNTIF($O$24:$O143,"&gt;"&amp;C143),COUNTIF($Q$24:$Q143,"&gt;"&amp;C143),COUNTIF($S$24:$S143,"&gt;"&amp;C143),COUNTIF($U$24:$U143,"&gt;"&amp;C143),COUNTIF($W$24:$W143,"&gt;"&amp;C143),COUNTIF($Y$24:$Y143,"&gt;"&amp;C143),COUNTIF($AA$24:$AA143,"&gt;"&amp;C143))),"")</f>
        <v/>
      </c>
      <c r="E143" s="3" t="str">
        <f t="shared" ca="1" si="85"/>
        <v/>
      </c>
      <c r="F143" s="35" t="str">
        <f t="shared" ca="1" si="86"/>
        <v/>
      </c>
      <c r="G143" s="4" t="str">
        <f t="shared" ca="1" si="87"/>
        <v/>
      </c>
      <c r="H143" s="4" t="str">
        <f ca="1">IF($A143="маникюр",IF(AND(MAX(I$23:$I142)&lt;=MAX(K$23:$K142),$C143&lt;&gt;"",MAX(I$23:$I142)&lt;=MAX(M$23:$M142),MAX(I$23:$I142)&lt;TIME(16,0,0)),MAX(I$23:$I142,$C143),""),"")</f>
        <v/>
      </c>
      <c r="I143" s="4" t="str">
        <f t="shared" ca="1" si="88"/>
        <v/>
      </c>
      <c r="J143" s="4" t="str">
        <f ca="1">IF($A143="маникюр",IF(AND(MAX(I$23:$I142)&gt;MAX(K$23:$K142),$C143&lt;&gt;"",MAX(K$23:$K142)&lt;=MAX(M$23:$M142),MAX(K$23:$K142)&lt;TIME(16,0,0)),MAX(K$23:$K142,$C143),""),"")</f>
        <v/>
      </c>
      <c r="K143" s="4" t="str">
        <f t="shared" ca="1" si="89"/>
        <v/>
      </c>
      <c r="L143" s="21" t="str">
        <f ca="1">IF($A143="маникюр",IF(AND(MAX(I$23:$I142)&gt;MAX(M$23:$M142),$C143&lt;&gt;"",MAX(K$23:$K142)&gt;MAX(M$23:$M142),MAX(M$23:$M142)&lt;TIME(16,0,0)),MAX(M$23:$M142,$C143),""),"")</f>
        <v/>
      </c>
      <c r="M143" s="4" t="str">
        <f t="shared" ca="1" si="90"/>
        <v/>
      </c>
      <c r="N143" s="4" t="str">
        <f ca="1">IF($A143="макияж",IF(AND(MAX(O$23:$O142)&lt;=MAX(Q$23:$Q142),$C143&lt;&gt;"",MAX(O$23:$O142)&lt;=MAX(S$23:$S142),MAX(O$23:$O142)&lt;=MAX(U$23:$U142),MAX(O$23:$O142)&lt;=MAX(W$23:$W142),MAX(O$23:$O142)&lt;=MAX(Y$23:$Y142),MAX(O$23:$O142)&lt;=MAX(AA$23:$AA142),MAX(O$23:$O142)&lt;TIME(16,0,0)),MAX(O$23:$O142,$C143),""),"")</f>
        <v/>
      </c>
      <c r="O143" s="4" t="str">
        <f t="shared" ca="1" si="79"/>
        <v/>
      </c>
      <c r="P143" s="21" t="str">
        <f ca="1">IF($A143="макияж",IF(AND(MAX(O$23:$O142)&gt;MAX(Q$23:$Q142),$C143&lt;&gt;"",MAX(Q$23:$Q142)&lt;=MAX(S$23:$S142),MAX(Q$23:$Q142)&lt;=MAX(U$23:$U142),MAX(Q$23:$Q142)&lt;=MAX(W$23:$W142),MAX(Q$23:$Q142)&lt;=MAX(Y$23:$Y142),MAX(Q$23:$Q142)&lt;=MAX(AA$23:$AA142),MAX(Q$23:$Q142)&lt;TIME(16,0,0)),MAX(Q$23:$Q142,$C143),""),"")</f>
        <v/>
      </c>
      <c r="Q143" s="4" t="str">
        <f t="shared" ca="1" si="80"/>
        <v/>
      </c>
      <c r="R143" s="21" t="str">
        <f ca="1">IF($A143="макияж",IF(AND(MAX(O$23:$O142)&gt;MAX(S$23:$S142),$C143&lt;&gt;"",MAX(Q$23:$Q142)&gt;MAX(S$23:$S142),MAX(S$23:$S142)&lt;=MAX(U$23:$U142),MAX(S$23:$S142)&lt;=MAX(W$23:$W142),MAX(S$23:$S142)&lt;=MAX(Y$23:$Y142),MAX(S$23:$S142)&lt;=MAX(AA$23:$AA142),MAX(S$23:$S142)&lt;TIME(16,0,0)),MAX(S$23:$S142,$C143),""),"")</f>
        <v/>
      </c>
      <c r="S143" s="4" t="str">
        <f t="shared" ref="S143" ca="1" si="149">IF(ISTEXT(R143),"",R143+$E143/1440)</f>
        <v/>
      </c>
      <c r="T143" s="21" t="str">
        <f ca="1">IF($A143="макияж",IF(AND(MAX(O$23:$O142)&gt;MAX(U$23:$U142),$C143&lt;&gt;"",MAX(Q$23:$Q142)&gt;MAX(U$23:$U142),MAX(S$23:$S142)&gt;MAX(U$23:$U142),MAX(U$23:$U142)&lt;=MAX(W$23:$W142),MAX(U$23:$U142)&lt;=MAX(Y$23:$Y142),MAX(U$23:$U142)&lt;=MAX(AA$23:$AA142),MAX(U$23:$U142)&lt;TIME(16,0,0)),MAX(U$23:$U142,$C143),""),"")</f>
        <v/>
      </c>
      <c r="U143" s="4" t="str">
        <f t="shared" ca="1" si="92"/>
        <v/>
      </c>
      <c r="V143" s="21" t="str">
        <f ca="1">IF($A143="макияж",IF(AND(MAX(O$23:$O142)&gt;MAX(W$23:$W142),$C143&lt;&gt;"",MAX(Q$23:$Q142)&gt;MAX(W$23:$W142),MAX(S$23:$S142)&gt;MAX(W$23:$W142),MAX(U$23:$U142)&gt;MAX(W$23:$W142),MAX(W$23:$W142)&lt;=MAX(Y$23:$Y142),MAX(W$23:$W142)&lt;=MAX(AA$23:$AA142),MAX(W$23:$W142)&lt;TIME(16,0,0)),MAX(W$23:$W142,$C143),""),"")</f>
        <v/>
      </c>
      <c r="W143" s="4" t="str">
        <f t="shared" ca="1" si="93"/>
        <v/>
      </c>
      <c r="X143" s="21" t="str">
        <f ca="1">IF($A143="макияж",IF(AND(MAX(O$23:$O142)&gt;MAX(Y$23:$Y142),$C143&lt;&gt;"",MAX(Q$23:$Q142)&gt;MAX(Y$23:$Y142),MAX(S$23:$S142)&gt;MAX(Y$23:$Y142),MAX(U$23:$U142)&gt;MAX(Y$23:$Y142),MAX(W$23:$W142)&gt;MAX(Y$23:$Y142),MAX(Y$23:$Y142)&lt;=MAX(AA$23:$AA142),MAX(Y$23:$Y142)&lt;TIME(16,0,0)),MAX(Y$23:$Y142,$C143),""),"")</f>
        <v/>
      </c>
      <c r="Y143" s="4" t="str">
        <f t="shared" ca="1" si="94"/>
        <v/>
      </c>
      <c r="Z143" s="21" t="str">
        <f ca="1">IF($A143="макияж",IF(AND(MAX(O$23:$O142)&gt;MAX(AA$23:$AA142),$C143&lt;&gt;"",MAX(Q$23:$Q142)&gt;MAX(AA$23:$AA142),MAX(S$23:$S142)&gt;MAX(AA$23:$AA142),MAX(U$23:$U142)&gt;MAX(AA$23:$AA142),MAX(W$23:$W142)&gt;MAX(AA$23:$AA142),MAX(Y$23:$Y142)&gt;MAX(AA$23:$AA142),MAX(AA$23:$AA142)&lt;TIME(16,0,0)),MAX(AA$23:$AA142,$C143),""),"")</f>
        <v/>
      </c>
      <c r="AA143" s="4" t="str">
        <f t="shared" ca="1" si="95"/>
        <v/>
      </c>
    </row>
    <row r="144" spans="1:27" ht="13.8" x14ac:dyDescent="0.3">
      <c r="A144" s="33" t="str">
        <f t="shared" ca="1" si="82"/>
        <v>макияж</v>
      </c>
      <c r="B144" s="34">
        <f t="shared" ca="1" si="83"/>
        <v>2.8547089666077907</v>
      </c>
      <c r="C144" s="32" t="str">
        <f t="shared" ca="1" si="84"/>
        <v/>
      </c>
      <c r="D144" s="3" t="str">
        <f ca="1">IF(C144&lt;&gt;"",IF(A144="маникюр",SUM(COUNTIF($I$24:$I144,"&gt;"&amp;C144),COUNTIF($K$24:$K144,"&gt;"&amp;C144),COUNTIF($M$24:$M144,"&gt;"&amp;C144)),SUM(COUNTIF($O$24:$O144,"&gt;"&amp;C144),COUNTIF($Q$24:$Q144,"&gt;"&amp;C144),COUNTIF($S$24:$S144,"&gt;"&amp;C144),COUNTIF($U$24:$U144,"&gt;"&amp;C144),COUNTIF($W$24:$W144,"&gt;"&amp;C144),COUNTIF($Y$24:$Y144,"&gt;"&amp;C144),COUNTIF($AA$24:$AA144,"&gt;"&amp;C144))),"")</f>
        <v/>
      </c>
      <c r="E144" s="3" t="str">
        <f t="shared" ca="1" si="85"/>
        <v/>
      </c>
      <c r="F144" s="35" t="str">
        <f t="shared" ca="1" si="86"/>
        <v/>
      </c>
      <c r="G144" s="4" t="str">
        <f t="shared" ca="1" si="87"/>
        <v/>
      </c>
      <c r="H144" s="4" t="str">
        <f ca="1">IF($A144="маникюр",IF(AND(MAX(I$23:$I143)&lt;=MAX(K$23:$K143),$C144&lt;&gt;"",MAX(I$23:$I143)&lt;=MAX(M$23:$M143),MAX(I$23:$I143)&lt;TIME(16,0,0)),MAX(I$23:$I143,$C144),""),"")</f>
        <v/>
      </c>
      <c r="I144" s="4" t="str">
        <f t="shared" ca="1" si="88"/>
        <v/>
      </c>
      <c r="J144" s="4" t="str">
        <f ca="1">IF($A144="маникюр",IF(AND(MAX(I$23:$I143)&gt;MAX(K$23:$K143),$C144&lt;&gt;"",MAX(K$23:$K143)&lt;=MAX(M$23:$M143),MAX(K$23:$K143)&lt;TIME(16,0,0)),MAX(K$23:$K143,$C144),""),"")</f>
        <v/>
      </c>
      <c r="K144" s="4" t="str">
        <f t="shared" ca="1" si="89"/>
        <v/>
      </c>
      <c r="L144" s="21" t="str">
        <f ca="1">IF($A144="маникюр",IF(AND(MAX(I$23:$I143)&gt;MAX(M$23:$M143),$C144&lt;&gt;"",MAX(K$23:$K143)&gt;MAX(M$23:$M143),MAX(M$23:$M143)&lt;TIME(16,0,0)),MAX(M$23:$M143,$C144),""),"")</f>
        <v/>
      </c>
      <c r="M144" s="4" t="str">
        <f t="shared" ca="1" si="90"/>
        <v/>
      </c>
      <c r="N144" s="4" t="str">
        <f ca="1">IF($A144="макияж",IF(AND(MAX(O$23:$O143)&lt;=MAX(Q$23:$Q143),$C144&lt;&gt;"",MAX(O$23:$O143)&lt;=MAX(S$23:$S143),MAX(O$23:$O143)&lt;=MAX(U$23:$U143),MAX(O$23:$O143)&lt;=MAX(W$23:$W143),MAX(O$23:$O143)&lt;=MAX(Y$23:$Y143),MAX(O$23:$O143)&lt;=MAX(AA$23:$AA143),MAX(O$23:$O143)&lt;TIME(16,0,0)),MAX(O$23:$O143,$C144),""),"")</f>
        <v/>
      </c>
      <c r="O144" s="4" t="str">
        <f t="shared" ca="1" si="79"/>
        <v/>
      </c>
      <c r="P144" s="21" t="str">
        <f ca="1">IF($A144="макияж",IF(AND(MAX(O$23:$O143)&gt;MAX(Q$23:$Q143),$C144&lt;&gt;"",MAX(Q$23:$Q143)&lt;=MAX(S$23:$S143),MAX(Q$23:$Q143)&lt;=MAX(U$23:$U143),MAX(Q$23:$Q143)&lt;=MAX(W$23:$W143),MAX(Q$23:$Q143)&lt;=MAX(Y$23:$Y143),MAX(Q$23:$Q143)&lt;=MAX(AA$23:$AA143),MAX(Q$23:$Q143)&lt;TIME(16,0,0)),MAX(Q$23:$Q143,$C144),""),"")</f>
        <v/>
      </c>
      <c r="Q144" s="4" t="str">
        <f t="shared" ca="1" si="80"/>
        <v/>
      </c>
      <c r="R144" s="21" t="str">
        <f ca="1">IF($A144="макияж",IF(AND(MAX(O$23:$O143)&gt;MAX(S$23:$S143),$C144&lt;&gt;"",MAX(Q$23:$Q143)&gt;MAX(S$23:$S143),MAX(S$23:$S143)&lt;=MAX(U$23:$U143),MAX(S$23:$S143)&lt;=MAX(W$23:$W143),MAX(S$23:$S143)&lt;=MAX(Y$23:$Y143),MAX(S$23:$S143)&lt;=MAX(AA$23:$AA143),MAX(S$23:$S143)&lt;TIME(16,0,0)),MAX(S$23:$S143,$C144),""),"")</f>
        <v/>
      </c>
      <c r="S144" s="4" t="str">
        <f t="shared" ref="S144" ca="1" si="150">IF(ISTEXT(R144),"",R144+$E144/1440)</f>
        <v/>
      </c>
      <c r="T144" s="21" t="str">
        <f ca="1">IF($A144="макияж",IF(AND(MAX(O$23:$O143)&gt;MAX(U$23:$U143),$C144&lt;&gt;"",MAX(Q$23:$Q143)&gt;MAX(U$23:$U143),MAX(S$23:$S143)&gt;MAX(U$23:$U143),MAX(U$23:$U143)&lt;=MAX(W$23:$W143),MAX(U$23:$U143)&lt;=MAX(Y$23:$Y143),MAX(U$23:$U143)&lt;=MAX(AA$23:$AA143),MAX(U$23:$U143)&lt;TIME(16,0,0)),MAX(U$23:$U143,$C144),""),"")</f>
        <v/>
      </c>
      <c r="U144" s="4" t="str">
        <f t="shared" ca="1" si="92"/>
        <v/>
      </c>
      <c r="V144" s="21" t="str">
        <f ca="1">IF($A144="макияж",IF(AND(MAX(O$23:$O143)&gt;MAX(W$23:$W143),$C144&lt;&gt;"",MAX(Q$23:$Q143)&gt;MAX(W$23:$W143),MAX(S$23:$S143)&gt;MAX(W$23:$W143),MAX(U$23:$U143)&gt;MAX(W$23:$W143),MAX(W$23:$W143)&lt;=MAX(Y$23:$Y143),MAX(W$23:$W143)&lt;=MAX(AA$23:$AA143),MAX(W$23:$W143)&lt;TIME(16,0,0)),MAX(W$23:$W143,$C144),""),"")</f>
        <v/>
      </c>
      <c r="W144" s="4" t="str">
        <f t="shared" ca="1" si="93"/>
        <v/>
      </c>
      <c r="X144" s="21" t="str">
        <f ca="1">IF($A144="макияж",IF(AND(MAX(O$23:$O143)&gt;MAX(Y$23:$Y143),$C144&lt;&gt;"",MAX(Q$23:$Q143)&gt;MAX(Y$23:$Y143),MAX(S$23:$S143)&gt;MAX(Y$23:$Y143),MAX(U$23:$U143)&gt;MAX(Y$23:$Y143),MAX(W$23:$W143)&gt;MAX(Y$23:$Y143),MAX(Y$23:$Y143)&lt;=MAX(AA$23:$AA143),MAX(Y$23:$Y143)&lt;TIME(16,0,0)),MAX(Y$23:$Y143,$C144),""),"")</f>
        <v/>
      </c>
      <c r="Y144" s="4" t="str">
        <f t="shared" ca="1" si="94"/>
        <v/>
      </c>
      <c r="Z144" s="21" t="str">
        <f ca="1">IF($A144="макияж",IF(AND(MAX(O$23:$O143)&gt;MAX(AA$23:$AA143),$C144&lt;&gt;"",MAX(Q$23:$Q143)&gt;MAX(AA$23:$AA143),MAX(S$23:$S143)&gt;MAX(AA$23:$AA143),MAX(U$23:$U143)&gt;MAX(AA$23:$AA143),MAX(W$23:$W143)&gt;MAX(AA$23:$AA143),MAX(Y$23:$Y143)&gt;MAX(AA$23:$AA143),MAX(AA$23:$AA143)&lt;TIME(16,0,0)),MAX(AA$23:$AA143,$C144),""),"")</f>
        <v/>
      </c>
      <c r="AA144" s="4" t="str">
        <f t="shared" ca="1" si="95"/>
        <v/>
      </c>
    </row>
    <row r="145" spans="1:27" ht="13.8" x14ac:dyDescent="0.3">
      <c r="A145" s="33" t="str">
        <f t="shared" ca="1" si="82"/>
        <v>макияж</v>
      </c>
      <c r="B145" s="34">
        <f t="shared" ca="1" si="83"/>
        <v>2.8217600398469775</v>
      </c>
      <c r="C145" s="32" t="str">
        <f t="shared" ca="1" si="84"/>
        <v/>
      </c>
      <c r="D145" s="3" t="str">
        <f ca="1">IF(C145&lt;&gt;"",IF(A145="маникюр",SUM(COUNTIF($I$24:$I145,"&gt;"&amp;C145),COUNTIF($K$24:$K145,"&gt;"&amp;C145),COUNTIF($M$24:$M145,"&gt;"&amp;C145)),SUM(COUNTIF($O$24:$O145,"&gt;"&amp;C145),COUNTIF($Q$24:$Q145,"&gt;"&amp;C145),COUNTIF($S$24:$S145,"&gt;"&amp;C145),COUNTIF($U$24:$U145,"&gt;"&amp;C145),COUNTIF($W$24:$W145,"&gt;"&amp;C145),COUNTIF($Y$24:$Y145,"&gt;"&amp;C145),COUNTIF($AA$24:$AA145,"&gt;"&amp;C145))),"")</f>
        <v/>
      </c>
      <c r="E145" s="3" t="str">
        <f t="shared" ca="1" si="85"/>
        <v/>
      </c>
      <c r="F145" s="35" t="str">
        <f t="shared" ca="1" si="86"/>
        <v/>
      </c>
      <c r="G145" s="4" t="str">
        <f t="shared" ca="1" si="87"/>
        <v/>
      </c>
      <c r="H145" s="4" t="str">
        <f ca="1">IF($A145="маникюр",IF(AND(MAX(I$23:$I144)&lt;=MAX(K$23:$K144),$C145&lt;&gt;"",MAX(I$23:$I144)&lt;=MAX(M$23:$M144),MAX(I$23:$I144)&lt;TIME(16,0,0)),MAX(I$23:$I144,$C145),""),"")</f>
        <v/>
      </c>
      <c r="I145" s="4" t="str">
        <f t="shared" ca="1" si="88"/>
        <v/>
      </c>
      <c r="J145" s="4" t="str">
        <f ca="1">IF($A145="маникюр",IF(AND(MAX(I$23:$I144)&gt;MAX(K$23:$K144),$C145&lt;&gt;"",MAX(K$23:$K144)&lt;=MAX(M$23:$M144),MAX(K$23:$K144)&lt;TIME(16,0,0)),MAX(K$23:$K144,$C145),""),"")</f>
        <v/>
      </c>
      <c r="K145" s="4" t="str">
        <f t="shared" ca="1" si="89"/>
        <v/>
      </c>
      <c r="L145" s="21" t="str">
        <f ca="1">IF($A145="маникюр",IF(AND(MAX(I$23:$I144)&gt;MAX(M$23:$M144),$C145&lt;&gt;"",MAX(K$23:$K144)&gt;MAX(M$23:$M144),MAX(M$23:$M144)&lt;TIME(16,0,0)),MAX(M$23:$M144,$C145),""),"")</f>
        <v/>
      </c>
      <c r="M145" s="4" t="str">
        <f t="shared" ca="1" si="90"/>
        <v/>
      </c>
      <c r="N145" s="4" t="str">
        <f ca="1">IF($A145="макияж",IF(AND(MAX(O$23:$O144)&lt;=MAX(Q$23:$Q144),$C145&lt;&gt;"",MAX(O$23:$O144)&lt;=MAX(S$23:$S144),MAX(O$23:$O144)&lt;=MAX(U$23:$U144),MAX(O$23:$O144)&lt;=MAX(W$23:$W144),MAX(O$23:$O144)&lt;=MAX(Y$23:$Y144),MAX(O$23:$O144)&lt;=MAX(AA$23:$AA144),MAX(O$23:$O144)&lt;TIME(16,0,0)),MAX(O$23:$O144,$C145),""),"")</f>
        <v/>
      </c>
      <c r="O145" s="4" t="str">
        <f t="shared" ca="1" si="79"/>
        <v/>
      </c>
      <c r="P145" s="21" t="str">
        <f ca="1">IF($A145="макияж",IF(AND(MAX(O$23:$O144)&gt;MAX(Q$23:$Q144),$C145&lt;&gt;"",MAX(Q$23:$Q144)&lt;=MAX(S$23:$S144),MAX(Q$23:$Q144)&lt;=MAX(U$23:$U144),MAX(Q$23:$Q144)&lt;=MAX(W$23:$W144),MAX(Q$23:$Q144)&lt;=MAX(Y$23:$Y144),MAX(Q$23:$Q144)&lt;=MAX(AA$23:$AA144),MAX(Q$23:$Q144)&lt;TIME(16,0,0)),MAX(Q$23:$Q144,$C145),""),"")</f>
        <v/>
      </c>
      <c r="Q145" s="4" t="str">
        <f t="shared" ca="1" si="80"/>
        <v/>
      </c>
      <c r="R145" s="21" t="str">
        <f ca="1">IF($A145="макияж",IF(AND(MAX(O$23:$O144)&gt;MAX(S$23:$S144),$C145&lt;&gt;"",MAX(Q$23:$Q144)&gt;MAX(S$23:$S144),MAX(S$23:$S144)&lt;=MAX(U$23:$U144),MAX(S$23:$S144)&lt;=MAX(W$23:$W144),MAX(S$23:$S144)&lt;=MAX(Y$23:$Y144),MAX(S$23:$S144)&lt;=MAX(AA$23:$AA144),MAX(S$23:$S144)&lt;TIME(16,0,0)),MAX(S$23:$S144,$C145),""),"")</f>
        <v/>
      </c>
      <c r="S145" s="4" t="str">
        <f t="shared" ref="S145" ca="1" si="151">IF(ISTEXT(R145),"",R145+$E145/1440)</f>
        <v/>
      </c>
      <c r="T145" s="21" t="str">
        <f ca="1">IF($A145="макияж",IF(AND(MAX(O$23:$O144)&gt;MAX(U$23:$U144),$C145&lt;&gt;"",MAX(Q$23:$Q144)&gt;MAX(U$23:$U144),MAX(S$23:$S144)&gt;MAX(U$23:$U144),MAX(U$23:$U144)&lt;=MAX(W$23:$W144),MAX(U$23:$U144)&lt;=MAX(Y$23:$Y144),MAX(U$23:$U144)&lt;=MAX(AA$23:$AA144),MAX(U$23:$U144)&lt;TIME(16,0,0)),MAX(U$23:$U144,$C145),""),"")</f>
        <v/>
      </c>
      <c r="U145" s="4" t="str">
        <f t="shared" ca="1" si="92"/>
        <v/>
      </c>
      <c r="V145" s="21" t="str">
        <f ca="1">IF($A145="макияж",IF(AND(MAX(O$23:$O144)&gt;MAX(W$23:$W144),$C145&lt;&gt;"",MAX(Q$23:$Q144)&gt;MAX(W$23:$W144),MAX(S$23:$S144)&gt;MAX(W$23:$W144),MAX(U$23:$U144)&gt;MAX(W$23:$W144),MAX(W$23:$W144)&lt;=MAX(Y$23:$Y144),MAX(W$23:$W144)&lt;=MAX(AA$23:$AA144),MAX(W$23:$W144)&lt;TIME(16,0,0)),MAX(W$23:$W144,$C145),""),"")</f>
        <v/>
      </c>
      <c r="W145" s="4" t="str">
        <f t="shared" ca="1" si="93"/>
        <v/>
      </c>
      <c r="X145" s="21" t="str">
        <f ca="1">IF($A145="макияж",IF(AND(MAX(O$23:$O144)&gt;MAX(Y$23:$Y144),$C145&lt;&gt;"",MAX(Q$23:$Q144)&gt;MAX(Y$23:$Y144),MAX(S$23:$S144)&gt;MAX(Y$23:$Y144),MAX(U$23:$U144)&gt;MAX(Y$23:$Y144),MAX(W$23:$W144)&gt;MAX(Y$23:$Y144),MAX(Y$23:$Y144)&lt;=MAX(AA$23:$AA144),MAX(Y$23:$Y144)&lt;TIME(16,0,0)),MAX(Y$23:$Y144,$C145),""),"")</f>
        <v/>
      </c>
      <c r="Y145" s="4" t="str">
        <f t="shared" ca="1" si="94"/>
        <v/>
      </c>
      <c r="Z145" s="21" t="str">
        <f ca="1">IF($A145="макияж",IF(AND(MAX(O$23:$O144)&gt;MAX(AA$23:$AA144),$C145&lt;&gt;"",MAX(Q$23:$Q144)&gt;MAX(AA$23:$AA144),MAX(S$23:$S144)&gt;MAX(AA$23:$AA144),MAX(U$23:$U144)&gt;MAX(AA$23:$AA144),MAX(W$23:$W144)&gt;MAX(AA$23:$AA144),MAX(Y$23:$Y144)&gt;MAX(AA$23:$AA144),MAX(AA$23:$AA144)&lt;TIME(16,0,0)),MAX(AA$23:$AA144,$C145),""),"")</f>
        <v/>
      </c>
      <c r="AA145" s="4" t="str">
        <f t="shared" ca="1" si="95"/>
        <v/>
      </c>
    </row>
    <row r="146" spans="1:27" ht="13.8" x14ac:dyDescent="0.3">
      <c r="A146" s="33" t="str">
        <f t="shared" ca="1" si="82"/>
        <v>макияж</v>
      </c>
      <c r="B146" s="34">
        <f t="shared" ca="1" si="83"/>
        <v>2.7579983664525991</v>
      </c>
      <c r="C146" s="32" t="str">
        <f t="shared" ca="1" si="84"/>
        <v/>
      </c>
      <c r="D146" s="3" t="str">
        <f ca="1">IF(C146&lt;&gt;"",IF(A146="маникюр",SUM(COUNTIF($I$24:$I146,"&gt;"&amp;C146),COUNTIF($K$24:$K146,"&gt;"&amp;C146),COUNTIF($M$24:$M146,"&gt;"&amp;C146)),SUM(COUNTIF($O$24:$O146,"&gt;"&amp;C146),COUNTIF($Q$24:$Q146,"&gt;"&amp;C146),COUNTIF($S$24:$S146,"&gt;"&amp;C146),COUNTIF($U$24:$U146,"&gt;"&amp;C146),COUNTIF($W$24:$W146,"&gt;"&amp;C146),COUNTIF($Y$24:$Y146,"&gt;"&amp;C146),COUNTIF($AA$24:$AA146,"&gt;"&amp;C146))),"")</f>
        <v/>
      </c>
      <c r="E146" s="3" t="str">
        <f t="shared" ca="1" si="85"/>
        <v/>
      </c>
      <c r="F146" s="35" t="str">
        <f t="shared" ca="1" si="86"/>
        <v/>
      </c>
      <c r="G146" s="4" t="str">
        <f t="shared" ca="1" si="87"/>
        <v/>
      </c>
      <c r="H146" s="4" t="str">
        <f ca="1">IF($A146="маникюр",IF(AND(MAX(I$23:$I145)&lt;=MAX(K$23:$K145),$C146&lt;&gt;"",MAX(I$23:$I145)&lt;=MAX(M$23:$M145),MAX(I$23:$I145)&lt;TIME(16,0,0)),MAX(I$23:$I145,$C146),""),"")</f>
        <v/>
      </c>
      <c r="I146" s="4" t="str">
        <f t="shared" ca="1" si="88"/>
        <v/>
      </c>
      <c r="J146" s="4" t="str">
        <f ca="1">IF($A146="маникюр",IF(AND(MAX(I$23:$I145)&gt;MAX(K$23:$K145),$C146&lt;&gt;"",MAX(K$23:$K145)&lt;=MAX(M$23:$M145),MAX(K$23:$K145)&lt;TIME(16,0,0)),MAX(K$23:$K145,$C146),""),"")</f>
        <v/>
      </c>
      <c r="K146" s="4" t="str">
        <f t="shared" ca="1" si="89"/>
        <v/>
      </c>
      <c r="L146" s="21" t="str">
        <f ca="1">IF($A146="маникюр",IF(AND(MAX(I$23:$I145)&gt;MAX(M$23:$M145),$C146&lt;&gt;"",MAX(K$23:$K145)&gt;MAX(M$23:$M145),MAX(M$23:$M145)&lt;TIME(16,0,0)),MAX(M$23:$M145,$C146),""),"")</f>
        <v/>
      </c>
      <c r="M146" s="4" t="str">
        <f t="shared" ca="1" si="90"/>
        <v/>
      </c>
      <c r="N146" s="4" t="str">
        <f ca="1">IF($A146="макияж",IF(AND(MAX(O$23:$O145)&lt;=MAX(Q$23:$Q145),$C146&lt;&gt;"",MAX(O$23:$O145)&lt;=MAX(S$23:$S145),MAX(O$23:$O145)&lt;=MAX(U$23:$U145),MAX(O$23:$O145)&lt;=MAX(W$23:$W145),MAX(O$23:$O145)&lt;=MAX(Y$23:$Y145),MAX(O$23:$O145)&lt;=MAX(AA$23:$AA145),MAX(O$23:$O145)&lt;TIME(16,0,0)),MAX(O$23:$O145,$C146),""),"")</f>
        <v/>
      </c>
      <c r="O146" s="4" t="str">
        <f t="shared" ca="1" si="79"/>
        <v/>
      </c>
      <c r="P146" s="21" t="str">
        <f ca="1">IF($A146="макияж",IF(AND(MAX(O$23:$O145)&gt;MAX(Q$23:$Q145),$C146&lt;&gt;"",MAX(Q$23:$Q145)&lt;=MAX(S$23:$S145),MAX(Q$23:$Q145)&lt;=MAX(U$23:$U145),MAX(Q$23:$Q145)&lt;=MAX(W$23:$W145),MAX(Q$23:$Q145)&lt;=MAX(Y$23:$Y145),MAX(Q$23:$Q145)&lt;=MAX(AA$23:$AA145),MAX(Q$23:$Q145)&lt;TIME(16,0,0)),MAX(Q$23:$Q145,$C146),""),"")</f>
        <v/>
      </c>
      <c r="Q146" s="4" t="str">
        <f t="shared" ca="1" si="80"/>
        <v/>
      </c>
      <c r="R146" s="21" t="str">
        <f ca="1">IF($A146="макияж",IF(AND(MAX(O$23:$O145)&gt;MAX(S$23:$S145),$C146&lt;&gt;"",MAX(Q$23:$Q145)&gt;MAX(S$23:$S145),MAX(S$23:$S145)&lt;=MAX(U$23:$U145),MAX(S$23:$S145)&lt;=MAX(W$23:$W145),MAX(S$23:$S145)&lt;=MAX(Y$23:$Y145),MAX(S$23:$S145)&lt;=MAX(AA$23:$AA145),MAX(S$23:$S145)&lt;TIME(16,0,0)),MAX(S$23:$S145,$C146),""),"")</f>
        <v/>
      </c>
      <c r="S146" s="4" t="str">
        <f t="shared" ref="S146" ca="1" si="152">IF(ISTEXT(R146),"",R146+$E146/1440)</f>
        <v/>
      </c>
      <c r="T146" s="21" t="str">
        <f ca="1">IF($A146="макияж",IF(AND(MAX(O$23:$O145)&gt;MAX(U$23:$U145),$C146&lt;&gt;"",MAX(Q$23:$Q145)&gt;MAX(U$23:$U145),MAX(S$23:$S145)&gt;MAX(U$23:$U145),MAX(U$23:$U145)&lt;=MAX(W$23:$W145),MAX(U$23:$U145)&lt;=MAX(Y$23:$Y145),MAX(U$23:$U145)&lt;=MAX(AA$23:$AA145),MAX(U$23:$U145)&lt;TIME(16,0,0)),MAX(U$23:$U145,$C146),""),"")</f>
        <v/>
      </c>
      <c r="U146" s="4" t="str">
        <f t="shared" ca="1" si="92"/>
        <v/>
      </c>
      <c r="V146" s="21" t="str">
        <f ca="1">IF($A146="макияж",IF(AND(MAX(O$23:$O145)&gt;MAX(W$23:$W145),$C146&lt;&gt;"",MAX(Q$23:$Q145)&gt;MAX(W$23:$W145),MAX(S$23:$S145)&gt;MAX(W$23:$W145),MAX(U$23:$U145)&gt;MAX(W$23:$W145),MAX(W$23:$W145)&lt;=MAX(Y$23:$Y145),MAX(W$23:$W145)&lt;=MAX(AA$23:$AA145),MAX(W$23:$W145)&lt;TIME(16,0,0)),MAX(W$23:$W145,$C146),""),"")</f>
        <v/>
      </c>
      <c r="W146" s="4" t="str">
        <f t="shared" ca="1" si="93"/>
        <v/>
      </c>
      <c r="X146" s="21" t="str">
        <f ca="1">IF($A146="макияж",IF(AND(MAX(O$23:$O145)&gt;MAX(Y$23:$Y145),$C146&lt;&gt;"",MAX(Q$23:$Q145)&gt;MAX(Y$23:$Y145),MAX(S$23:$S145)&gt;MAX(Y$23:$Y145),MAX(U$23:$U145)&gt;MAX(Y$23:$Y145),MAX(W$23:$W145)&gt;MAX(Y$23:$Y145),MAX(Y$23:$Y145)&lt;=MAX(AA$23:$AA145),MAX(Y$23:$Y145)&lt;TIME(16,0,0)),MAX(Y$23:$Y145,$C146),""),"")</f>
        <v/>
      </c>
      <c r="Y146" s="4" t="str">
        <f t="shared" ca="1" si="94"/>
        <v/>
      </c>
      <c r="Z146" s="21" t="str">
        <f ca="1">IF($A146="макияж",IF(AND(MAX(O$23:$O145)&gt;MAX(AA$23:$AA145),$C146&lt;&gt;"",MAX(Q$23:$Q145)&gt;MAX(AA$23:$AA145),MAX(S$23:$S145)&gt;MAX(AA$23:$AA145),MAX(U$23:$U145)&gt;MAX(AA$23:$AA145),MAX(W$23:$W145)&gt;MAX(AA$23:$AA145),MAX(Y$23:$Y145)&gt;MAX(AA$23:$AA145),MAX(AA$23:$AA145)&lt;TIME(16,0,0)),MAX(AA$23:$AA145,$C146),""),"")</f>
        <v/>
      </c>
      <c r="AA146" s="4" t="str">
        <f t="shared" ca="1" si="95"/>
        <v/>
      </c>
    </row>
    <row r="147" spans="1:27" ht="13.8" x14ac:dyDescent="0.3">
      <c r="A147" s="33" t="str">
        <f t="shared" ca="1" si="82"/>
        <v>макияж</v>
      </c>
      <c r="B147" s="34">
        <f t="shared" ca="1" si="83"/>
        <v>3.3883811009442066</v>
      </c>
      <c r="C147" s="32" t="str">
        <f t="shared" ca="1" si="84"/>
        <v/>
      </c>
      <c r="D147" s="3" t="str">
        <f ca="1">IF(C147&lt;&gt;"",IF(A147="маникюр",SUM(COUNTIF($I$24:$I147,"&gt;"&amp;C147),COUNTIF($K$24:$K147,"&gt;"&amp;C147),COUNTIF($M$24:$M147,"&gt;"&amp;C147)),SUM(COUNTIF($O$24:$O147,"&gt;"&amp;C147),COUNTIF($Q$24:$Q147,"&gt;"&amp;C147),COUNTIF($S$24:$S147,"&gt;"&amp;C147),COUNTIF($U$24:$U147,"&gt;"&amp;C147),COUNTIF($W$24:$W147,"&gt;"&amp;C147),COUNTIF($Y$24:$Y147,"&gt;"&amp;C147),COUNTIF($AA$24:$AA147,"&gt;"&amp;C147))),"")</f>
        <v/>
      </c>
      <c r="E147" s="3" t="str">
        <f t="shared" ca="1" si="85"/>
        <v/>
      </c>
      <c r="F147" s="35" t="str">
        <f t="shared" ca="1" si="86"/>
        <v/>
      </c>
      <c r="G147" s="4" t="str">
        <f t="shared" ca="1" si="87"/>
        <v/>
      </c>
      <c r="H147" s="4" t="str">
        <f ca="1">IF($A147="маникюр",IF(AND(MAX(I$23:$I146)&lt;=MAX(K$23:$K146),$C147&lt;&gt;"",MAX(I$23:$I146)&lt;=MAX(M$23:$M146),MAX(I$23:$I146)&lt;TIME(16,0,0)),MAX(I$23:$I146,$C147),""),"")</f>
        <v/>
      </c>
      <c r="I147" s="4" t="str">
        <f t="shared" ca="1" si="88"/>
        <v/>
      </c>
      <c r="J147" s="4" t="str">
        <f ca="1">IF($A147="маникюр",IF(AND(MAX(I$23:$I146)&gt;MAX(K$23:$K146),$C147&lt;&gt;"",MAX(K$23:$K146)&lt;=MAX(M$23:$M146),MAX(K$23:$K146)&lt;TIME(16,0,0)),MAX(K$23:$K146,$C147),""),"")</f>
        <v/>
      </c>
      <c r="K147" s="4" t="str">
        <f t="shared" ca="1" si="89"/>
        <v/>
      </c>
      <c r="L147" s="21" t="str">
        <f ca="1">IF($A147="маникюр",IF(AND(MAX(I$23:$I146)&gt;MAX(M$23:$M146),$C147&lt;&gt;"",MAX(K$23:$K146)&gt;MAX(M$23:$M146),MAX(M$23:$M146)&lt;TIME(16,0,0)),MAX(M$23:$M146,$C147),""),"")</f>
        <v/>
      </c>
      <c r="M147" s="4" t="str">
        <f t="shared" ca="1" si="90"/>
        <v/>
      </c>
      <c r="N147" s="4" t="str">
        <f ca="1">IF($A147="макияж",IF(AND(MAX(O$23:$O146)&lt;=MAX(Q$23:$Q146),$C147&lt;&gt;"",MAX(O$23:$O146)&lt;=MAX(S$23:$S146),MAX(O$23:$O146)&lt;=MAX(U$23:$U146),MAX(O$23:$O146)&lt;=MAX(W$23:$W146),MAX(O$23:$O146)&lt;=MAX(Y$23:$Y146),MAX(O$23:$O146)&lt;=MAX(AA$23:$AA146),MAX(O$23:$O146)&lt;TIME(16,0,0)),MAX(O$23:$O146,$C147),""),"")</f>
        <v/>
      </c>
      <c r="O147" s="4" t="str">
        <f t="shared" ca="1" si="79"/>
        <v/>
      </c>
      <c r="P147" s="21" t="str">
        <f ca="1">IF($A147="макияж",IF(AND(MAX(O$23:$O146)&gt;MAX(Q$23:$Q146),$C147&lt;&gt;"",MAX(Q$23:$Q146)&lt;=MAX(S$23:$S146),MAX(Q$23:$Q146)&lt;=MAX(U$23:$U146),MAX(Q$23:$Q146)&lt;=MAX(W$23:$W146),MAX(Q$23:$Q146)&lt;=MAX(Y$23:$Y146),MAX(Q$23:$Q146)&lt;=MAX(AA$23:$AA146),MAX(Q$23:$Q146)&lt;TIME(16,0,0)),MAX(Q$23:$Q146,$C147),""),"")</f>
        <v/>
      </c>
      <c r="Q147" s="4" t="str">
        <f t="shared" ca="1" si="80"/>
        <v/>
      </c>
      <c r="R147" s="21" t="str">
        <f ca="1">IF($A147="макияж",IF(AND(MAX(O$23:$O146)&gt;MAX(S$23:$S146),$C147&lt;&gt;"",MAX(Q$23:$Q146)&gt;MAX(S$23:$S146),MAX(S$23:$S146)&lt;=MAX(U$23:$U146),MAX(S$23:$S146)&lt;=MAX(W$23:$W146),MAX(S$23:$S146)&lt;=MAX(Y$23:$Y146),MAX(S$23:$S146)&lt;=MAX(AA$23:$AA146),MAX(S$23:$S146)&lt;TIME(16,0,0)),MAX(S$23:$S146,$C147),""),"")</f>
        <v/>
      </c>
      <c r="S147" s="4" t="str">
        <f t="shared" ref="S147" ca="1" si="153">IF(ISTEXT(R147),"",R147+$E147/1440)</f>
        <v/>
      </c>
      <c r="T147" s="21" t="str">
        <f ca="1">IF($A147="макияж",IF(AND(MAX(O$23:$O146)&gt;MAX(U$23:$U146),$C147&lt;&gt;"",MAX(Q$23:$Q146)&gt;MAX(U$23:$U146),MAX(S$23:$S146)&gt;MAX(U$23:$U146),MAX(U$23:$U146)&lt;=MAX(W$23:$W146),MAX(U$23:$U146)&lt;=MAX(Y$23:$Y146),MAX(U$23:$U146)&lt;=MAX(AA$23:$AA146),MAX(U$23:$U146)&lt;TIME(16,0,0)),MAX(U$23:$U146,$C147),""),"")</f>
        <v/>
      </c>
      <c r="U147" s="4" t="str">
        <f t="shared" ca="1" si="92"/>
        <v/>
      </c>
      <c r="V147" s="21" t="str">
        <f ca="1">IF($A147="макияж",IF(AND(MAX(O$23:$O146)&gt;MAX(W$23:$W146),$C147&lt;&gt;"",MAX(Q$23:$Q146)&gt;MAX(W$23:$W146),MAX(S$23:$S146)&gt;MAX(W$23:$W146),MAX(U$23:$U146)&gt;MAX(W$23:$W146),MAX(W$23:$W146)&lt;=MAX(Y$23:$Y146),MAX(W$23:$W146)&lt;=MAX(AA$23:$AA146),MAX(W$23:$W146)&lt;TIME(16,0,0)),MAX(W$23:$W146,$C147),""),"")</f>
        <v/>
      </c>
      <c r="W147" s="4" t="str">
        <f t="shared" ca="1" si="93"/>
        <v/>
      </c>
      <c r="X147" s="21" t="str">
        <f ca="1">IF($A147="макияж",IF(AND(MAX(O$23:$O146)&gt;MAX(Y$23:$Y146),$C147&lt;&gt;"",MAX(Q$23:$Q146)&gt;MAX(Y$23:$Y146),MAX(S$23:$S146)&gt;MAX(Y$23:$Y146),MAX(U$23:$U146)&gt;MAX(Y$23:$Y146),MAX(W$23:$W146)&gt;MAX(Y$23:$Y146),MAX(Y$23:$Y146)&lt;=MAX(AA$23:$AA146),MAX(Y$23:$Y146)&lt;TIME(16,0,0)),MAX(Y$23:$Y146,$C147),""),"")</f>
        <v/>
      </c>
      <c r="Y147" s="4" t="str">
        <f t="shared" ca="1" si="94"/>
        <v/>
      </c>
      <c r="Z147" s="21" t="str">
        <f ca="1">IF($A147="макияж",IF(AND(MAX(O$23:$O146)&gt;MAX(AA$23:$AA146),$C147&lt;&gt;"",MAX(Q$23:$Q146)&gt;MAX(AA$23:$AA146),MAX(S$23:$S146)&gt;MAX(AA$23:$AA146),MAX(U$23:$U146)&gt;MAX(AA$23:$AA146),MAX(W$23:$W146)&gt;MAX(AA$23:$AA146),MAX(Y$23:$Y146)&gt;MAX(AA$23:$AA146),MAX(AA$23:$AA146)&lt;TIME(16,0,0)),MAX(AA$23:$AA146,$C147),""),"")</f>
        <v/>
      </c>
      <c r="AA147" s="4" t="str">
        <f t="shared" ca="1" si="95"/>
        <v/>
      </c>
    </row>
    <row r="148" spans="1:27" ht="13.8" x14ac:dyDescent="0.3">
      <c r="A148" s="33" t="str">
        <f t="shared" ca="1" si="82"/>
        <v>маникюр</v>
      </c>
      <c r="B148" s="34">
        <f t="shared" ca="1" si="83"/>
        <v>4.3562276953119543</v>
      </c>
      <c r="C148" s="32" t="str">
        <f t="shared" ca="1" si="84"/>
        <v/>
      </c>
      <c r="D148" s="3" t="str">
        <f ca="1">IF(C148&lt;&gt;"",IF(A148="маникюр",SUM(COUNTIF($I$24:$I148,"&gt;"&amp;C148),COUNTIF($K$24:$K148,"&gt;"&amp;C148),COUNTIF($M$24:$M148,"&gt;"&amp;C148)),SUM(COUNTIF($O$24:$O148,"&gt;"&amp;C148),COUNTIF($Q$24:$Q148,"&gt;"&amp;C148),COUNTIF($S$24:$S148,"&gt;"&amp;C148),COUNTIF($U$24:$U148,"&gt;"&amp;C148),COUNTIF($W$24:$W148,"&gt;"&amp;C148),COUNTIF($Y$24:$Y148,"&gt;"&amp;C148),COUNTIF($AA$24:$AA148,"&gt;"&amp;C148))),"")</f>
        <v/>
      </c>
      <c r="E148" s="3" t="str">
        <f t="shared" ca="1" si="85"/>
        <v/>
      </c>
      <c r="F148" s="35" t="str">
        <f t="shared" ca="1" si="86"/>
        <v/>
      </c>
      <c r="G148" s="4" t="str">
        <f t="shared" ca="1" si="87"/>
        <v/>
      </c>
      <c r="H148" s="4" t="str">
        <f ca="1">IF($A148="маникюр",IF(AND(MAX(I$23:$I147)&lt;=MAX(K$23:$K147),$C148&lt;&gt;"",MAX(I$23:$I147)&lt;=MAX(M$23:$M147),MAX(I$23:$I147)&lt;TIME(16,0,0)),MAX(I$23:$I147,$C148),""),"")</f>
        <v/>
      </c>
      <c r="I148" s="4" t="str">
        <f t="shared" ca="1" si="88"/>
        <v/>
      </c>
      <c r="J148" s="4" t="str">
        <f ca="1">IF($A148="маникюр",IF(AND(MAX(I$23:$I147)&gt;MAX(K$23:$K147),$C148&lt;&gt;"",MAX(K$23:$K147)&lt;=MAX(M$23:$M147),MAX(K$23:$K147)&lt;TIME(16,0,0)),MAX(K$23:$K147,$C148),""),"")</f>
        <v/>
      </c>
      <c r="K148" s="4" t="str">
        <f t="shared" ca="1" si="89"/>
        <v/>
      </c>
      <c r="L148" s="21" t="str">
        <f ca="1">IF($A148="маникюр",IF(AND(MAX(I$23:$I147)&gt;MAX(M$23:$M147),$C148&lt;&gt;"",MAX(K$23:$K147)&gt;MAX(M$23:$M147),MAX(M$23:$M147)&lt;TIME(16,0,0)),MAX(M$23:$M147,$C148),""),"")</f>
        <v/>
      </c>
      <c r="M148" s="4" t="str">
        <f t="shared" ca="1" si="90"/>
        <v/>
      </c>
      <c r="N148" s="4" t="str">
        <f ca="1">IF($A148="макияж",IF(AND(MAX(O$23:$O147)&lt;=MAX(Q$23:$Q147),$C148&lt;&gt;"",MAX(O$23:$O147)&lt;=MAX(S$23:$S147),MAX(O$23:$O147)&lt;=MAX(U$23:$U147),MAX(O$23:$O147)&lt;=MAX(W$23:$W147),MAX(O$23:$O147)&lt;=MAX(Y$23:$Y147),MAX(O$23:$O147)&lt;=MAX(AA$23:$AA147),MAX(O$23:$O147)&lt;TIME(16,0,0)),MAX(O$23:$O147,$C148),""),"")</f>
        <v/>
      </c>
      <c r="O148" s="4" t="str">
        <f t="shared" ca="1" si="79"/>
        <v/>
      </c>
      <c r="P148" s="21" t="str">
        <f ca="1">IF($A148="макияж",IF(AND(MAX(O$23:$O147)&gt;MAX(Q$23:$Q147),$C148&lt;&gt;"",MAX(Q$23:$Q147)&lt;=MAX(S$23:$S147),MAX(Q$23:$Q147)&lt;=MAX(U$23:$U147),MAX(Q$23:$Q147)&lt;=MAX(W$23:$W147),MAX(Q$23:$Q147)&lt;=MAX(Y$23:$Y147),MAX(Q$23:$Q147)&lt;=MAX(AA$23:$AA147),MAX(Q$23:$Q147)&lt;TIME(16,0,0)),MAX(Q$23:$Q147,$C148),""),"")</f>
        <v/>
      </c>
      <c r="Q148" s="4" t="str">
        <f t="shared" ca="1" si="80"/>
        <v/>
      </c>
      <c r="R148" s="21" t="str">
        <f ca="1">IF($A148="макияж",IF(AND(MAX(O$23:$O147)&gt;MAX(S$23:$S147),$C148&lt;&gt;"",MAX(Q$23:$Q147)&gt;MAX(S$23:$S147),MAX(S$23:$S147)&lt;=MAX(U$23:$U147),MAX(S$23:$S147)&lt;=MAX(W$23:$W147),MAX(S$23:$S147)&lt;=MAX(Y$23:$Y147),MAX(S$23:$S147)&lt;=MAX(AA$23:$AA147),MAX(S$23:$S147)&lt;TIME(16,0,0)),MAX(S$23:$S147,$C148),""),"")</f>
        <v/>
      </c>
      <c r="S148" s="4" t="str">
        <f t="shared" ref="S148" ca="1" si="154">IF(ISTEXT(R148),"",R148+$E148/1440)</f>
        <v/>
      </c>
      <c r="T148" s="21" t="str">
        <f ca="1">IF($A148="макияж",IF(AND(MAX(O$23:$O147)&gt;MAX(U$23:$U147),$C148&lt;&gt;"",MAX(Q$23:$Q147)&gt;MAX(U$23:$U147),MAX(S$23:$S147)&gt;MAX(U$23:$U147),MAX(U$23:$U147)&lt;=MAX(W$23:$W147),MAX(U$23:$U147)&lt;=MAX(Y$23:$Y147),MAX(U$23:$U147)&lt;=MAX(AA$23:$AA147),MAX(U$23:$U147)&lt;TIME(16,0,0)),MAX(U$23:$U147,$C148),""),"")</f>
        <v/>
      </c>
      <c r="U148" s="4" t="str">
        <f t="shared" ca="1" si="92"/>
        <v/>
      </c>
      <c r="V148" s="21" t="str">
        <f ca="1">IF($A148="макияж",IF(AND(MAX(O$23:$O147)&gt;MAX(W$23:$W147),$C148&lt;&gt;"",MAX(Q$23:$Q147)&gt;MAX(W$23:$W147),MAX(S$23:$S147)&gt;MAX(W$23:$W147),MAX(U$23:$U147)&gt;MAX(W$23:$W147),MAX(W$23:$W147)&lt;=MAX(Y$23:$Y147),MAX(W$23:$W147)&lt;=MAX(AA$23:$AA147),MAX(W$23:$W147)&lt;TIME(16,0,0)),MAX(W$23:$W147,$C148),""),"")</f>
        <v/>
      </c>
      <c r="W148" s="4" t="str">
        <f t="shared" ca="1" si="93"/>
        <v/>
      </c>
      <c r="X148" s="21" t="str">
        <f ca="1">IF($A148="макияж",IF(AND(MAX(O$23:$O147)&gt;MAX(Y$23:$Y147),$C148&lt;&gt;"",MAX(Q$23:$Q147)&gt;MAX(Y$23:$Y147),MAX(S$23:$S147)&gt;MAX(Y$23:$Y147),MAX(U$23:$U147)&gt;MAX(Y$23:$Y147),MAX(W$23:$W147)&gt;MAX(Y$23:$Y147),MAX(Y$23:$Y147)&lt;=MAX(AA$23:$AA147),MAX(Y$23:$Y147)&lt;TIME(16,0,0)),MAX(Y$23:$Y147,$C148),""),"")</f>
        <v/>
      </c>
      <c r="Y148" s="4" t="str">
        <f t="shared" ca="1" si="94"/>
        <v/>
      </c>
      <c r="Z148" s="21" t="str">
        <f ca="1">IF($A148="макияж",IF(AND(MAX(O$23:$O147)&gt;MAX(AA$23:$AA147),$C148&lt;&gt;"",MAX(Q$23:$Q147)&gt;MAX(AA$23:$AA147),MAX(S$23:$S147)&gt;MAX(AA$23:$AA147),MAX(U$23:$U147)&gt;MAX(AA$23:$AA147),MAX(W$23:$W147)&gt;MAX(AA$23:$AA147),MAX(Y$23:$Y147)&gt;MAX(AA$23:$AA147),MAX(AA$23:$AA147)&lt;TIME(16,0,0)),MAX(AA$23:$AA147,$C148),""),"")</f>
        <v/>
      </c>
      <c r="AA148" s="4" t="str">
        <f t="shared" ca="1" si="95"/>
        <v/>
      </c>
    </row>
    <row r="149" spans="1:27" ht="13.8" x14ac:dyDescent="0.3">
      <c r="A149" s="33" t="str">
        <f t="shared" ca="1" si="82"/>
        <v>маникюр</v>
      </c>
      <c r="B149" s="34">
        <f t="shared" ca="1" si="83"/>
        <v>2.035483083796036</v>
      </c>
      <c r="C149" s="32" t="str">
        <f t="shared" ca="1" si="84"/>
        <v/>
      </c>
      <c r="D149" s="3" t="str">
        <f ca="1">IF(C149&lt;&gt;"",IF(A149="маникюр",SUM(COUNTIF($I$24:$I149,"&gt;"&amp;C149),COUNTIF($K$24:$K149,"&gt;"&amp;C149),COUNTIF($M$24:$M149,"&gt;"&amp;C149)),SUM(COUNTIF($O$24:$O149,"&gt;"&amp;C149),COUNTIF($Q$24:$Q149,"&gt;"&amp;C149),COUNTIF($S$24:$S149,"&gt;"&amp;C149),COUNTIF($U$24:$U149,"&gt;"&amp;C149),COUNTIF($W$24:$W149,"&gt;"&amp;C149),COUNTIF($Y$24:$Y149,"&gt;"&amp;C149),COUNTIF($AA$24:$AA149,"&gt;"&amp;C149))),"")</f>
        <v/>
      </c>
      <c r="E149" s="3" t="str">
        <f t="shared" ca="1" si="85"/>
        <v/>
      </c>
      <c r="F149" s="35" t="str">
        <f t="shared" ca="1" si="86"/>
        <v/>
      </c>
      <c r="G149" s="4" t="str">
        <f t="shared" ca="1" si="87"/>
        <v/>
      </c>
      <c r="H149" s="4" t="str">
        <f ca="1">IF($A149="маникюр",IF(AND(MAX(I$23:$I148)&lt;=MAX(K$23:$K148),$C149&lt;&gt;"",MAX(I$23:$I148)&lt;=MAX(M$23:$M148),MAX(I$23:$I148)&lt;TIME(16,0,0)),MAX(I$23:$I148,$C149),""),"")</f>
        <v/>
      </c>
      <c r="I149" s="4" t="str">
        <f t="shared" ca="1" si="88"/>
        <v/>
      </c>
      <c r="J149" s="4" t="str">
        <f ca="1">IF($A149="маникюр",IF(AND(MAX(I$23:$I148)&gt;MAX(K$23:$K148),$C149&lt;&gt;"",MAX(K$23:$K148)&lt;=MAX(M$23:$M148),MAX(K$23:$K148)&lt;TIME(16,0,0)),MAX(K$23:$K148,$C149),""),"")</f>
        <v/>
      </c>
      <c r="K149" s="4" t="str">
        <f t="shared" ca="1" si="89"/>
        <v/>
      </c>
      <c r="L149" s="21" t="str">
        <f ca="1">IF($A149="маникюр",IF(AND(MAX(I$23:$I148)&gt;MAX(M$23:$M148),$C149&lt;&gt;"",MAX(K$23:$K148)&gt;MAX(M$23:$M148),MAX(M$23:$M148)&lt;TIME(16,0,0)),MAX(M$23:$M148,$C149),""),"")</f>
        <v/>
      </c>
      <c r="M149" s="4" t="str">
        <f t="shared" ca="1" si="90"/>
        <v/>
      </c>
      <c r="N149" s="4" t="str">
        <f ca="1">IF($A149="макияж",IF(AND(MAX(O$23:$O148)&lt;=MAX(Q$23:$Q148),$C149&lt;&gt;"",MAX(O$23:$O148)&lt;=MAX(S$23:$S148),MAX(O$23:$O148)&lt;=MAX(U$23:$U148),MAX(O$23:$O148)&lt;=MAX(W$23:$W148),MAX(O$23:$O148)&lt;=MAX(Y$23:$Y148),MAX(O$23:$O148)&lt;=MAX(AA$23:$AA148),MAX(O$23:$O148)&lt;TIME(16,0,0)),MAX(O$23:$O148,$C149),""),"")</f>
        <v/>
      </c>
      <c r="O149" s="4" t="str">
        <f t="shared" ca="1" si="79"/>
        <v/>
      </c>
      <c r="P149" s="21" t="str">
        <f ca="1">IF($A149="макияж",IF(AND(MAX(O$23:$O148)&gt;MAX(Q$23:$Q148),$C149&lt;&gt;"",MAX(Q$23:$Q148)&lt;=MAX(S$23:$S148),MAX(Q$23:$Q148)&lt;=MAX(U$23:$U148),MAX(Q$23:$Q148)&lt;=MAX(W$23:$W148),MAX(Q$23:$Q148)&lt;=MAX(Y$23:$Y148),MAX(Q$23:$Q148)&lt;=MAX(AA$23:$AA148),MAX(Q$23:$Q148)&lt;TIME(16,0,0)),MAX(Q$23:$Q148,$C149),""),"")</f>
        <v/>
      </c>
      <c r="Q149" s="4" t="str">
        <f t="shared" ca="1" si="80"/>
        <v/>
      </c>
      <c r="R149" s="21" t="str">
        <f ca="1">IF($A149="макияж",IF(AND(MAX(O$23:$O148)&gt;MAX(S$23:$S148),$C149&lt;&gt;"",MAX(Q$23:$Q148)&gt;MAX(S$23:$S148),MAX(S$23:$S148)&lt;=MAX(U$23:$U148),MAX(S$23:$S148)&lt;=MAX(W$23:$W148),MAX(S$23:$S148)&lt;=MAX(Y$23:$Y148),MAX(S$23:$S148)&lt;=MAX(AA$23:$AA148),MAX(S$23:$S148)&lt;TIME(16,0,0)),MAX(S$23:$S148,$C149),""),"")</f>
        <v/>
      </c>
      <c r="S149" s="4" t="str">
        <f t="shared" ref="S149" ca="1" si="155">IF(ISTEXT(R149),"",R149+$E149/1440)</f>
        <v/>
      </c>
      <c r="T149" s="21" t="str">
        <f ca="1">IF($A149="макияж",IF(AND(MAX(O$23:$O148)&gt;MAX(U$23:$U148),$C149&lt;&gt;"",MAX(Q$23:$Q148)&gt;MAX(U$23:$U148),MAX(S$23:$S148)&gt;MAX(U$23:$U148),MAX(U$23:$U148)&lt;=MAX(W$23:$W148),MAX(U$23:$U148)&lt;=MAX(Y$23:$Y148),MAX(U$23:$U148)&lt;=MAX(AA$23:$AA148),MAX(U$23:$U148)&lt;TIME(16,0,0)),MAX(U$23:$U148,$C149),""),"")</f>
        <v/>
      </c>
      <c r="U149" s="4" t="str">
        <f t="shared" ca="1" si="92"/>
        <v/>
      </c>
      <c r="V149" s="21" t="str">
        <f ca="1">IF($A149="макияж",IF(AND(MAX(O$23:$O148)&gt;MAX(W$23:$W148),$C149&lt;&gt;"",MAX(Q$23:$Q148)&gt;MAX(W$23:$W148),MAX(S$23:$S148)&gt;MAX(W$23:$W148),MAX(U$23:$U148)&gt;MAX(W$23:$W148),MAX(W$23:$W148)&lt;=MAX(Y$23:$Y148),MAX(W$23:$W148)&lt;=MAX(AA$23:$AA148),MAX(W$23:$W148)&lt;TIME(16,0,0)),MAX(W$23:$W148,$C149),""),"")</f>
        <v/>
      </c>
      <c r="W149" s="4" t="str">
        <f t="shared" ca="1" si="93"/>
        <v/>
      </c>
      <c r="X149" s="21" t="str">
        <f ca="1">IF($A149="макияж",IF(AND(MAX(O$23:$O148)&gt;MAX(Y$23:$Y148),$C149&lt;&gt;"",MAX(Q$23:$Q148)&gt;MAX(Y$23:$Y148),MAX(S$23:$S148)&gt;MAX(Y$23:$Y148),MAX(U$23:$U148)&gt;MAX(Y$23:$Y148),MAX(W$23:$W148)&gt;MAX(Y$23:$Y148),MAX(Y$23:$Y148)&lt;=MAX(AA$23:$AA148),MAX(Y$23:$Y148)&lt;TIME(16,0,0)),MAX(Y$23:$Y148,$C149),""),"")</f>
        <v/>
      </c>
      <c r="Y149" s="4" t="str">
        <f t="shared" ca="1" si="94"/>
        <v/>
      </c>
      <c r="Z149" s="21" t="str">
        <f ca="1">IF($A149="макияж",IF(AND(MAX(O$23:$O148)&gt;MAX(AA$23:$AA148),$C149&lt;&gt;"",MAX(Q$23:$Q148)&gt;MAX(AA$23:$AA148),MAX(S$23:$S148)&gt;MAX(AA$23:$AA148),MAX(U$23:$U148)&gt;MAX(AA$23:$AA148),MAX(W$23:$W148)&gt;MAX(AA$23:$AA148),MAX(Y$23:$Y148)&gt;MAX(AA$23:$AA148),MAX(AA$23:$AA148)&lt;TIME(16,0,0)),MAX(AA$23:$AA148,$C149),""),"")</f>
        <v/>
      </c>
      <c r="AA149" s="4" t="str">
        <f t="shared" ca="1" si="95"/>
        <v/>
      </c>
    </row>
    <row r="150" spans="1:27" ht="13.8" x14ac:dyDescent="0.3">
      <c r="A150" s="33" t="str">
        <f t="shared" ca="1" si="82"/>
        <v>макияж</v>
      </c>
      <c r="B150" s="34">
        <f t="shared" ca="1" si="83"/>
        <v>2.6607739914018467</v>
      </c>
      <c r="C150" s="32" t="str">
        <f t="shared" ca="1" si="84"/>
        <v/>
      </c>
      <c r="D150" s="3" t="str">
        <f ca="1">IF(C150&lt;&gt;"",IF(A150="маникюр",SUM(COUNTIF($I$24:$I150,"&gt;"&amp;C150),COUNTIF($K$24:$K150,"&gt;"&amp;C150),COUNTIF($M$24:$M150,"&gt;"&amp;C150)),SUM(COUNTIF($O$24:$O150,"&gt;"&amp;C150),COUNTIF($Q$24:$Q150,"&gt;"&amp;C150),COUNTIF($S$24:$S150,"&gt;"&amp;C150),COUNTIF($U$24:$U150,"&gt;"&amp;C150),COUNTIF($W$24:$W150,"&gt;"&amp;C150),COUNTIF($Y$24:$Y150,"&gt;"&amp;C150),COUNTIF($AA$24:$AA150,"&gt;"&amp;C150))),"")</f>
        <v/>
      </c>
      <c r="E150" s="3" t="str">
        <f t="shared" ca="1" si="85"/>
        <v/>
      </c>
      <c r="F150" s="35" t="str">
        <f t="shared" ca="1" si="86"/>
        <v/>
      </c>
      <c r="G150" s="4" t="str">
        <f t="shared" ca="1" si="87"/>
        <v/>
      </c>
      <c r="H150" s="4" t="str">
        <f ca="1">IF($A150="маникюр",IF(AND(MAX(I$23:$I149)&lt;=MAX(K$23:$K149),$C150&lt;&gt;"",MAX(I$23:$I149)&lt;=MAX(M$23:$M149),MAX(I$23:$I149)&lt;TIME(16,0,0)),MAX(I$23:$I149,$C150),""),"")</f>
        <v/>
      </c>
      <c r="I150" s="4" t="str">
        <f t="shared" ca="1" si="88"/>
        <v/>
      </c>
      <c r="J150" s="4" t="str">
        <f ca="1">IF($A150="маникюр",IF(AND(MAX(I$23:$I149)&gt;MAX(K$23:$K149),$C150&lt;&gt;"",MAX(K$23:$K149)&lt;=MAX(M$23:$M149),MAX(K$23:$K149)&lt;TIME(16,0,0)),MAX(K$23:$K149,$C150),""),"")</f>
        <v/>
      </c>
      <c r="K150" s="4" t="str">
        <f t="shared" ca="1" si="89"/>
        <v/>
      </c>
      <c r="L150" s="21" t="str">
        <f ca="1">IF($A150="маникюр",IF(AND(MAX(I$23:$I149)&gt;MAX(M$23:$M149),$C150&lt;&gt;"",MAX(K$23:$K149)&gt;MAX(M$23:$M149),MAX(M$23:$M149)&lt;TIME(16,0,0)),MAX(M$23:$M149,$C150),""),"")</f>
        <v/>
      </c>
      <c r="M150" s="4" t="str">
        <f t="shared" ca="1" si="90"/>
        <v/>
      </c>
      <c r="N150" s="4" t="str">
        <f ca="1">IF($A150="макияж",IF(AND(MAX(O$23:$O149)&lt;=MAX(Q$23:$Q149),$C150&lt;&gt;"",MAX(O$23:$O149)&lt;=MAX(S$23:$S149),MAX(O$23:$O149)&lt;=MAX(U$23:$U149),MAX(O$23:$O149)&lt;=MAX(W$23:$W149),MAX(O$23:$O149)&lt;=MAX(Y$23:$Y149),MAX(O$23:$O149)&lt;=MAX(AA$23:$AA149),MAX(O$23:$O149)&lt;TIME(16,0,0)),MAX(O$23:$O149,$C150),""),"")</f>
        <v/>
      </c>
      <c r="O150" s="4" t="str">
        <f t="shared" ca="1" si="79"/>
        <v/>
      </c>
      <c r="P150" s="21" t="str">
        <f ca="1">IF($A150="макияж",IF(AND(MAX(O$23:$O149)&gt;MAX(Q$23:$Q149),$C150&lt;&gt;"",MAX(Q$23:$Q149)&lt;=MAX(S$23:$S149),MAX(Q$23:$Q149)&lt;=MAX(U$23:$U149),MAX(Q$23:$Q149)&lt;=MAX(W$23:$W149),MAX(Q$23:$Q149)&lt;=MAX(Y$23:$Y149),MAX(Q$23:$Q149)&lt;=MAX(AA$23:$AA149),MAX(Q$23:$Q149)&lt;TIME(16,0,0)),MAX(Q$23:$Q149,$C150),""),"")</f>
        <v/>
      </c>
      <c r="Q150" s="4" t="str">
        <f t="shared" ca="1" si="80"/>
        <v/>
      </c>
      <c r="R150" s="21" t="str">
        <f ca="1">IF($A150="макияж",IF(AND(MAX(O$23:$O149)&gt;MAX(S$23:$S149),$C150&lt;&gt;"",MAX(Q$23:$Q149)&gt;MAX(S$23:$S149),MAX(S$23:$S149)&lt;=MAX(U$23:$U149),MAX(S$23:$S149)&lt;=MAX(W$23:$W149),MAX(S$23:$S149)&lt;=MAX(Y$23:$Y149),MAX(S$23:$S149)&lt;=MAX(AA$23:$AA149),MAX(S$23:$S149)&lt;TIME(16,0,0)),MAX(S$23:$S149,$C150),""),"")</f>
        <v/>
      </c>
      <c r="S150" s="4" t="str">
        <f t="shared" ref="S150" ca="1" si="156">IF(ISTEXT(R150),"",R150+$E150/1440)</f>
        <v/>
      </c>
      <c r="T150" s="21" t="str">
        <f ca="1">IF($A150="макияж",IF(AND(MAX(O$23:$O149)&gt;MAX(U$23:$U149),$C150&lt;&gt;"",MAX(Q$23:$Q149)&gt;MAX(U$23:$U149),MAX(S$23:$S149)&gt;MAX(U$23:$U149),MAX(U$23:$U149)&lt;=MAX(W$23:$W149),MAX(U$23:$U149)&lt;=MAX(Y$23:$Y149),MAX(U$23:$U149)&lt;=MAX(AA$23:$AA149),MAX(U$23:$U149)&lt;TIME(16,0,0)),MAX(U$23:$U149,$C150),""),"")</f>
        <v/>
      </c>
      <c r="U150" s="4" t="str">
        <f t="shared" ca="1" si="92"/>
        <v/>
      </c>
      <c r="V150" s="21" t="str">
        <f ca="1">IF($A150="макияж",IF(AND(MAX(O$23:$O149)&gt;MAX(W$23:$W149),$C150&lt;&gt;"",MAX(Q$23:$Q149)&gt;MAX(W$23:$W149),MAX(S$23:$S149)&gt;MAX(W$23:$W149),MAX(U$23:$U149)&gt;MAX(W$23:$W149),MAX(W$23:$W149)&lt;=MAX(Y$23:$Y149),MAX(W$23:$W149)&lt;=MAX(AA$23:$AA149),MAX(W$23:$W149)&lt;TIME(16,0,0)),MAX(W$23:$W149,$C150),""),"")</f>
        <v/>
      </c>
      <c r="W150" s="4" t="str">
        <f t="shared" ca="1" si="93"/>
        <v/>
      </c>
      <c r="X150" s="21" t="str">
        <f ca="1">IF($A150="макияж",IF(AND(MAX(O$23:$O149)&gt;MAX(Y$23:$Y149),$C150&lt;&gt;"",MAX(Q$23:$Q149)&gt;MAX(Y$23:$Y149),MAX(S$23:$S149)&gt;MAX(Y$23:$Y149),MAX(U$23:$U149)&gt;MAX(Y$23:$Y149),MAX(W$23:$W149)&gt;MAX(Y$23:$Y149),MAX(Y$23:$Y149)&lt;=MAX(AA$23:$AA149),MAX(Y$23:$Y149)&lt;TIME(16,0,0)),MAX(Y$23:$Y149,$C150),""),"")</f>
        <v/>
      </c>
      <c r="Y150" s="4" t="str">
        <f t="shared" ca="1" si="94"/>
        <v/>
      </c>
      <c r="Z150" s="21" t="str">
        <f ca="1">IF($A150="макияж",IF(AND(MAX(O$23:$O149)&gt;MAX(AA$23:$AA149),$C150&lt;&gt;"",MAX(Q$23:$Q149)&gt;MAX(AA$23:$AA149),MAX(S$23:$S149)&gt;MAX(AA$23:$AA149),MAX(U$23:$U149)&gt;MAX(AA$23:$AA149),MAX(W$23:$W149)&gt;MAX(AA$23:$AA149),MAX(Y$23:$Y149)&gt;MAX(AA$23:$AA149),MAX(AA$23:$AA149)&lt;TIME(16,0,0)),MAX(AA$23:$AA149,$C150),""),"")</f>
        <v/>
      </c>
      <c r="AA150" s="4" t="str">
        <f t="shared" ca="1" si="95"/>
        <v/>
      </c>
    </row>
    <row r="151" spans="1:27" ht="13.8" x14ac:dyDescent="0.3">
      <c r="A151" s="33" t="str">
        <f t="shared" ca="1" si="82"/>
        <v>маникюр</v>
      </c>
      <c r="B151" s="34">
        <f t="shared" ca="1" si="83"/>
        <v>2.7259591123004339</v>
      </c>
      <c r="C151" s="32" t="str">
        <f t="shared" ca="1" si="84"/>
        <v/>
      </c>
      <c r="D151" s="3" t="str">
        <f ca="1">IF(C151&lt;&gt;"",IF(A151="маникюр",SUM(COUNTIF($I$24:$I151,"&gt;"&amp;C151),COUNTIF($K$24:$K151,"&gt;"&amp;C151),COUNTIF($M$24:$M151,"&gt;"&amp;C151)),SUM(COUNTIF($O$24:$O151,"&gt;"&amp;C151),COUNTIF($Q$24:$Q151,"&gt;"&amp;C151),COUNTIF($S$24:$S151,"&gt;"&amp;C151),COUNTIF($U$24:$U151,"&gt;"&amp;C151),COUNTIF($W$24:$W151,"&gt;"&amp;C151),COUNTIF($Y$24:$Y151,"&gt;"&amp;C151),COUNTIF($AA$24:$AA151,"&gt;"&amp;C151))),"")</f>
        <v/>
      </c>
      <c r="E151" s="3" t="str">
        <f t="shared" ca="1" si="85"/>
        <v/>
      </c>
      <c r="F151" s="35" t="str">
        <f t="shared" ca="1" si="86"/>
        <v/>
      </c>
      <c r="G151" s="4" t="str">
        <f t="shared" ca="1" si="87"/>
        <v/>
      </c>
      <c r="H151" s="4" t="str">
        <f ca="1">IF($A151="маникюр",IF(AND(MAX(I$23:$I150)&lt;=MAX(K$23:$K150),$C151&lt;&gt;"",MAX(I$23:$I150)&lt;=MAX(M$23:$M150),MAX(I$23:$I150)&lt;TIME(16,0,0)),MAX(I$23:$I150,$C151),""),"")</f>
        <v/>
      </c>
      <c r="I151" s="4" t="str">
        <f t="shared" ca="1" si="88"/>
        <v/>
      </c>
      <c r="J151" s="4" t="str">
        <f ca="1">IF($A151="маникюр",IF(AND(MAX(I$23:$I150)&gt;MAX(K$23:$K150),$C151&lt;&gt;"",MAX(K$23:$K150)&lt;=MAX(M$23:$M150),MAX(K$23:$K150)&lt;TIME(16,0,0)),MAX(K$23:$K150,$C151),""),"")</f>
        <v/>
      </c>
      <c r="K151" s="4" t="str">
        <f t="shared" ca="1" si="89"/>
        <v/>
      </c>
      <c r="L151" s="21" t="str">
        <f ca="1">IF($A151="маникюр",IF(AND(MAX(I$23:$I150)&gt;MAX(M$23:$M150),$C151&lt;&gt;"",MAX(K$23:$K150)&gt;MAX(M$23:$M150),MAX(M$23:$M150)&lt;TIME(16,0,0)),MAX(M$23:$M150,$C151),""),"")</f>
        <v/>
      </c>
      <c r="M151" s="4" t="str">
        <f t="shared" ca="1" si="90"/>
        <v/>
      </c>
      <c r="N151" s="4" t="str">
        <f ca="1">IF($A151="макияж",IF(AND(MAX(O$23:$O150)&lt;=MAX(Q$23:$Q150),$C151&lt;&gt;"",MAX(O$23:$O150)&lt;=MAX(S$23:$S150),MAX(O$23:$O150)&lt;=MAX(U$23:$U150),MAX(O$23:$O150)&lt;=MAX(W$23:$W150),MAX(O$23:$O150)&lt;=MAX(Y$23:$Y150),MAX(O$23:$O150)&lt;=MAX(AA$23:$AA150),MAX(O$23:$O150)&lt;TIME(16,0,0)),MAX(O$23:$O150,$C151),""),"")</f>
        <v/>
      </c>
      <c r="O151" s="4" t="str">
        <f t="shared" ca="1" si="79"/>
        <v/>
      </c>
      <c r="P151" s="21" t="str">
        <f ca="1">IF($A151="макияж",IF(AND(MAX(O$23:$O150)&gt;MAX(Q$23:$Q150),$C151&lt;&gt;"",MAX(Q$23:$Q150)&lt;=MAX(S$23:$S150),MAX(Q$23:$Q150)&lt;=MAX(U$23:$U150),MAX(Q$23:$Q150)&lt;=MAX(W$23:$W150),MAX(Q$23:$Q150)&lt;=MAX(Y$23:$Y150),MAX(Q$23:$Q150)&lt;=MAX(AA$23:$AA150),MAX(Q$23:$Q150)&lt;TIME(16,0,0)),MAX(Q$23:$Q150,$C151),""),"")</f>
        <v/>
      </c>
      <c r="Q151" s="4" t="str">
        <f t="shared" ca="1" si="80"/>
        <v/>
      </c>
      <c r="R151" s="21" t="str">
        <f ca="1">IF($A151="макияж",IF(AND(MAX(O$23:$O150)&gt;MAX(S$23:$S150),$C151&lt;&gt;"",MAX(Q$23:$Q150)&gt;MAX(S$23:$S150),MAX(S$23:$S150)&lt;=MAX(U$23:$U150),MAX(S$23:$S150)&lt;=MAX(W$23:$W150),MAX(S$23:$S150)&lt;=MAX(Y$23:$Y150),MAX(S$23:$S150)&lt;=MAX(AA$23:$AA150),MAX(S$23:$S150)&lt;TIME(16,0,0)),MAX(S$23:$S150,$C151),""),"")</f>
        <v/>
      </c>
      <c r="S151" s="4" t="str">
        <f t="shared" ref="S151" ca="1" si="157">IF(ISTEXT(R151),"",R151+$E151/1440)</f>
        <v/>
      </c>
      <c r="T151" s="21" t="str">
        <f ca="1">IF($A151="макияж",IF(AND(MAX(O$23:$O150)&gt;MAX(U$23:$U150),$C151&lt;&gt;"",MAX(Q$23:$Q150)&gt;MAX(U$23:$U150),MAX(S$23:$S150)&gt;MAX(U$23:$U150),MAX(U$23:$U150)&lt;=MAX(W$23:$W150),MAX(U$23:$U150)&lt;=MAX(Y$23:$Y150),MAX(U$23:$U150)&lt;=MAX(AA$23:$AA150),MAX(U$23:$U150)&lt;TIME(16,0,0)),MAX(U$23:$U150,$C151),""),"")</f>
        <v/>
      </c>
      <c r="U151" s="4" t="str">
        <f t="shared" ca="1" si="92"/>
        <v/>
      </c>
      <c r="V151" s="21" t="str">
        <f ca="1">IF($A151="макияж",IF(AND(MAX(O$23:$O150)&gt;MAX(W$23:$W150),$C151&lt;&gt;"",MAX(Q$23:$Q150)&gt;MAX(W$23:$W150),MAX(S$23:$S150)&gt;MAX(W$23:$W150),MAX(U$23:$U150)&gt;MAX(W$23:$W150),MAX(W$23:$W150)&lt;=MAX(Y$23:$Y150),MAX(W$23:$W150)&lt;=MAX(AA$23:$AA150),MAX(W$23:$W150)&lt;TIME(16,0,0)),MAX(W$23:$W150,$C151),""),"")</f>
        <v/>
      </c>
      <c r="W151" s="4" t="str">
        <f t="shared" ca="1" si="93"/>
        <v/>
      </c>
      <c r="X151" s="21" t="str">
        <f ca="1">IF($A151="макияж",IF(AND(MAX(O$23:$O150)&gt;MAX(Y$23:$Y150),$C151&lt;&gt;"",MAX(Q$23:$Q150)&gt;MAX(Y$23:$Y150),MAX(S$23:$S150)&gt;MAX(Y$23:$Y150),MAX(U$23:$U150)&gt;MAX(Y$23:$Y150),MAX(W$23:$W150)&gt;MAX(Y$23:$Y150),MAX(Y$23:$Y150)&lt;=MAX(AA$23:$AA150),MAX(Y$23:$Y150)&lt;TIME(16,0,0)),MAX(Y$23:$Y150,$C151),""),"")</f>
        <v/>
      </c>
      <c r="Y151" s="4" t="str">
        <f t="shared" ca="1" si="94"/>
        <v/>
      </c>
      <c r="Z151" s="21" t="str">
        <f ca="1">IF($A151="макияж",IF(AND(MAX(O$23:$O150)&gt;MAX(AA$23:$AA150),$C151&lt;&gt;"",MAX(Q$23:$Q150)&gt;MAX(AA$23:$AA150),MAX(S$23:$S150)&gt;MAX(AA$23:$AA150),MAX(U$23:$U150)&gt;MAX(AA$23:$AA150),MAX(W$23:$W150)&gt;MAX(AA$23:$AA150),MAX(Y$23:$Y150)&gt;MAX(AA$23:$AA150),MAX(AA$23:$AA150)&lt;TIME(16,0,0)),MAX(AA$23:$AA150,$C151),""),"")</f>
        <v/>
      </c>
      <c r="AA151" s="4" t="str">
        <f t="shared" ca="1" si="95"/>
        <v/>
      </c>
    </row>
    <row r="152" spans="1:27" ht="13.8" x14ac:dyDescent="0.3">
      <c r="A152" s="33" t="str">
        <f t="shared" ca="1" si="82"/>
        <v>макияж</v>
      </c>
      <c r="B152" s="34">
        <f t="shared" ca="1" si="83"/>
        <v>9.4322152367639891</v>
      </c>
      <c r="C152" s="32" t="str">
        <f t="shared" ca="1" si="84"/>
        <v/>
      </c>
      <c r="D152" s="3" t="str">
        <f ca="1">IF(C152&lt;&gt;"",IF(A152="маникюр",SUM(COUNTIF($I$24:$I152,"&gt;"&amp;C152),COUNTIF($K$24:$K152,"&gt;"&amp;C152),COUNTIF($M$24:$M152,"&gt;"&amp;C152)),SUM(COUNTIF($O$24:$O152,"&gt;"&amp;C152),COUNTIF($Q$24:$Q152,"&gt;"&amp;C152),COUNTIF($S$24:$S152,"&gt;"&amp;C152),COUNTIF($U$24:$U152,"&gt;"&amp;C152),COUNTIF($W$24:$W152,"&gt;"&amp;C152),COUNTIF($Y$24:$Y152,"&gt;"&amp;C152),COUNTIF($AA$24:$AA152,"&gt;"&amp;C152))),"")</f>
        <v/>
      </c>
      <c r="E152" s="3" t="str">
        <f t="shared" ca="1" si="85"/>
        <v/>
      </c>
      <c r="F152" s="35" t="str">
        <f t="shared" ca="1" si="86"/>
        <v/>
      </c>
      <c r="G152" s="4" t="str">
        <f t="shared" ca="1" si="87"/>
        <v/>
      </c>
      <c r="H152" s="4" t="str">
        <f ca="1">IF($A152="маникюр",IF(AND(MAX(I$23:$I151)&lt;=MAX(K$23:$K151),$C152&lt;&gt;"",MAX(I$23:$I151)&lt;=MAX(M$23:$M151),MAX(I$23:$I151)&lt;TIME(16,0,0)),MAX(I$23:$I151,$C152),""),"")</f>
        <v/>
      </c>
      <c r="I152" s="4" t="str">
        <f t="shared" ca="1" si="88"/>
        <v/>
      </c>
      <c r="J152" s="4" t="str">
        <f ca="1">IF($A152="маникюр",IF(AND(MAX(I$23:$I151)&gt;MAX(K$23:$K151),$C152&lt;&gt;"",MAX(K$23:$K151)&lt;=MAX(M$23:$M151),MAX(K$23:$K151)&lt;TIME(16,0,0)),MAX(K$23:$K151,$C152),""),"")</f>
        <v/>
      </c>
      <c r="K152" s="4" t="str">
        <f t="shared" ca="1" si="89"/>
        <v/>
      </c>
      <c r="L152" s="21" t="str">
        <f ca="1">IF($A152="маникюр",IF(AND(MAX(I$23:$I151)&gt;MAX(M$23:$M151),$C152&lt;&gt;"",MAX(K$23:$K151)&gt;MAX(M$23:$M151),MAX(M$23:$M151)&lt;TIME(16,0,0)),MAX(M$23:$M151,$C152),""),"")</f>
        <v/>
      </c>
      <c r="M152" s="4" t="str">
        <f t="shared" ca="1" si="90"/>
        <v/>
      </c>
      <c r="N152" s="4" t="str">
        <f ca="1">IF($A152="макияж",IF(AND(MAX(O$23:$O151)&lt;=MAX(Q$23:$Q151),$C152&lt;&gt;"",MAX(O$23:$O151)&lt;=MAX(S$23:$S151),MAX(O$23:$O151)&lt;=MAX(U$23:$U151),MAX(O$23:$O151)&lt;=MAX(W$23:$W151),MAX(O$23:$O151)&lt;=MAX(Y$23:$Y151),MAX(O$23:$O151)&lt;=MAX(AA$23:$AA151),MAX(O$23:$O151)&lt;TIME(16,0,0)),MAX(O$23:$O151,$C152),""),"")</f>
        <v/>
      </c>
      <c r="O152" s="4" t="str">
        <f t="shared" ref="O152:O215" ca="1" si="158">IF(ISTEXT(N152),"",N152+$E152/1440)</f>
        <v/>
      </c>
      <c r="P152" s="21" t="str">
        <f ca="1">IF($A152="макияж",IF(AND(MAX(O$23:$O151)&gt;MAX(Q$23:$Q151),$C152&lt;&gt;"",MAX(Q$23:$Q151)&lt;=MAX(S$23:$S151),MAX(Q$23:$Q151)&lt;=MAX(U$23:$U151),MAX(Q$23:$Q151)&lt;=MAX(W$23:$W151),MAX(Q$23:$Q151)&lt;=MAX(Y$23:$Y151),MAX(Q$23:$Q151)&lt;=MAX(AA$23:$AA151),MAX(Q$23:$Q151)&lt;TIME(16,0,0)),MAX(Q$23:$Q151,$C152),""),"")</f>
        <v/>
      </c>
      <c r="Q152" s="4" t="str">
        <f t="shared" ref="Q152:Q215" ca="1" si="159">IF(ISTEXT(P152),"",P152+$E152/1440)</f>
        <v/>
      </c>
      <c r="R152" s="21" t="str">
        <f ca="1">IF($A152="макияж",IF(AND(MAX(O$23:$O151)&gt;MAX(S$23:$S151),$C152&lt;&gt;"",MAX(Q$23:$Q151)&gt;MAX(S$23:$S151),MAX(S$23:$S151)&lt;=MAX(U$23:$U151),MAX(S$23:$S151)&lt;=MAX(W$23:$W151),MAX(S$23:$S151)&lt;=MAX(Y$23:$Y151),MAX(S$23:$S151)&lt;=MAX(AA$23:$AA151),MAX(S$23:$S151)&lt;TIME(16,0,0)),MAX(S$23:$S151,$C152),""),"")</f>
        <v/>
      </c>
      <c r="S152" s="4" t="str">
        <f t="shared" ref="S152" ca="1" si="160">IF(ISTEXT(R152),"",R152+$E152/1440)</f>
        <v/>
      </c>
      <c r="T152" s="21" t="str">
        <f ca="1">IF($A152="макияж",IF(AND(MAX(O$23:$O151)&gt;MAX(U$23:$U151),$C152&lt;&gt;"",MAX(Q$23:$Q151)&gt;MAX(U$23:$U151),MAX(S$23:$S151)&gt;MAX(U$23:$U151),MAX(U$23:$U151)&lt;=MAX(W$23:$W151),MAX(U$23:$U151)&lt;=MAX(Y$23:$Y151),MAX(U$23:$U151)&lt;=MAX(AA$23:$AA151),MAX(U$23:$U151)&lt;TIME(16,0,0)),MAX(U$23:$U151,$C152),""),"")</f>
        <v/>
      </c>
      <c r="U152" s="4" t="str">
        <f t="shared" ca="1" si="92"/>
        <v/>
      </c>
      <c r="V152" s="21" t="str">
        <f ca="1">IF($A152="макияж",IF(AND(MAX(O$23:$O151)&gt;MAX(W$23:$W151),$C152&lt;&gt;"",MAX(Q$23:$Q151)&gt;MAX(W$23:$W151),MAX(S$23:$S151)&gt;MAX(W$23:$W151),MAX(U$23:$U151)&gt;MAX(W$23:$W151),MAX(W$23:$W151)&lt;=MAX(Y$23:$Y151),MAX(W$23:$W151)&lt;=MAX(AA$23:$AA151),MAX(W$23:$W151)&lt;TIME(16,0,0)),MAX(W$23:$W151,$C152),""),"")</f>
        <v/>
      </c>
      <c r="W152" s="4" t="str">
        <f t="shared" ca="1" si="93"/>
        <v/>
      </c>
      <c r="X152" s="21" t="str">
        <f ca="1">IF($A152="макияж",IF(AND(MAX(O$23:$O151)&gt;MAX(Y$23:$Y151),$C152&lt;&gt;"",MAX(Q$23:$Q151)&gt;MAX(Y$23:$Y151),MAX(S$23:$S151)&gt;MAX(Y$23:$Y151),MAX(U$23:$U151)&gt;MAX(Y$23:$Y151),MAX(W$23:$W151)&gt;MAX(Y$23:$Y151),MAX(Y$23:$Y151)&lt;=MAX(AA$23:$AA151),MAX(Y$23:$Y151)&lt;TIME(16,0,0)),MAX(Y$23:$Y151,$C152),""),"")</f>
        <v/>
      </c>
      <c r="Y152" s="4" t="str">
        <f t="shared" ca="1" si="94"/>
        <v/>
      </c>
      <c r="Z152" s="21" t="str">
        <f ca="1">IF($A152="макияж",IF(AND(MAX(O$23:$O151)&gt;MAX(AA$23:$AA151),$C152&lt;&gt;"",MAX(Q$23:$Q151)&gt;MAX(AA$23:$AA151),MAX(S$23:$S151)&gt;MAX(AA$23:$AA151),MAX(U$23:$U151)&gt;MAX(AA$23:$AA151),MAX(W$23:$W151)&gt;MAX(AA$23:$AA151),MAX(Y$23:$Y151)&gt;MAX(AA$23:$AA151),MAX(AA$23:$AA151)&lt;TIME(16,0,0)),MAX(AA$23:$AA151,$C152),""),"")</f>
        <v/>
      </c>
      <c r="AA152" s="4" t="str">
        <f t="shared" ca="1" si="95"/>
        <v/>
      </c>
    </row>
    <row r="153" spans="1:27" ht="13.8" x14ac:dyDescent="0.3">
      <c r="A153" s="33" t="str">
        <f t="shared" ref="A153:A216" ca="1" si="161">IF(RAND() &lt;= 0.75, "макияж", "маникюр")</f>
        <v>макияж</v>
      </c>
      <c r="B153" s="34">
        <f t="shared" ref="B153:B216" ca="1" si="162" xml:space="preserve"> -(60/7)*LOG(1-RAND())+1</f>
        <v>1.5754476560316588</v>
      </c>
      <c r="C153" s="32" t="str">
        <f t="shared" ref="C153:C216" ca="1" si="163">IF(C152="","",IF(C152+(B153)/1440&lt;=$C$23+8/24,C152+(B153)/1440,""))</f>
        <v/>
      </c>
      <c r="D153" s="3" t="str">
        <f ca="1">IF(C153&lt;&gt;"",IF(A153="маникюр",SUM(COUNTIF($I$24:$I153,"&gt;"&amp;C153),COUNTIF($K$24:$K153,"&gt;"&amp;C153),COUNTIF($M$24:$M153,"&gt;"&amp;C153)),SUM(COUNTIF($O$24:$O153,"&gt;"&amp;C153),COUNTIF($Q$24:$Q153,"&gt;"&amp;C153),COUNTIF($S$24:$S153,"&gt;"&amp;C153),COUNTIF($U$24:$U153,"&gt;"&amp;C153),COUNTIF($W$24:$W153,"&gt;"&amp;C153),COUNTIF($Y$24:$Y153,"&gt;"&amp;C153),COUNTIF($AA$24:$AA153,"&gt;"&amp;C153))),"")</f>
        <v/>
      </c>
      <c r="E153" s="3" t="str">
        <f t="shared" ref="E153:E216" ca="1" si="164">IF(C153&lt;&gt;"",IF(A153="макияж",-35*LOG(1-RAND())+9,-27*LOG(1-RAND())+4),"")</f>
        <v/>
      </c>
      <c r="F153" s="35" t="str">
        <f t="shared" ref="F153:F216" ca="1" si="165">IF(E153&lt;&gt;"",E153/1440,"")</f>
        <v/>
      </c>
      <c r="G153" s="4" t="str">
        <f t="shared" ref="G153:G216" ca="1" si="166">IF(AND(C153&lt;&gt;"",OR(I153&lt;&gt;"",K153&lt;&gt;"",M153&lt;&gt;"",O153&lt;&gt;"",Q153&lt;&gt;"",S153&lt;&gt;"",U153&lt;&gt;"",W153&lt;&gt;"",Y153&lt;&gt;"",AA153&lt;&gt;"")),IF(A153="маникюр",MAX(I153,K153,M153)-C153,MAX(O153,Q153,S153,U153,W153,Y153,AA153)-C153),"")</f>
        <v/>
      </c>
      <c r="H153" s="4" t="str">
        <f ca="1">IF($A153="маникюр",IF(AND(MAX(I$23:$I152)&lt;=MAX(K$23:$K152),$C153&lt;&gt;"",MAX(I$23:$I152)&lt;=MAX(M$23:$M152),MAX(I$23:$I152)&lt;TIME(16,0,0)),MAX(I$23:$I152,$C153),""),"")</f>
        <v/>
      </c>
      <c r="I153" s="4" t="str">
        <f t="shared" ref="I153:I216" ca="1" si="167">IF(ISTEXT(H153),"",H153+$E$24/1440)</f>
        <v/>
      </c>
      <c r="J153" s="4" t="str">
        <f ca="1">IF($A153="маникюр",IF(AND(MAX(I$23:$I152)&gt;MAX(K$23:$K152),$C153&lt;&gt;"",MAX(K$23:$K152)&lt;=MAX(M$23:$M152),MAX(K$23:$K152)&lt;TIME(16,0,0)),MAX(K$23:$K152,$C153),""),"")</f>
        <v/>
      </c>
      <c r="K153" s="4" t="str">
        <f t="shared" ref="K153:K216" ca="1" si="168">IF(ISTEXT(J153),"",J153+$E153/1440)</f>
        <v/>
      </c>
      <c r="L153" s="21" t="str">
        <f ca="1">IF($A153="маникюр",IF(AND(MAX(I$23:$I152)&gt;MAX(M$23:$M152),$C153&lt;&gt;"",MAX(K$23:$K152)&gt;MAX(M$23:$M152),MAX(M$23:$M152)&lt;TIME(16,0,0)),MAX(M$23:$M152,$C153),""),"")</f>
        <v/>
      </c>
      <c r="M153" s="4" t="str">
        <f t="shared" ref="M153:M216" ca="1" si="169">IF(ISTEXT(L153),"",L153+$E153/1440)</f>
        <v/>
      </c>
      <c r="N153" s="4" t="str">
        <f ca="1">IF($A153="макияж",IF(AND(MAX(O$23:$O152)&lt;=MAX(Q$23:$Q152),$C153&lt;&gt;"",MAX(O$23:$O152)&lt;=MAX(S$23:$S152),MAX(O$23:$O152)&lt;=MAX(U$23:$U152),MAX(O$23:$O152)&lt;=MAX(W$23:$W152),MAX(O$23:$O152)&lt;=MAX(Y$23:$Y152),MAX(O$23:$O152)&lt;=MAX(AA$23:$AA152),MAX(O$23:$O152)&lt;TIME(16,0,0)),MAX(O$23:$O152,$C153),""),"")</f>
        <v/>
      </c>
      <c r="O153" s="4" t="str">
        <f t="shared" ca="1" si="158"/>
        <v/>
      </c>
      <c r="P153" s="21" t="str">
        <f ca="1">IF($A153="макияж",IF(AND(MAX(O$23:$O152)&gt;MAX(Q$23:$Q152),$C153&lt;&gt;"",MAX(Q$23:$Q152)&lt;=MAX(S$23:$S152),MAX(Q$23:$Q152)&lt;=MAX(U$23:$U152),MAX(Q$23:$Q152)&lt;=MAX(W$23:$W152),MAX(Q$23:$Q152)&lt;=MAX(Y$23:$Y152),MAX(Q$23:$Q152)&lt;=MAX(AA$23:$AA152),MAX(Q$23:$Q152)&lt;TIME(16,0,0)),MAX(Q$23:$Q152,$C153),""),"")</f>
        <v/>
      </c>
      <c r="Q153" s="4" t="str">
        <f t="shared" ca="1" si="159"/>
        <v/>
      </c>
      <c r="R153" s="21" t="str">
        <f ca="1">IF($A153="макияж",IF(AND(MAX(O$23:$O152)&gt;MAX(S$23:$S152),$C153&lt;&gt;"",MAX(Q$23:$Q152)&gt;MAX(S$23:$S152),MAX(S$23:$S152)&lt;=MAX(U$23:$U152),MAX(S$23:$S152)&lt;=MAX(W$23:$W152),MAX(S$23:$S152)&lt;=MAX(Y$23:$Y152),MAX(S$23:$S152)&lt;=MAX(AA$23:$AA152),MAX(S$23:$S152)&lt;TIME(16,0,0)),MAX(S$23:$S152,$C153),""),"")</f>
        <v/>
      </c>
      <c r="S153" s="4" t="str">
        <f t="shared" ref="S153" ca="1" si="170">IF(ISTEXT(R153),"",R153+$E153/1440)</f>
        <v/>
      </c>
      <c r="T153" s="21" t="str">
        <f ca="1">IF($A153="макияж",IF(AND(MAX(O$23:$O152)&gt;MAX(U$23:$U152),$C153&lt;&gt;"",MAX(Q$23:$Q152)&gt;MAX(U$23:$U152),MAX(S$23:$S152)&gt;MAX(U$23:$U152),MAX(U$23:$U152)&lt;=MAX(W$23:$W152),MAX(U$23:$U152)&lt;=MAX(Y$23:$Y152),MAX(U$23:$U152)&lt;=MAX(AA$23:$AA152),MAX(U$23:$U152)&lt;TIME(16,0,0)),MAX(U$23:$U152,$C153),""),"")</f>
        <v/>
      </c>
      <c r="U153" s="4" t="str">
        <f t="shared" ref="U153:U216" ca="1" si="171">IF(ISTEXT(T153),"",T153+$E153/1440)</f>
        <v/>
      </c>
      <c r="V153" s="21" t="str">
        <f ca="1">IF($A153="макияж",IF(AND(MAX(O$23:$O152)&gt;MAX(W$23:$W152),$C153&lt;&gt;"",MAX(Q$23:$Q152)&gt;MAX(W$23:$W152),MAX(S$23:$S152)&gt;MAX(W$23:$W152),MAX(U$23:$U152)&gt;MAX(W$23:$W152),MAX(W$23:$W152)&lt;=MAX(Y$23:$Y152),MAX(W$23:$W152)&lt;=MAX(AA$23:$AA152),MAX(W$23:$W152)&lt;TIME(16,0,0)),MAX(W$23:$W152,$C153),""),"")</f>
        <v/>
      </c>
      <c r="W153" s="4" t="str">
        <f t="shared" ref="W153:W216" ca="1" si="172">IF(ISTEXT(V153),"",V153+$E153/1440)</f>
        <v/>
      </c>
      <c r="X153" s="21" t="str">
        <f ca="1">IF($A153="макияж",IF(AND(MAX(O$23:$O152)&gt;MAX(Y$23:$Y152),$C153&lt;&gt;"",MAX(Q$23:$Q152)&gt;MAX(Y$23:$Y152),MAX(S$23:$S152)&gt;MAX(Y$23:$Y152),MAX(U$23:$U152)&gt;MAX(Y$23:$Y152),MAX(W$23:$W152)&gt;MAX(Y$23:$Y152),MAX(Y$23:$Y152)&lt;=MAX(AA$23:$AA152),MAX(Y$23:$Y152)&lt;TIME(16,0,0)),MAX(Y$23:$Y152,$C153),""),"")</f>
        <v/>
      </c>
      <c r="Y153" s="4" t="str">
        <f t="shared" ref="Y153:Y216" ca="1" si="173">IF(ISTEXT(X153),"",X153+$E153/1440)</f>
        <v/>
      </c>
      <c r="Z153" s="21" t="str">
        <f ca="1">IF($A153="макияж",IF(AND(MAX(O$23:$O152)&gt;MAX(AA$23:$AA152),$C153&lt;&gt;"",MAX(Q$23:$Q152)&gt;MAX(AA$23:$AA152),MAX(S$23:$S152)&gt;MAX(AA$23:$AA152),MAX(U$23:$U152)&gt;MAX(AA$23:$AA152),MAX(W$23:$W152)&gt;MAX(AA$23:$AA152),MAX(Y$23:$Y152)&gt;MAX(AA$23:$AA152),MAX(AA$23:$AA152)&lt;TIME(16,0,0)),MAX(AA$23:$AA152,$C153),""),"")</f>
        <v/>
      </c>
      <c r="AA153" s="4" t="str">
        <f t="shared" ref="AA153:AA216" ca="1" si="174">IF(ISTEXT(Z153),"",Z153+$E153/1440)</f>
        <v/>
      </c>
    </row>
    <row r="154" spans="1:27" ht="13.8" x14ac:dyDescent="0.3">
      <c r="A154" s="33" t="str">
        <f t="shared" ca="1" si="161"/>
        <v>маникюр</v>
      </c>
      <c r="B154" s="34">
        <f t="shared" ca="1" si="162"/>
        <v>2.8732860875129504</v>
      </c>
      <c r="C154" s="32" t="str">
        <f t="shared" ca="1" si="163"/>
        <v/>
      </c>
      <c r="D154" s="3" t="str">
        <f ca="1">IF(C154&lt;&gt;"",IF(A154="маникюр",SUM(COUNTIF($I$24:$I154,"&gt;"&amp;C154),COUNTIF($K$24:$K154,"&gt;"&amp;C154),COUNTIF($M$24:$M154,"&gt;"&amp;C154)),SUM(COUNTIF($O$24:$O154,"&gt;"&amp;C154),COUNTIF($Q$24:$Q154,"&gt;"&amp;C154),COUNTIF($S$24:$S154,"&gt;"&amp;C154),COUNTIF($U$24:$U154,"&gt;"&amp;C154),COUNTIF($W$24:$W154,"&gt;"&amp;C154),COUNTIF($Y$24:$Y154,"&gt;"&amp;C154),COUNTIF($AA$24:$AA154,"&gt;"&amp;C154))),"")</f>
        <v/>
      </c>
      <c r="E154" s="3" t="str">
        <f t="shared" ca="1" si="164"/>
        <v/>
      </c>
      <c r="F154" s="35" t="str">
        <f t="shared" ca="1" si="165"/>
        <v/>
      </c>
      <c r="G154" s="4" t="str">
        <f t="shared" ca="1" si="166"/>
        <v/>
      </c>
      <c r="H154" s="4" t="str">
        <f ca="1">IF($A154="маникюр",IF(AND(MAX(I$23:$I153)&lt;=MAX(K$23:$K153),$C154&lt;&gt;"",MAX(I$23:$I153)&lt;=MAX(M$23:$M153),MAX(I$23:$I153)&lt;TIME(16,0,0)),MAX(I$23:$I153,$C154),""),"")</f>
        <v/>
      </c>
      <c r="I154" s="4" t="str">
        <f t="shared" ca="1" si="167"/>
        <v/>
      </c>
      <c r="J154" s="4" t="str">
        <f ca="1">IF($A154="маникюр",IF(AND(MAX(I$23:$I153)&gt;MAX(K$23:$K153),$C154&lt;&gt;"",MAX(K$23:$K153)&lt;=MAX(M$23:$M153),MAX(K$23:$K153)&lt;TIME(16,0,0)),MAX(K$23:$K153,$C154),""),"")</f>
        <v/>
      </c>
      <c r="K154" s="4" t="str">
        <f t="shared" ca="1" si="168"/>
        <v/>
      </c>
      <c r="L154" s="21" t="str">
        <f ca="1">IF($A154="маникюр",IF(AND(MAX(I$23:$I153)&gt;MAX(M$23:$M153),$C154&lt;&gt;"",MAX(K$23:$K153)&gt;MAX(M$23:$M153),MAX(M$23:$M153)&lt;TIME(16,0,0)),MAX(M$23:$M153,$C154),""),"")</f>
        <v/>
      </c>
      <c r="M154" s="4" t="str">
        <f t="shared" ca="1" si="169"/>
        <v/>
      </c>
      <c r="N154" s="4" t="str">
        <f ca="1">IF($A154="макияж",IF(AND(MAX(O$23:$O153)&lt;=MAX(Q$23:$Q153),$C154&lt;&gt;"",MAX(O$23:$O153)&lt;=MAX(S$23:$S153),MAX(O$23:$O153)&lt;=MAX(U$23:$U153),MAX(O$23:$O153)&lt;=MAX(W$23:$W153),MAX(O$23:$O153)&lt;=MAX(Y$23:$Y153),MAX(O$23:$O153)&lt;=MAX(AA$23:$AA153),MAX(O$23:$O153)&lt;TIME(16,0,0)),MAX(O$23:$O153,$C154),""),"")</f>
        <v/>
      </c>
      <c r="O154" s="4" t="str">
        <f t="shared" ca="1" si="158"/>
        <v/>
      </c>
      <c r="P154" s="21" t="str">
        <f ca="1">IF($A154="макияж",IF(AND(MAX(O$23:$O153)&gt;MAX(Q$23:$Q153),$C154&lt;&gt;"",MAX(Q$23:$Q153)&lt;=MAX(S$23:$S153),MAX(Q$23:$Q153)&lt;=MAX(U$23:$U153),MAX(Q$23:$Q153)&lt;=MAX(W$23:$W153),MAX(Q$23:$Q153)&lt;=MAX(Y$23:$Y153),MAX(Q$23:$Q153)&lt;=MAX(AA$23:$AA153),MAX(Q$23:$Q153)&lt;TIME(16,0,0)),MAX(Q$23:$Q153,$C154),""),"")</f>
        <v/>
      </c>
      <c r="Q154" s="4" t="str">
        <f t="shared" ca="1" si="159"/>
        <v/>
      </c>
      <c r="R154" s="21" t="str">
        <f ca="1">IF($A154="макияж",IF(AND(MAX(O$23:$O153)&gt;MAX(S$23:$S153),$C154&lt;&gt;"",MAX(Q$23:$Q153)&gt;MAX(S$23:$S153),MAX(S$23:$S153)&lt;=MAX(U$23:$U153),MAX(S$23:$S153)&lt;=MAX(W$23:$W153),MAX(S$23:$S153)&lt;=MAX(Y$23:$Y153),MAX(S$23:$S153)&lt;=MAX(AA$23:$AA153),MAX(S$23:$S153)&lt;TIME(16,0,0)),MAX(S$23:$S153,$C154),""),"")</f>
        <v/>
      </c>
      <c r="S154" s="4" t="str">
        <f t="shared" ref="S154" ca="1" si="175">IF(ISTEXT(R154),"",R154+$E154/1440)</f>
        <v/>
      </c>
      <c r="T154" s="21" t="str">
        <f ca="1">IF($A154="макияж",IF(AND(MAX(O$23:$O153)&gt;MAX(U$23:$U153),$C154&lt;&gt;"",MAX(Q$23:$Q153)&gt;MAX(U$23:$U153),MAX(S$23:$S153)&gt;MAX(U$23:$U153),MAX(U$23:$U153)&lt;=MAX(W$23:$W153),MAX(U$23:$U153)&lt;=MAX(Y$23:$Y153),MAX(U$23:$U153)&lt;=MAX(AA$23:$AA153),MAX(U$23:$U153)&lt;TIME(16,0,0)),MAX(U$23:$U153,$C154),""),"")</f>
        <v/>
      </c>
      <c r="U154" s="4" t="str">
        <f t="shared" ca="1" si="171"/>
        <v/>
      </c>
      <c r="V154" s="21" t="str">
        <f ca="1">IF($A154="макияж",IF(AND(MAX(O$23:$O153)&gt;MAX(W$23:$W153),$C154&lt;&gt;"",MAX(Q$23:$Q153)&gt;MAX(W$23:$W153),MAX(S$23:$S153)&gt;MAX(W$23:$W153),MAX(U$23:$U153)&gt;MAX(W$23:$W153),MAX(W$23:$W153)&lt;=MAX(Y$23:$Y153),MAX(W$23:$W153)&lt;=MAX(AA$23:$AA153),MAX(W$23:$W153)&lt;TIME(16,0,0)),MAX(W$23:$W153,$C154),""),"")</f>
        <v/>
      </c>
      <c r="W154" s="4" t="str">
        <f t="shared" ca="1" si="172"/>
        <v/>
      </c>
      <c r="X154" s="21" t="str">
        <f ca="1">IF($A154="макияж",IF(AND(MAX(O$23:$O153)&gt;MAX(Y$23:$Y153),$C154&lt;&gt;"",MAX(Q$23:$Q153)&gt;MAX(Y$23:$Y153),MAX(S$23:$S153)&gt;MAX(Y$23:$Y153),MAX(U$23:$U153)&gt;MAX(Y$23:$Y153),MAX(W$23:$W153)&gt;MAX(Y$23:$Y153),MAX(Y$23:$Y153)&lt;=MAX(AA$23:$AA153),MAX(Y$23:$Y153)&lt;TIME(16,0,0)),MAX(Y$23:$Y153,$C154),""),"")</f>
        <v/>
      </c>
      <c r="Y154" s="4" t="str">
        <f t="shared" ca="1" si="173"/>
        <v/>
      </c>
      <c r="Z154" s="21" t="str">
        <f ca="1">IF($A154="макияж",IF(AND(MAX(O$23:$O153)&gt;MAX(AA$23:$AA153),$C154&lt;&gt;"",MAX(Q$23:$Q153)&gt;MAX(AA$23:$AA153),MAX(S$23:$S153)&gt;MAX(AA$23:$AA153),MAX(U$23:$U153)&gt;MAX(AA$23:$AA153),MAX(W$23:$W153)&gt;MAX(AA$23:$AA153),MAX(Y$23:$Y153)&gt;MAX(AA$23:$AA153),MAX(AA$23:$AA153)&lt;TIME(16,0,0)),MAX(AA$23:$AA153,$C154),""),"")</f>
        <v/>
      </c>
      <c r="AA154" s="4" t="str">
        <f t="shared" ca="1" si="174"/>
        <v/>
      </c>
    </row>
    <row r="155" spans="1:27" ht="13.8" x14ac:dyDescent="0.3">
      <c r="A155" s="33" t="str">
        <f t="shared" ca="1" si="161"/>
        <v>маникюр</v>
      </c>
      <c r="B155" s="34">
        <f t="shared" ca="1" si="162"/>
        <v>2.2841100494509403</v>
      </c>
      <c r="C155" s="32" t="str">
        <f t="shared" ca="1" si="163"/>
        <v/>
      </c>
      <c r="D155" s="3" t="str">
        <f ca="1">IF(C155&lt;&gt;"",IF(A155="маникюр",SUM(COUNTIF($I$24:$I155,"&gt;"&amp;C155),COUNTIF($K$24:$K155,"&gt;"&amp;C155),COUNTIF($M$24:$M155,"&gt;"&amp;C155)),SUM(COUNTIF($O$24:$O155,"&gt;"&amp;C155),COUNTIF($Q$24:$Q155,"&gt;"&amp;C155),COUNTIF($S$24:$S155,"&gt;"&amp;C155),COUNTIF($U$24:$U155,"&gt;"&amp;C155),COUNTIF($W$24:$W155,"&gt;"&amp;C155),COUNTIF($Y$24:$Y155,"&gt;"&amp;C155),COUNTIF($AA$24:$AA155,"&gt;"&amp;C155))),"")</f>
        <v/>
      </c>
      <c r="E155" s="3" t="str">
        <f t="shared" ca="1" si="164"/>
        <v/>
      </c>
      <c r="F155" s="35" t="str">
        <f t="shared" ca="1" si="165"/>
        <v/>
      </c>
      <c r="G155" s="4" t="str">
        <f t="shared" ca="1" si="166"/>
        <v/>
      </c>
      <c r="H155" s="4" t="str">
        <f ca="1">IF($A155="маникюр",IF(AND(MAX(I$23:$I154)&lt;=MAX(K$23:$K154),$C155&lt;&gt;"",MAX(I$23:$I154)&lt;=MAX(M$23:$M154),MAX(I$23:$I154)&lt;TIME(16,0,0)),MAX(I$23:$I154,$C155),""),"")</f>
        <v/>
      </c>
      <c r="I155" s="4" t="str">
        <f t="shared" ca="1" si="167"/>
        <v/>
      </c>
      <c r="J155" s="4" t="str">
        <f ca="1">IF($A155="маникюр",IF(AND(MAX(I$23:$I154)&gt;MAX(K$23:$K154),$C155&lt;&gt;"",MAX(K$23:$K154)&lt;=MAX(M$23:$M154),MAX(K$23:$K154)&lt;TIME(16,0,0)),MAX(K$23:$K154,$C155),""),"")</f>
        <v/>
      </c>
      <c r="K155" s="4" t="str">
        <f t="shared" ca="1" si="168"/>
        <v/>
      </c>
      <c r="L155" s="21" t="str">
        <f ca="1">IF($A155="маникюр",IF(AND(MAX(I$23:$I154)&gt;MAX(M$23:$M154),$C155&lt;&gt;"",MAX(K$23:$K154)&gt;MAX(M$23:$M154),MAX(M$23:$M154)&lt;TIME(16,0,0)),MAX(M$23:$M154,$C155),""),"")</f>
        <v/>
      </c>
      <c r="M155" s="4" t="str">
        <f t="shared" ca="1" si="169"/>
        <v/>
      </c>
      <c r="N155" s="4" t="str">
        <f ca="1">IF($A155="макияж",IF(AND(MAX(O$23:$O154)&lt;=MAX(Q$23:$Q154),$C155&lt;&gt;"",MAX(O$23:$O154)&lt;=MAX(S$23:$S154),MAX(O$23:$O154)&lt;=MAX(U$23:$U154),MAX(O$23:$O154)&lt;=MAX(W$23:$W154),MAX(O$23:$O154)&lt;=MAX(Y$23:$Y154),MAX(O$23:$O154)&lt;=MAX(AA$23:$AA154),MAX(O$23:$O154)&lt;TIME(16,0,0)),MAX(O$23:$O154,$C155),""),"")</f>
        <v/>
      </c>
      <c r="O155" s="4" t="str">
        <f t="shared" ca="1" si="158"/>
        <v/>
      </c>
      <c r="P155" s="21" t="str">
        <f ca="1">IF($A155="макияж",IF(AND(MAX(O$23:$O154)&gt;MAX(Q$23:$Q154),$C155&lt;&gt;"",MAX(Q$23:$Q154)&lt;=MAX(S$23:$S154),MAX(Q$23:$Q154)&lt;=MAX(U$23:$U154),MAX(Q$23:$Q154)&lt;=MAX(W$23:$W154),MAX(Q$23:$Q154)&lt;=MAX(Y$23:$Y154),MAX(Q$23:$Q154)&lt;=MAX(AA$23:$AA154),MAX(Q$23:$Q154)&lt;TIME(16,0,0)),MAX(Q$23:$Q154,$C155),""),"")</f>
        <v/>
      </c>
      <c r="Q155" s="4" t="str">
        <f t="shared" ca="1" si="159"/>
        <v/>
      </c>
      <c r="R155" s="21" t="str">
        <f ca="1">IF($A155="макияж",IF(AND(MAX(O$23:$O154)&gt;MAX(S$23:$S154),$C155&lt;&gt;"",MAX(Q$23:$Q154)&gt;MAX(S$23:$S154),MAX(S$23:$S154)&lt;=MAX(U$23:$U154),MAX(S$23:$S154)&lt;=MAX(W$23:$W154),MAX(S$23:$S154)&lt;=MAX(Y$23:$Y154),MAX(S$23:$S154)&lt;=MAX(AA$23:$AA154),MAX(S$23:$S154)&lt;TIME(16,0,0)),MAX(S$23:$S154,$C155),""),"")</f>
        <v/>
      </c>
      <c r="S155" s="4" t="str">
        <f t="shared" ref="S155" ca="1" si="176">IF(ISTEXT(R155),"",R155+$E155/1440)</f>
        <v/>
      </c>
      <c r="T155" s="21" t="str">
        <f ca="1">IF($A155="макияж",IF(AND(MAX(O$23:$O154)&gt;MAX(U$23:$U154),$C155&lt;&gt;"",MAX(Q$23:$Q154)&gt;MAX(U$23:$U154),MAX(S$23:$S154)&gt;MAX(U$23:$U154),MAX(U$23:$U154)&lt;=MAX(W$23:$W154),MAX(U$23:$U154)&lt;=MAX(Y$23:$Y154),MAX(U$23:$U154)&lt;=MAX(AA$23:$AA154),MAX(U$23:$U154)&lt;TIME(16,0,0)),MAX(U$23:$U154,$C155),""),"")</f>
        <v/>
      </c>
      <c r="U155" s="4" t="str">
        <f t="shared" ca="1" si="171"/>
        <v/>
      </c>
      <c r="V155" s="21" t="str">
        <f ca="1">IF($A155="макияж",IF(AND(MAX(O$23:$O154)&gt;MAX(W$23:$W154),$C155&lt;&gt;"",MAX(Q$23:$Q154)&gt;MAX(W$23:$W154),MAX(S$23:$S154)&gt;MAX(W$23:$W154),MAX(U$23:$U154)&gt;MAX(W$23:$W154),MAX(W$23:$W154)&lt;=MAX(Y$23:$Y154),MAX(W$23:$W154)&lt;=MAX(AA$23:$AA154),MAX(W$23:$W154)&lt;TIME(16,0,0)),MAX(W$23:$W154,$C155),""),"")</f>
        <v/>
      </c>
      <c r="W155" s="4" t="str">
        <f t="shared" ca="1" si="172"/>
        <v/>
      </c>
      <c r="X155" s="21" t="str">
        <f ca="1">IF($A155="макияж",IF(AND(MAX(O$23:$O154)&gt;MAX(Y$23:$Y154),$C155&lt;&gt;"",MAX(Q$23:$Q154)&gt;MAX(Y$23:$Y154),MAX(S$23:$S154)&gt;MAX(Y$23:$Y154),MAX(U$23:$U154)&gt;MAX(Y$23:$Y154),MAX(W$23:$W154)&gt;MAX(Y$23:$Y154),MAX(Y$23:$Y154)&lt;=MAX(AA$23:$AA154),MAX(Y$23:$Y154)&lt;TIME(16,0,0)),MAX(Y$23:$Y154,$C155),""),"")</f>
        <v/>
      </c>
      <c r="Y155" s="4" t="str">
        <f t="shared" ca="1" si="173"/>
        <v/>
      </c>
      <c r="Z155" s="21" t="str">
        <f ca="1">IF($A155="макияж",IF(AND(MAX(O$23:$O154)&gt;MAX(AA$23:$AA154),$C155&lt;&gt;"",MAX(Q$23:$Q154)&gt;MAX(AA$23:$AA154),MAX(S$23:$S154)&gt;MAX(AA$23:$AA154),MAX(U$23:$U154)&gt;MAX(AA$23:$AA154),MAX(W$23:$W154)&gt;MAX(AA$23:$AA154),MAX(Y$23:$Y154)&gt;MAX(AA$23:$AA154),MAX(AA$23:$AA154)&lt;TIME(16,0,0)),MAX(AA$23:$AA154,$C155),""),"")</f>
        <v/>
      </c>
      <c r="AA155" s="4" t="str">
        <f t="shared" ca="1" si="174"/>
        <v/>
      </c>
    </row>
    <row r="156" spans="1:27" ht="13.8" x14ac:dyDescent="0.3">
      <c r="A156" s="33" t="str">
        <f t="shared" ca="1" si="161"/>
        <v>макияж</v>
      </c>
      <c r="B156" s="34">
        <f t="shared" ca="1" si="162"/>
        <v>1.7186403504741563</v>
      </c>
      <c r="C156" s="32" t="str">
        <f t="shared" ca="1" si="163"/>
        <v/>
      </c>
      <c r="D156" s="3" t="str">
        <f ca="1">IF(C156&lt;&gt;"",IF(A156="маникюр",SUM(COUNTIF($I$24:$I156,"&gt;"&amp;C156),COUNTIF($K$24:$K156,"&gt;"&amp;C156),COUNTIF($M$24:$M156,"&gt;"&amp;C156)),SUM(COUNTIF($O$24:$O156,"&gt;"&amp;C156),COUNTIF($Q$24:$Q156,"&gt;"&amp;C156),COUNTIF($S$24:$S156,"&gt;"&amp;C156),COUNTIF($U$24:$U156,"&gt;"&amp;C156),COUNTIF($W$24:$W156,"&gt;"&amp;C156),COUNTIF($Y$24:$Y156,"&gt;"&amp;C156),COUNTIF($AA$24:$AA156,"&gt;"&amp;C156))),"")</f>
        <v/>
      </c>
      <c r="E156" s="3" t="str">
        <f t="shared" ca="1" si="164"/>
        <v/>
      </c>
      <c r="F156" s="35" t="str">
        <f t="shared" ca="1" si="165"/>
        <v/>
      </c>
      <c r="G156" s="4" t="str">
        <f t="shared" ca="1" si="166"/>
        <v/>
      </c>
      <c r="H156" s="4" t="str">
        <f ca="1">IF($A156="маникюр",IF(AND(MAX(I$23:$I155)&lt;=MAX(K$23:$K155),$C156&lt;&gt;"",MAX(I$23:$I155)&lt;=MAX(M$23:$M155),MAX(I$23:$I155)&lt;TIME(16,0,0)),MAX(I$23:$I155,$C156),""),"")</f>
        <v/>
      </c>
      <c r="I156" s="4" t="str">
        <f t="shared" ca="1" si="167"/>
        <v/>
      </c>
      <c r="J156" s="4" t="str">
        <f ca="1">IF($A156="маникюр",IF(AND(MAX(I$23:$I155)&gt;MAX(K$23:$K155),$C156&lt;&gt;"",MAX(K$23:$K155)&lt;=MAX(M$23:$M155),MAX(K$23:$K155)&lt;TIME(16,0,0)),MAX(K$23:$K155,$C156),""),"")</f>
        <v/>
      </c>
      <c r="K156" s="4" t="str">
        <f t="shared" ca="1" si="168"/>
        <v/>
      </c>
      <c r="L156" s="21" t="str">
        <f ca="1">IF($A156="маникюр",IF(AND(MAX(I$23:$I155)&gt;MAX(M$23:$M155),$C156&lt;&gt;"",MAX(K$23:$K155)&gt;MAX(M$23:$M155),MAX(M$23:$M155)&lt;TIME(16,0,0)),MAX(M$23:$M155,$C156),""),"")</f>
        <v/>
      </c>
      <c r="M156" s="4" t="str">
        <f t="shared" ca="1" si="169"/>
        <v/>
      </c>
      <c r="N156" s="4" t="str">
        <f ca="1">IF($A156="макияж",IF(AND(MAX(O$23:$O155)&lt;=MAX(Q$23:$Q155),$C156&lt;&gt;"",MAX(O$23:$O155)&lt;=MAX(S$23:$S155),MAX(O$23:$O155)&lt;=MAX(U$23:$U155),MAX(O$23:$O155)&lt;=MAX(W$23:$W155),MAX(O$23:$O155)&lt;=MAX(Y$23:$Y155),MAX(O$23:$O155)&lt;=MAX(AA$23:$AA155),MAX(O$23:$O155)&lt;TIME(16,0,0)),MAX(O$23:$O155,$C156),""),"")</f>
        <v/>
      </c>
      <c r="O156" s="4" t="str">
        <f t="shared" ca="1" si="158"/>
        <v/>
      </c>
      <c r="P156" s="21" t="str">
        <f ca="1">IF($A156="макияж",IF(AND(MAX(O$23:$O155)&gt;MAX(Q$23:$Q155),$C156&lt;&gt;"",MAX(Q$23:$Q155)&lt;=MAX(S$23:$S155),MAX(Q$23:$Q155)&lt;=MAX(U$23:$U155),MAX(Q$23:$Q155)&lt;=MAX(W$23:$W155),MAX(Q$23:$Q155)&lt;=MAX(Y$23:$Y155),MAX(Q$23:$Q155)&lt;=MAX(AA$23:$AA155),MAX(Q$23:$Q155)&lt;TIME(16,0,0)),MAX(Q$23:$Q155,$C156),""),"")</f>
        <v/>
      </c>
      <c r="Q156" s="4" t="str">
        <f t="shared" ca="1" si="159"/>
        <v/>
      </c>
      <c r="R156" s="21" t="str">
        <f ca="1">IF($A156="макияж",IF(AND(MAX(O$23:$O155)&gt;MAX(S$23:$S155),$C156&lt;&gt;"",MAX(Q$23:$Q155)&gt;MAX(S$23:$S155),MAX(S$23:$S155)&lt;=MAX(U$23:$U155),MAX(S$23:$S155)&lt;=MAX(W$23:$W155),MAX(S$23:$S155)&lt;=MAX(Y$23:$Y155),MAX(S$23:$S155)&lt;=MAX(AA$23:$AA155),MAX(S$23:$S155)&lt;TIME(16,0,0)),MAX(S$23:$S155,$C156),""),"")</f>
        <v/>
      </c>
      <c r="S156" s="4" t="str">
        <f t="shared" ref="S156" ca="1" si="177">IF(ISTEXT(R156),"",R156+$E156/1440)</f>
        <v/>
      </c>
      <c r="T156" s="21" t="str">
        <f ca="1">IF($A156="макияж",IF(AND(MAX(O$23:$O155)&gt;MAX(U$23:$U155),$C156&lt;&gt;"",MAX(Q$23:$Q155)&gt;MAX(U$23:$U155),MAX(S$23:$S155)&gt;MAX(U$23:$U155),MAX(U$23:$U155)&lt;=MAX(W$23:$W155),MAX(U$23:$U155)&lt;=MAX(Y$23:$Y155),MAX(U$23:$U155)&lt;=MAX(AA$23:$AA155),MAX(U$23:$U155)&lt;TIME(16,0,0)),MAX(U$23:$U155,$C156),""),"")</f>
        <v/>
      </c>
      <c r="U156" s="4" t="str">
        <f t="shared" ca="1" si="171"/>
        <v/>
      </c>
      <c r="V156" s="21" t="str">
        <f ca="1">IF($A156="макияж",IF(AND(MAX(O$23:$O155)&gt;MAX(W$23:$W155),$C156&lt;&gt;"",MAX(Q$23:$Q155)&gt;MAX(W$23:$W155),MAX(S$23:$S155)&gt;MAX(W$23:$W155),MAX(U$23:$U155)&gt;MAX(W$23:$W155),MAX(W$23:$W155)&lt;=MAX(Y$23:$Y155),MAX(W$23:$W155)&lt;=MAX(AA$23:$AA155),MAX(W$23:$W155)&lt;TIME(16,0,0)),MAX(W$23:$W155,$C156),""),"")</f>
        <v/>
      </c>
      <c r="W156" s="4" t="str">
        <f t="shared" ca="1" si="172"/>
        <v/>
      </c>
      <c r="X156" s="21" t="str">
        <f ca="1">IF($A156="макияж",IF(AND(MAX(O$23:$O155)&gt;MAX(Y$23:$Y155),$C156&lt;&gt;"",MAX(Q$23:$Q155)&gt;MAX(Y$23:$Y155),MAX(S$23:$S155)&gt;MAX(Y$23:$Y155),MAX(U$23:$U155)&gt;MAX(Y$23:$Y155),MAX(W$23:$W155)&gt;MAX(Y$23:$Y155),MAX(Y$23:$Y155)&lt;=MAX(AA$23:$AA155),MAX(Y$23:$Y155)&lt;TIME(16,0,0)),MAX(Y$23:$Y155,$C156),""),"")</f>
        <v/>
      </c>
      <c r="Y156" s="4" t="str">
        <f t="shared" ca="1" si="173"/>
        <v/>
      </c>
      <c r="Z156" s="21" t="str">
        <f ca="1">IF($A156="макияж",IF(AND(MAX(O$23:$O155)&gt;MAX(AA$23:$AA155),$C156&lt;&gt;"",MAX(Q$23:$Q155)&gt;MAX(AA$23:$AA155),MAX(S$23:$S155)&gt;MAX(AA$23:$AA155),MAX(U$23:$U155)&gt;MAX(AA$23:$AA155),MAX(W$23:$W155)&gt;MAX(AA$23:$AA155),MAX(Y$23:$Y155)&gt;MAX(AA$23:$AA155),MAX(AA$23:$AA155)&lt;TIME(16,0,0)),MAX(AA$23:$AA155,$C156),""),"")</f>
        <v/>
      </c>
      <c r="AA156" s="4" t="str">
        <f t="shared" ca="1" si="174"/>
        <v/>
      </c>
    </row>
    <row r="157" spans="1:27" ht="13.8" x14ac:dyDescent="0.3">
      <c r="A157" s="33" t="str">
        <f t="shared" ca="1" si="161"/>
        <v>макияж</v>
      </c>
      <c r="B157" s="34">
        <f t="shared" ca="1" si="162"/>
        <v>2.8261755607408192</v>
      </c>
      <c r="C157" s="32" t="str">
        <f t="shared" ca="1" si="163"/>
        <v/>
      </c>
      <c r="D157" s="3" t="str">
        <f ca="1">IF(C157&lt;&gt;"",IF(A157="маникюр",SUM(COUNTIF($I$24:$I157,"&gt;"&amp;C157),COUNTIF($K$24:$K157,"&gt;"&amp;C157),COUNTIF($M$24:$M157,"&gt;"&amp;C157)),SUM(COUNTIF($O$24:$O157,"&gt;"&amp;C157),COUNTIF($Q$24:$Q157,"&gt;"&amp;C157),COUNTIF($S$24:$S157,"&gt;"&amp;C157),COUNTIF($U$24:$U157,"&gt;"&amp;C157),COUNTIF($W$24:$W157,"&gt;"&amp;C157),COUNTIF($Y$24:$Y157,"&gt;"&amp;C157),COUNTIF($AA$24:$AA157,"&gt;"&amp;C157))),"")</f>
        <v/>
      </c>
      <c r="E157" s="3" t="str">
        <f t="shared" ca="1" si="164"/>
        <v/>
      </c>
      <c r="F157" s="35" t="str">
        <f t="shared" ca="1" si="165"/>
        <v/>
      </c>
      <c r="G157" s="4" t="str">
        <f t="shared" ca="1" si="166"/>
        <v/>
      </c>
      <c r="H157" s="4" t="str">
        <f ca="1">IF($A157="маникюр",IF(AND(MAX(I$23:$I156)&lt;=MAX(K$23:$K156),$C157&lt;&gt;"",MAX(I$23:$I156)&lt;=MAX(M$23:$M156),MAX(I$23:$I156)&lt;TIME(16,0,0)),MAX(I$23:$I156,$C157),""),"")</f>
        <v/>
      </c>
      <c r="I157" s="4" t="str">
        <f t="shared" ca="1" si="167"/>
        <v/>
      </c>
      <c r="J157" s="4" t="str">
        <f ca="1">IF($A157="маникюр",IF(AND(MAX(I$23:$I156)&gt;MAX(K$23:$K156),$C157&lt;&gt;"",MAX(K$23:$K156)&lt;=MAX(M$23:$M156),MAX(K$23:$K156)&lt;TIME(16,0,0)),MAX(K$23:$K156,$C157),""),"")</f>
        <v/>
      </c>
      <c r="K157" s="4" t="str">
        <f t="shared" ca="1" si="168"/>
        <v/>
      </c>
      <c r="L157" s="21" t="str">
        <f ca="1">IF($A157="маникюр",IF(AND(MAX(I$23:$I156)&gt;MAX(M$23:$M156),$C157&lt;&gt;"",MAX(K$23:$K156)&gt;MAX(M$23:$M156),MAX(M$23:$M156)&lt;TIME(16,0,0)),MAX(M$23:$M156,$C157),""),"")</f>
        <v/>
      </c>
      <c r="M157" s="4" t="str">
        <f t="shared" ca="1" si="169"/>
        <v/>
      </c>
      <c r="N157" s="4" t="str">
        <f ca="1">IF($A157="макияж",IF(AND(MAX(O$23:$O156)&lt;=MAX(Q$23:$Q156),$C157&lt;&gt;"",MAX(O$23:$O156)&lt;=MAX(S$23:$S156),MAX(O$23:$O156)&lt;=MAX(U$23:$U156),MAX(O$23:$O156)&lt;=MAX(W$23:$W156),MAX(O$23:$O156)&lt;=MAX(Y$23:$Y156),MAX(O$23:$O156)&lt;=MAX(AA$23:$AA156),MAX(O$23:$O156)&lt;TIME(16,0,0)),MAX(O$23:$O156,$C157),""),"")</f>
        <v/>
      </c>
      <c r="O157" s="4" t="str">
        <f t="shared" ca="1" si="158"/>
        <v/>
      </c>
      <c r="P157" s="21" t="str">
        <f ca="1">IF($A157="макияж",IF(AND(MAX(O$23:$O156)&gt;MAX(Q$23:$Q156),$C157&lt;&gt;"",MAX(Q$23:$Q156)&lt;=MAX(S$23:$S156),MAX(Q$23:$Q156)&lt;=MAX(U$23:$U156),MAX(Q$23:$Q156)&lt;=MAX(W$23:$W156),MAX(Q$23:$Q156)&lt;=MAX(Y$23:$Y156),MAX(Q$23:$Q156)&lt;=MAX(AA$23:$AA156),MAX(Q$23:$Q156)&lt;TIME(16,0,0)),MAX(Q$23:$Q156,$C157),""),"")</f>
        <v/>
      </c>
      <c r="Q157" s="4" t="str">
        <f t="shared" ca="1" si="159"/>
        <v/>
      </c>
      <c r="R157" s="21" t="str">
        <f ca="1">IF($A157="макияж",IF(AND(MAX(O$23:$O156)&gt;MAX(S$23:$S156),$C157&lt;&gt;"",MAX(Q$23:$Q156)&gt;MAX(S$23:$S156),MAX(S$23:$S156)&lt;=MAX(U$23:$U156),MAX(S$23:$S156)&lt;=MAX(W$23:$W156),MAX(S$23:$S156)&lt;=MAX(Y$23:$Y156),MAX(S$23:$S156)&lt;=MAX(AA$23:$AA156),MAX(S$23:$S156)&lt;TIME(16,0,0)),MAX(S$23:$S156,$C157),""),"")</f>
        <v/>
      </c>
      <c r="S157" s="4" t="str">
        <f t="shared" ref="S157" ca="1" si="178">IF(ISTEXT(R157),"",R157+$E157/1440)</f>
        <v/>
      </c>
      <c r="T157" s="21" t="str">
        <f ca="1">IF($A157="макияж",IF(AND(MAX(O$23:$O156)&gt;MAX(U$23:$U156),$C157&lt;&gt;"",MAX(Q$23:$Q156)&gt;MAX(U$23:$U156),MAX(S$23:$S156)&gt;MAX(U$23:$U156),MAX(U$23:$U156)&lt;=MAX(W$23:$W156),MAX(U$23:$U156)&lt;=MAX(Y$23:$Y156),MAX(U$23:$U156)&lt;=MAX(AA$23:$AA156),MAX(U$23:$U156)&lt;TIME(16,0,0)),MAX(U$23:$U156,$C157),""),"")</f>
        <v/>
      </c>
      <c r="U157" s="4" t="str">
        <f t="shared" ca="1" si="171"/>
        <v/>
      </c>
      <c r="V157" s="21" t="str">
        <f ca="1">IF($A157="макияж",IF(AND(MAX(O$23:$O156)&gt;MAX(W$23:$W156),$C157&lt;&gt;"",MAX(Q$23:$Q156)&gt;MAX(W$23:$W156),MAX(S$23:$S156)&gt;MAX(W$23:$W156),MAX(U$23:$U156)&gt;MAX(W$23:$W156),MAX(W$23:$W156)&lt;=MAX(Y$23:$Y156),MAX(W$23:$W156)&lt;=MAX(AA$23:$AA156),MAX(W$23:$W156)&lt;TIME(16,0,0)),MAX(W$23:$W156,$C157),""),"")</f>
        <v/>
      </c>
      <c r="W157" s="4" t="str">
        <f t="shared" ca="1" si="172"/>
        <v/>
      </c>
      <c r="X157" s="21" t="str">
        <f ca="1">IF($A157="макияж",IF(AND(MAX(O$23:$O156)&gt;MAX(Y$23:$Y156),$C157&lt;&gt;"",MAX(Q$23:$Q156)&gt;MAX(Y$23:$Y156),MAX(S$23:$S156)&gt;MAX(Y$23:$Y156),MAX(U$23:$U156)&gt;MAX(Y$23:$Y156),MAX(W$23:$W156)&gt;MAX(Y$23:$Y156),MAX(Y$23:$Y156)&lt;=MAX(AA$23:$AA156),MAX(Y$23:$Y156)&lt;TIME(16,0,0)),MAX(Y$23:$Y156,$C157),""),"")</f>
        <v/>
      </c>
      <c r="Y157" s="4" t="str">
        <f t="shared" ca="1" si="173"/>
        <v/>
      </c>
      <c r="Z157" s="21" t="str">
        <f ca="1">IF($A157="макияж",IF(AND(MAX(O$23:$O156)&gt;MAX(AA$23:$AA156),$C157&lt;&gt;"",MAX(Q$23:$Q156)&gt;MAX(AA$23:$AA156),MAX(S$23:$S156)&gt;MAX(AA$23:$AA156),MAX(U$23:$U156)&gt;MAX(AA$23:$AA156),MAX(W$23:$W156)&gt;MAX(AA$23:$AA156),MAX(Y$23:$Y156)&gt;MAX(AA$23:$AA156),MAX(AA$23:$AA156)&lt;TIME(16,0,0)),MAX(AA$23:$AA156,$C157),""),"")</f>
        <v/>
      </c>
      <c r="AA157" s="4" t="str">
        <f t="shared" ca="1" si="174"/>
        <v/>
      </c>
    </row>
    <row r="158" spans="1:27" ht="13.8" x14ac:dyDescent="0.3">
      <c r="A158" s="33" t="str">
        <f t="shared" ca="1" si="161"/>
        <v>маникюр</v>
      </c>
      <c r="B158" s="34">
        <f t="shared" ca="1" si="162"/>
        <v>3.4918907523119667</v>
      </c>
      <c r="C158" s="32" t="str">
        <f t="shared" ca="1" si="163"/>
        <v/>
      </c>
      <c r="D158" s="3" t="str">
        <f ca="1">IF(C158&lt;&gt;"",IF(A158="маникюр",SUM(COUNTIF($I$24:$I158,"&gt;"&amp;C158),COUNTIF($K$24:$K158,"&gt;"&amp;C158),COUNTIF($M$24:$M158,"&gt;"&amp;C158)),SUM(COUNTIF($O$24:$O158,"&gt;"&amp;C158),COUNTIF($Q$24:$Q158,"&gt;"&amp;C158),COUNTIF($S$24:$S158,"&gt;"&amp;C158),COUNTIF($U$24:$U158,"&gt;"&amp;C158),COUNTIF($W$24:$W158,"&gt;"&amp;C158),COUNTIF($Y$24:$Y158,"&gt;"&amp;C158),COUNTIF($AA$24:$AA158,"&gt;"&amp;C158))),"")</f>
        <v/>
      </c>
      <c r="E158" s="3" t="str">
        <f t="shared" ca="1" si="164"/>
        <v/>
      </c>
      <c r="F158" s="35" t="str">
        <f t="shared" ca="1" si="165"/>
        <v/>
      </c>
      <c r="G158" s="4" t="str">
        <f t="shared" ca="1" si="166"/>
        <v/>
      </c>
      <c r="H158" s="4" t="str">
        <f ca="1">IF($A158="маникюр",IF(AND(MAX(I$23:$I157)&lt;=MAX(K$23:$K157),$C158&lt;&gt;"",MAX(I$23:$I157)&lt;=MAX(M$23:$M157),MAX(I$23:$I157)&lt;TIME(16,0,0)),MAX(I$23:$I157,$C158),""),"")</f>
        <v/>
      </c>
      <c r="I158" s="4" t="str">
        <f t="shared" ca="1" si="167"/>
        <v/>
      </c>
      <c r="J158" s="4" t="str">
        <f ca="1">IF($A158="маникюр",IF(AND(MAX(I$23:$I157)&gt;MAX(K$23:$K157),$C158&lt;&gt;"",MAX(K$23:$K157)&lt;=MAX(M$23:$M157),MAX(K$23:$K157)&lt;TIME(16,0,0)),MAX(K$23:$K157,$C158),""),"")</f>
        <v/>
      </c>
      <c r="K158" s="4" t="str">
        <f t="shared" ca="1" si="168"/>
        <v/>
      </c>
      <c r="L158" s="21" t="str">
        <f ca="1">IF($A158="маникюр",IF(AND(MAX(I$23:$I157)&gt;MAX(M$23:$M157),$C158&lt;&gt;"",MAX(K$23:$K157)&gt;MAX(M$23:$M157),MAX(M$23:$M157)&lt;TIME(16,0,0)),MAX(M$23:$M157,$C158),""),"")</f>
        <v/>
      </c>
      <c r="M158" s="4" t="str">
        <f t="shared" ca="1" si="169"/>
        <v/>
      </c>
      <c r="N158" s="4" t="str">
        <f ca="1">IF($A158="макияж",IF(AND(MAX(O$23:$O157)&lt;=MAX(Q$23:$Q157),$C158&lt;&gt;"",MAX(O$23:$O157)&lt;=MAX(S$23:$S157),MAX(O$23:$O157)&lt;=MAX(U$23:$U157),MAX(O$23:$O157)&lt;=MAX(W$23:$W157),MAX(O$23:$O157)&lt;=MAX(Y$23:$Y157),MAX(O$23:$O157)&lt;=MAX(AA$23:$AA157),MAX(O$23:$O157)&lt;TIME(16,0,0)),MAX(O$23:$O157,$C158),""),"")</f>
        <v/>
      </c>
      <c r="O158" s="4" t="str">
        <f t="shared" ca="1" si="158"/>
        <v/>
      </c>
      <c r="P158" s="21" t="str">
        <f ca="1">IF($A158="макияж",IF(AND(MAX(O$23:$O157)&gt;MAX(Q$23:$Q157),$C158&lt;&gt;"",MAX(Q$23:$Q157)&lt;=MAX(S$23:$S157),MAX(Q$23:$Q157)&lt;=MAX(U$23:$U157),MAX(Q$23:$Q157)&lt;=MAX(W$23:$W157),MAX(Q$23:$Q157)&lt;=MAX(Y$23:$Y157),MAX(Q$23:$Q157)&lt;=MAX(AA$23:$AA157),MAX(Q$23:$Q157)&lt;TIME(16,0,0)),MAX(Q$23:$Q157,$C158),""),"")</f>
        <v/>
      </c>
      <c r="Q158" s="4" t="str">
        <f t="shared" ca="1" si="159"/>
        <v/>
      </c>
      <c r="R158" s="21" t="str">
        <f ca="1">IF($A158="макияж",IF(AND(MAX(O$23:$O157)&gt;MAX(S$23:$S157),$C158&lt;&gt;"",MAX(Q$23:$Q157)&gt;MAX(S$23:$S157),MAX(S$23:$S157)&lt;=MAX(U$23:$U157),MAX(S$23:$S157)&lt;=MAX(W$23:$W157),MAX(S$23:$S157)&lt;=MAX(Y$23:$Y157),MAX(S$23:$S157)&lt;=MAX(AA$23:$AA157),MAX(S$23:$S157)&lt;TIME(16,0,0)),MAX(S$23:$S157,$C158),""),"")</f>
        <v/>
      </c>
      <c r="S158" s="4" t="str">
        <f t="shared" ref="S158" ca="1" si="179">IF(ISTEXT(R158),"",R158+$E158/1440)</f>
        <v/>
      </c>
      <c r="T158" s="21" t="str">
        <f ca="1">IF($A158="макияж",IF(AND(MAX(O$23:$O157)&gt;MAX(U$23:$U157),$C158&lt;&gt;"",MAX(Q$23:$Q157)&gt;MAX(U$23:$U157),MAX(S$23:$S157)&gt;MAX(U$23:$U157),MAX(U$23:$U157)&lt;=MAX(W$23:$W157),MAX(U$23:$U157)&lt;=MAX(Y$23:$Y157),MAX(U$23:$U157)&lt;=MAX(AA$23:$AA157),MAX(U$23:$U157)&lt;TIME(16,0,0)),MAX(U$23:$U157,$C158),""),"")</f>
        <v/>
      </c>
      <c r="U158" s="4" t="str">
        <f t="shared" ca="1" si="171"/>
        <v/>
      </c>
      <c r="V158" s="21" t="str">
        <f ca="1">IF($A158="макияж",IF(AND(MAX(O$23:$O157)&gt;MAX(W$23:$W157),$C158&lt;&gt;"",MAX(Q$23:$Q157)&gt;MAX(W$23:$W157),MAX(S$23:$S157)&gt;MAX(W$23:$W157),MAX(U$23:$U157)&gt;MAX(W$23:$W157),MAX(W$23:$W157)&lt;=MAX(Y$23:$Y157),MAX(W$23:$W157)&lt;=MAX(AA$23:$AA157),MAX(W$23:$W157)&lt;TIME(16,0,0)),MAX(W$23:$W157,$C158),""),"")</f>
        <v/>
      </c>
      <c r="W158" s="4" t="str">
        <f t="shared" ca="1" si="172"/>
        <v/>
      </c>
      <c r="X158" s="21" t="str">
        <f ca="1">IF($A158="макияж",IF(AND(MAX(O$23:$O157)&gt;MAX(Y$23:$Y157),$C158&lt;&gt;"",MAX(Q$23:$Q157)&gt;MAX(Y$23:$Y157),MAX(S$23:$S157)&gt;MAX(Y$23:$Y157),MAX(U$23:$U157)&gt;MAX(Y$23:$Y157),MAX(W$23:$W157)&gt;MAX(Y$23:$Y157),MAX(Y$23:$Y157)&lt;=MAX(AA$23:$AA157),MAX(Y$23:$Y157)&lt;TIME(16,0,0)),MAX(Y$23:$Y157,$C158),""),"")</f>
        <v/>
      </c>
      <c r="Y158" s="4" t="str">
        <f t="shared" ca="1" si="173"/>
        <v/>
      </c>
      <c r="Z158" s="21" t="str">
        <f ca="1">IF($A158="макияж",IF(AND(MAX(O$23:$O157)&gt;MAX(AA$23:$AA157),$C158&lt;&gt;"",MAX(Q$23:$Q157)&gt;MAX(AA$23:$AA157),MAX(S$23:$S157)&gt;MAX(AA$23:$AA157),MAX(U$23:$U157)&gt;MAX(AA$23:$AA157),MAX(W$23:$W157)&gt;MAX(AA$23:$AA157),MAX(Y$23:$Y157)&gt;MAX(AA$23:$AA157),MAX(AA$23:$AA157)&lt;TIME(16,0,0)),MAX(AA$23:$AA157,$C158),""),"")</f>
        <v/>
      </c>
      <c r="AA158" s="4" t="str">
        <f t="shared" ca="1" si="174"/>
        <v/>
      </c>
    </row>
    <row r="159" spans="1:27" ht="13.8" x14ac:dyDescent="0.3">
      <c r="A159" s="33" t="str">
        <f t="shared" ca="1" si="161"/>
        <v>макияж</v>
      </c>
      <c r="B159" s="34">
        <f t="shared" ca="1" si="162"/>
        <v>2.4024649895791619</v>
      </c>
      <c r="C159" s="32" t="str">
        <f t="shared" ca="1" si="163"/>
        <v/>
      </c>
      <c r="D159" s="3" t="str">
        <f ca="1">IF(C159&lt;&gt;"",IF(A159="маникюр",SUM(COUNTIF($I$24:$I159,"&gt;"&amp;C159),COUNTIF($K$24:$K159,"&gt;"&amp;C159),COUNTIF($M$24:$M159,"&gt;"&amp;C159)),SUM(COUNTIF($O$24:$O159,"&gt;"&amp;C159),COUNTIF($Q$24:$Q159,"&gt;"&amp;C159),COUNTIF($S$24:$S159,"&gt;"&amp;C159),COUNTIF($U$24:$U159,"&gt;"&amp;C159),COUNTIF($W$24:$W159,"&gt;"&amp;C159),COUNTIF($Y$24:$Y159,"&gt;"&amp;C159),COUNTIF($AA$24:$AA159,"&gt;"&amp;C159))),"")</f>
        <v/>
      </c>
      <c r="E159" s="3" t="str">
        <f t="shared" ca="1" si="164"/>
        <v/>
      </c>
      <c r="F159" s="35" t="str">
        <f t="shared" ca="1" si="165"/>
        <v/>
      </c>
      <c r="G159" s="4" t="str">
        <f t="shared" ca="1" si="166"/>
        <v/>
      </c>
      <c r="H159" s="4" t="str">
        <f ca="1">IF($A159="маникюр",IF(AND(MAX(I$23:$I158)&lt;=MAX(K$23:$K158),$C159&lt;&gt;"",MAX(I$23:$I158)&lt;=MAX(M$23:$M158),MAX(I$23:$I158)&lt;TIME(16,0,0)),MAX(I$23:$I158,$C159),""),"")</f>
        <v/>
      </c>
      <c r="I159" s="4" t="str">
        <f t="shared" ca="1" si="167"/>
        <v/>
      </c>
      <c r="J159" s="4" t="str">
        <f ca="1">IF($A159="маникюр",IF(AND(MAX(I$23:$I158)&gt;MAX(K$23:$K158),$C159&lt;&gt;"",MAX(K$23:$K158)&lt;=MAX(M$23:$M158),MAX(K$23:$K158)&lt;TIME(16,0,0)),MAX(K$23:$K158,$C159),""),"")</f>
        <v/>
      </c>
      <c r="K159" s="4" t="str">
        <f t="shared" ca="1" si="168"/>
        <v/>
      </c>
      <c r="L159" s="21" t="str">
        <f ca="1">IF($A159="маникюр",IF(AND(MAX(I$23:$I158)&gt;MAX(M$23:$M158),$C159&lt;&gt;"",MAX(K$23:$K158)&gt;MAX(M$23:$M158),MAX(M$23:$M158)&lt;TIME(16,0,0)),MAX(M$23:$M158,$C159),""),"")</f>
        <v/>
      </c>
      <c r="M159" s="4" t="str">
        <f t="shared" ca="1" si="169"/>
        <v/>
      </c>
      <c r="N159" s="4" t="str">
        <f ca="1">IF($A159="макияж",IF(AND(MAX(O$23:$O158)&lt;=MAX(Q$23:$Q158),$C159&lt;&gt;"",MAX(O$23:$O158)&lt;=MAX(S$23:$S158),MAX(O$23:$O158)&lt;=MAX(U$23:$U158),MAX(O$23:$O158)&lt;=MAX(W$23:$W158),MAX(O$23:$O158)&lt;=MAX(Y$23:$Y158),MAX(O$23:$O158)&lt;=MAX(AA$23:$AA158),MAX(O$23:$O158)&lt;TIME(16,0,0)),MAX(O$23:$O158,$C159),""),"")</f>
        <v/>
      </c>
      <c r="O159" s="4" t="str">
        <f t="shared" ca="1" si="158"/>
        <v/>
      </c>
      <c r="P159" s="21" t="str">
        <f ca="1">IF($A159="макияж",IF(AND(MAX(O$23:$O158)&gt;MAX(Q$23:$Q158),$C159&lt;&gt;"",MAX(Q$23:$Q158)&lt;=MAX(S$23:$S158),MAX(Q$23:$Q158)&lt;=MAX(U$23:$U158),MAX(Q$23:$Q158)&lt;=MAX(W$23:$W158),MAX(Q$23:$Q158)&lt;=MAX(Y$23:$Y158),MAX(Q$23:$Q158)&lt;=MAX(AA$23:$AA158),MAX(Q$23:$Q158)&lt;TIME(16,0,0)),MAX(Q$23:$Q158,$C159),""),"")</f>
        <v/>
      </c>
      <c r="Q159" s="4" t="str">
        <f t="shared" ca="1" si="159"/>
        <v/>
      </c>
      <c r="R159" s="21" t="str">
        <f ca="1">IF($A159="макияж",IF(AND(MAX(O$23:$O158)&gt;MAX(S$23:$S158),$C159&lt;&gt;"",MAX(Q$23:$Q158)&gt;MAX(S$23:$S158),MAX(S$23:$S158)&lt;=MAX(U$23:$U158),MAX(S$23:$S158)&lt;=MAX(W$23:$W158),MAX(S$23:$S158)&lt;=MAX(Y$23:$Y158),MAX(S$23:$S158)&lt;=MAX(AA$23:$AA158),MAX(S$23:$S158)&lt;TIME(16,0,0)),MAX(S$23:$S158,$C159),""),"")</f>
        <v/>
      </c>
      <c r="S159" s="4" t="str">
        <f t="shared" ref="S159" ca="1" si="180">IF(ISTEXT(R159),"",R159+$E159/1440)</f>
        <v/>
      </c>
      <c r="T159" s="21" t="str">
        <f ca="1">IF($A159="макияж",IF(AND(MAX(O$23:$O158)&gt;MAX(U$23:$U158),$C159&lt;&gt;"",MAX(Q$23:$Q158)&gt;MAX(U$23:$U158),MAX(S$23:$S158)&gt;MAX(U$23:$U158),MAX(U$23:$U158)&lt;=MAX(W$23:$W158),MAX(U$23:$U158)&lt;=MAX(Y$23:$Y158),MAX(U$23:$U158)&lt;=MAX(AA$23:$AA158),MAX(U$23:$U158)&lt;TIME(16,0,0)),MAX(U$23:$U158,$C159),""),"")</f>
        <v/>
      </c>
      <c r="U159" s="4" t="str">
        <f t="shared" ca="1" si="171"/>
        <v/>
      </c>
      <c r="V159" s="21" t="str">
        <f ca="1">IF($A159="макияж",IF(AND(MAX(O$23:$O158)&gt;MAX(W$23:$W158),$C159&lt;&gt;"",MAX(Q$23:$Q158)&gt;MAX(W$23:$W158),MAX(S$23:$S158)&gt;MAX(W$23:$W158),MAX(U$23:$U158)&gt;MAX(W$23:$W158),MAX(W$23:$W158)&lt;=MAX(Y$23:$Y158),MAX(W$23:$W158)&lt;=MAX(AA$23:$AA158),MAX(W$23:$W158)&lt;TIME(16,0,0)),MAX(W$23:$W158,$C159),""),"")</f>
        <v/>
      </c>
      <c r="W159" s="4" t="str">
        <f t="shared" ca="1" si="172"/>
        <v/>
      </c>
      <c r="X159" s="21" t="str">
        <f ca="1">IF($A159="макияж",IF(AND(MAX(O$23:$O158)&gt;MAX(Y$23:$Y158),$C159&lt;&gt;"",MAX(Q$23:$Q158)&gt;MAX(Y$23:$Y158),MAX(S$23:$S158)&gt;MAX(Y$23:$Y158),MAX(U$23:$U158)&gt;MAX(Y$23:$Y158),MAX(W$23:$W158)&gt;MAX(Y$23:$Y158),MAX(Y$23:$Y158)&lt;=MAX(AA$23:$AA158),MAX(Y$23:$Y158)&lt;TIME(16,0,0)),MAX(Y$23:$Y158,$C159),""),"")</f>
        <v/>
      </c>
      <c r="Y159" s="4" t="str">
        <f t="shared" ca="1" si="173"/>
        <v/>
      </c>
      <c r="Z159" s="21" t="str">
        <f ca="1">IF($A159="макияж",IF(AND(MAX(O$23:$O158)&gt;MAX(AA$23:$AA158),$C159&lt;&gt;"",MAX(Q$23:$Q158)&gt;MAX(AA$23:$AA158),MAX(S$23:$S158)&gt;MAX(AA$23:$AA158),MAX(U$23:$U158)&gt;MAX(AA$23:$AA158),MAX(W$23:$W158)&gt;MAX(AA$23:$AA158),MAX(Y$23:$Y158)&gt;MAX(AA$23:$AA158),MAX(AA$23:$AA158)&lt;TIME(16,0,0)),MAX(AA$23:$AA158,$C159),""),"")</f>
        <v/>
      </c>
      <c r="AA159" s="4" t="str">
        <f t="shared" ca="1" si="174"/>
        <v/>
      </c>
    </row>
    <row r="160" spans="1:27" ht="13.8" x14ac:dyDescent="0.3">
      <c r="A160" s="33" t="str">
        <f t="shared" ca="1" si="161"/>
        <v>макияж</v>
      </c>
      <c r="B160" s="34">
        <f t="shared" ca="1" si="162"/>
        <v>6.9209327909203138</v>
      </c>
      <c r="C160" s="32" t="str">
        <f t="shared" ca="1" si="163"/>
        <v/>
      </c>
      <c r="D160" s="3" t="str">
        <f ca="1">IF(C160&lt;&gt;"",IF(A160="маникюр",SUM(COUNTIF($I$24:$I160,"&gt;"&amp;C160),COUNTIF($K$24:$K160,"&gt;"&amp;C160),COUNTIF($M$24:$M160,"&gt;"&amp;C160)),SUM(COUNTIF($O$24:$O160,"&gt;"&amp;C160),COUNTIF($Q$24:$Q160,"&gt;"&amp;C160),COUNTIF($S$24:$S160,"&gt;"&amp;C160),COUNTIF($U$24:$U160,"&gt;"&amp;C160),COUNTIF($W$24:$W160,"&gt;"&amp;C160),COUNTIF($Y$24:$Y160,"&gt;"&amp;C160),COUNTIF($AA$24:$AA160,"&gt;"&amp;C160))),"")</f>
        <v/>
      </c>
      <c r="E160" s="3" t="str">
        <f t="shared" ca="1" si="164"/>
        <v/>
      </c>
      <c r="F160" s="35" t="str">
        <f t="shared" ca="1" si="165"/>
        <v/>
      </c>
      <c r="G160" s="4" t="str">
        <f t="shared" ca="1" si="166"/>
        <v/>
      </c>
      <c r="H160" s="4" t="str">
        <f ca="1">IF($A160="маникюр",IF(AND(MAX(I$23:$I159)&lt;=MAX(K$23:$K159),$C160&lt;&gt;"",MAX(I$23:$I159)&lt;=MAX(M$23:$M159),MAX(I$23:$I159)&lt;TIME(16,0,0)),MAX(I$23:$I159,$C160),""),"")</f>
        <v/>
      </c>
      <c r="I160" s="4" t="str">
        <f t="shared" ca="1" si="167"/>
        <v/>
      </c>
      <c r="J160" s="4" t="str">
        <f ca="1">IF($A160="маникюр",IF(AND(MAX(I$23:$I159)&gt;MAX(K$23:$K159),$C160&lt;&gt;"",MAX(K$23:$K159)&lt;=MAX(M$23:$M159),MAX(K$23:$K159)&lt;TIME(16,0,0)),MAX(K$23:$K159,$C160),""),"")</f>
        <v/>
      </c>
      <c r="K160" s="4" t="str">
        <f t="shared" ca="1" si="168"/>
        <v/>
      </c>
      <c r="L160" s="21" t="str">
        <f ca="1">IF($A160="маникюр",IF(AND(MAX(I$23:$I159)&gt;MAX(M$23:$M159),$C160&lt;&gt;"",MAX(K$23:$K159)&gt;MAX(M$23:$M159),MAX(M$23:$M159)&lt;TIME(16,0,0)),MAX(M$23:$M159,$C160),""),"")</f>
        <v/>
      </c>
      <c r="M160" s="4" t="str">
        <f t="shared" ca="1" si="169"/>
        <v/>
      </c>
      <c r="N160" s="4" t="str">
        <f ca="1">IF($A160="макияж",IF(AND(MAX(O$23:$O159)&lt;=MAX(Q$23:$Q159),$C160&lt;&gt;"",MAX(O$23:$O159)&lt;=MAX(S$23:$S159),MAX(O$23:$O159)&lt;=MAX(U$23:$U159),MAX(O$23:$O159)&lt;=MAX(W$23:$W159),MAX(O$23:$O159)&lt;=MAX(Y$23:$Y159),MAX(O$23:$O159)&lt;=MAX(AA$23:$AA159),MAX(O$23:$O159)&lt;TIME(16,0,0)),MAX(O$23:$O159,$C160),""),"")</f>
        <v/>
      </c>
      <c r="O160" s="4" t="str">
        <f t="shared" ca="1" si="158"/>
        <v/>
      </c>
      <c r="P160" s="21" t="str">
        <f ca="1">IF($A160="макияж",IF(AND(MAX(O$23:$O159)&gt;MAX(Q$23:$Q159),$C160&lt;&gt;"",MAX(Q$23:$Q159)&lt;=MAX(S$23:$S159),MAX(Q$23:$Q159)&lt;=MAX(U$23:$U159),MAX(Q$23:$Q159)&lt;=MAX(W$23:$W159),MAX(Q$23:$Q159)&lt;=MAX(Y$23:$Y159),MAX(Q$23:$Q159)&lt;=MAX(AA$23:$AA159),MAX(Q$23:$Q159)&lt;TIME(16,0,0)),MAX(Q$23:$Q159,$C160),""),"")</f>
        <v/>
      </c>
      <c r="Q160" s="4" t="str">
        <f t="shared" ca="1" si="159"/>
        <v/>
      </c>
      <c r="R160" s="21" t="str">
        <f ca="1">IF($A160="макияж",IF(AND(MAX(O$23:$O159)&gt;MAX(S$23:$S159),$C160&lt;&gt;"",MAX(Q$23:$Q159)&gt;MAX(S$23:$S159),MAX(S$23:$S159)&lt;=MAX(U$23:$U159),MAX(S$23:$S159)&lt;=MAX(W$23:$W159),MAX(S$23:$S159)&lt;=MAX(Y$23:$Y159),MAX(S$23:$S159)&lt;=MAX(AA$23:$AA159),MAX(S$23:$S159)&lt;TIME(16,0,0)),MAX(S$23:$S159,$C160),""),"")</f>
        <v/>
      </c>
      <c r="S160" s="4" t="str">
        <f t="shared" ref="S160" ca="1" si="181">IF(ISTEXT(R160),"",R160+$E160/1440)</f>
        <v/>
      </c>
      <c r="T160" s="21" t="str">
        <f ca="1">IF($A160="макияж",IF(AND(MAX(O$23:$O159)&gt;MAX(U$23:$U159),$C160&lt;&gt;"",MAX(Q$23:$Q159)&gt;MAX(U$23:$U159),MAX(S$23:$S159)&gt;MAX(U$23:$U159),MAX(U$23:$U159)&lt;=MAX(W$23:$W159),MAX(U$23:$U159)&lt;=MAX(Y$23:$Y159),MAX(U$23:$U159)&lt;=MAX(AA$23:$AA159),MAX(U$23:$U159)&lt;TIME(16,0,0)),MAX(U$23:$U159,$C160),""),"")</f>
        <v/>
      </c>
      <c r="U160" s="4" t="str">
        <f t="shared" ca="1" si="171"/>
        <v/>
      </c>
      <c r="V160" s="21" t="str">
        <f ca="1">IF($A160="макияж",IF(AND(MAX(O$23:$O159)&gt;MAX(W$23:$W159),$C160&lt;&gt;"",MAX(Q$23:$Q159)&gt;MAX(W$23:$W159),MAX(S$23:$S159)&gt;MAX(W$23:$W159),MAX(U$23:$U159)&gt;MAX(W$23:$W159),MAX(W$23:$W159)&lt;=MAX(Y$23:$Y159),MAX(W$23:$W159)&lt;=MAX(AA$23:$AA159),MAX(W$23:$W159)&lt;TIME(16,0,0)),MAX(W$23:$W159,$C160),""),"")</f>
        <v/>
      </c>
      <c r="W160" s="4" t="str">
        <f t="shared" ca="1" si="172"/>
        <v/>
      </c>
      <c r="X160" s="21" t="str">
        <f ca="1">IF($A160="макияж",IF(AND(MAX(O$23:$O159)&gt;MAX(Y$23:$Y159),$C160&lt;&gt;"",MAX(Q$23:$Q159)&gt;MAX(Y$23:$Y159),MAX(S$23:$S159)&gt;MAX(Y$23:$Y159),MAX(U$23:$U159)&gt;MAX(Y$23:$Y159),MAX(W$23:$W159)&gt;MAX(Y$23:$Y159),MAX(Y$23:$Y159)&lt;=MAX(AA$23:$AA159),MAX(Y$23:$Y159)&lt;TIME(16,0,0)),MAX(Y$23:$Y159,$C160),""),"")</f>
        <v/>
      </c>
      <c r="Y160" s="4" t="str">
        <f t="shared" ca="1" si="173"/>
        <v/>
      </c>
      <c r="Z160" s="21" t="str">
        <f ca="1">IF($A160="макияж",IF(AND(MAX(O$23:$O159)&gt;MAX(AA$23:$AA159),$C160&lt;&gt;"",MAX(Q$23:$Q159)&gt;MAX(AA$23:$AA159),MAX(S$23:$S159)&gt;MAX(AA$23:$AA159),MAX(U$23:$U159)&gt;MAX(AA$23:$AA159),MAX(W$23:$W159)&gt;MAX(AA$23:$AA159),MAX(Y$23:$Y159)&gt;MAX(AA$23:$AA159),MAX(AA$23:$AA159)&lt;TIME(16,0,0)),MAX(AA$23:$AA159,$C160),""),"")</f>
        <v/>
      </c>
      <c r="AA160" s="4" t="str">
        <f t="shared" ca="1" si="174"/>
        <v/>
      </c>
    </row>
    <row r="161" spans="1:27" ht="13.8" x14ac:dyDescent="0.3">
      <c r="A161" s="33" t="str">
        <f t="shared" ca="1" si="161"/>
        <v>маникюр</v>
      </c>
      <c r="B161" s="34">
        <f t="shared" ca="1" si="162"/>
        <v>6.6205594757125752</v>
      </c>
      <c r="C161" s="32" t="str">
        <f t="shared" ca="1" si="163"/>
        <v/>
      </c>
      <c r="D161" s="3" t="str">
        <f ca="1">IF(C161&lt;&gt;"",IF(A161="маникюр",SUM(COUNTIF($I$24:$I161,"&gt;"&amp;C161),COUNTIF($K$24:$K161,"&gt;"&amp;C161),COUNTIF($M$24:$M161,"&gt;"&amp;C161)),SUM(COUNTIF($O$24:$O161,"&gt;"&amp;C161),COUNTIF($Q$24:$Q161,"&gt;"&amp;C161),COUNTIF($S$24:$S161,"&gt;"&amp;C161),COUNTIF($U$24:$U161,"&gt;"&amp;C161),COUNTIF($W$24:$W161,"&gt;"&amp;C161),COUNTIF($Y$24:$Y161,"&gt;"&amp;C161),COUNTIF($AA$24:$AA161,"&gt;"&amp;C161))),"")</f>
        <v/>
      </c>
      <c r="E161" s="3" t="str">
        <f t="shared" ca="1" si="164"/>
        <v/>
      </c>
      <c r="F161" s="35" t="str">
        <f t="shared" ca="1" si="165"/>
        <v/>
      </c>
      <c r="G161" s="4" t="str">
        <f t="shared" ca="1" si="166"/>
        <v/>
      </c>
      <c r="H161" s="4" t="str">
        <f ca="1">IF($A161="маникюр",IF(AND(MAX(I$23:$I160)&lt;=MAX(K$23:$K160),$C161&lt;&gt;"",MAX(I$23:$I160)&lt;=MAX(M$23:$M160),MAX(I$23:$I160)&lt;TIME(16,0,0)),MAX(I$23:$I160,$C161),""),"")</f>
        <v/>
      </c>
      <c r="I161" s="4" t="str">
        <f t="shared" ca="1" si="167"/>
        <v/>
      </c>
      <c r="J161" s="4" t="str">
        <f ca="1">IF($A161="маникюр",IF(AND(MAX(I$23:$I160)&gt;MAX(K$23:$K160),$C161&lt;&gt;"",MAX(K$23:$K160)&lt;=MAX(M$23:$M160),MAX(K$23:$K160)&lt;TIME(16,0,0)),MAX(K$23:$K160,$C161),""),"")</f>
        <v/>
      </c>
      <c r="K161" s="4" t="str">
        <f t="shared" ca="1" si="168"/>
        <v/>
      </c>
      <c r="L161" s="21" t="str">
        <f ca="1">IF($A161="маникюр",IF(AND(MAX(I$23:$I160)&gt;MAX(M$23:$M160),$C161&lt;&gt;"",MAX(K$23:$K160)&gt;MAX(M$23:$M160),MAX(M$23:$M160)&lt;TIME(16,0,0)),MAX(M$23:$M160,$C161),""),"")</f>
        <v/>
      </c>
      <c r="M161" s="4" t="str">
        <f t="shared" ca="1" si="169"/>
        <v/>
      </c>
      <c r="N161" s="4" t="str">
        <f ca="1">IF($A161="макияж",IF(AND(MAX(O$23:$O160)&lt;=MAX(Q$23:$Q160),$C161&lt;&gt;"",MAX(O$23:$O160)&lt;=MAX(S$23:$S160),MAX(O$23:$O160)&lt;=MAX(U$23:$U160),MAX(O$23:$O160)&lt;=MAX(W$23:$W160),MAX(O$23:$O160)&lt;=MAX(Y$23:$Y160),MAX(O$23:$O160)&lt;=MAX(AA$23:$AA160),MAX(O$23:$O160)&lt;TIME(16,0,0)),MAX(O$23:$O160,$C161),""),"")</f>
        <v/>
      </c>
      <c r="O161" s="4" t="str">
        <f t="shared" ca="1" si="158"/>
        <v/>
      </c>
      <c r="P161" s="21" t="str">
        <f ca="1">IF($A161="макияж",IF(AND(MAX(O$23:$O160)&gt;MAX(Q$23:$Q160),$C161&lt;&gt;"",MAX(Q$23:$Q160)&lt;=MAX(S$23:$S160),MAX(Q$23:$Q160)&lt;=MAX(U$23:$U160),MAX(Q$23:$Q160)&lt;=MAX(W$23:$W160),MAX(Q$23:$Q160)&lt;=MAX(Y$23:$Y160),MAX(Q$23:$Q160)&lt;=MAX(AA$23:$AA160),MAX(Q$23:$Q160)&lt;TIME(16,0,0)),MAX(Q$23:$Q160,$C161),""),"")</f>
        <v/>
      </c>
      <c r="Q161" s="4" t="str">
        <f t="shared" ca="1" si="159"/>
        <v/>
      </c>
      <c r="R161" s="21" t="str">
        <f ca="1">IF($A161="макияж",IF(AND(MAX(O$23:$O160)&gt;MAX(S$23:$S160),$C161&lt;&gt;"",MAX(Q$23:$Q160)&gt;MAX(S$23:$S160),MAX(S$23:$S160)&lt;=MAX(U$23:$U160),MAX(S$23:$S160)&lt;=MAX(W$23:$W160),MAX(S$23:$S160)&lt;=MAX(Y$23:$Y160),MAX(S$23:$S160)&lt;=MAX(AA$23:$AA160),MAX(S$23:$S160)&lt;TIME(16,0,0)),MAX(S$23:$S160,$C161),""),"")</f>
        <v/>
      </c>
      <c r="S161" s="4" t="str">
        <f t="shared" ref="S161" ca="1" si="182">IF(ISTEXT(R161),"",R161+$E161/1440)</f>
        <v/>
      </c>
      <c r="T161" s="21" t="str">
        <f ca="1">IF($A161="макияж",IF(AND(MAX(O$23:$O160)&gt;MAX(U$23:$U160),$C161&lt;&gt;"",MAX(Q$23:$Q160)&gt;MAX(U$23:$U160),MAX(S$23:$S160)&gt;MAX(U$23:$U160),MAX(U$23:$U160)&lt;=MAX(W$23:$W160),MAX(U$23:$U160)&lt;=MAX(Y$23:$Y160),MAX(U$23:$U160)&lt;=MAX(AA$23:$AA160),MAX(U$23:$U160)&lt;TIME(16,0,0)),MAX(U$23:$U160,$C161),""),"")</f>
        <v/>
      </c>
      <c r="U161" s="4" t="str">
        <f t="shared" ca="1" si="171"/>
        <v/>
      </c>
      <c r="V161" s="21" t="str">
        <f ca="1">IF($A161="макияж",IF(AND(MAX(O$23:$O160)&gt;MAX(W$23:$W160),$C161&lt;&gt;"",MAX(Q$23:$Q160)&gt;MAX(W$23:$W160),MAX(S$23:$S160)&gt;MAX(W$23:$W160),MAX(U$23:$U160)&gt;MAX(W$23:$W160),MAX(W$23:$W160)&lt;=MAX(Y$23:$Y160),MAX(W$23:$W160)&lt;=MAX(AA$23:$AA160),MAX(W$23:$W160)&lt;TIME(16,0,0)),MAX(W$23:$W160,$C161),""),"")</f>
        <v/>
      </c>
      <c r="W161" s="4" t="str">
        <f t="shared" ca="1" si="172"/>
        <v/>
      </c>
      <c r="X161" s="21" t="str">
        <f ca="1">IF($A161="макияж",IF(AND(MAX(O$23:$O160)&gt;MAX(Y$23:$Y160),$C161&lt;&gt;"",MAX(Q$23:$Q160)&gt;MAX(Y$23:$Y160),MAX(S$23:$S160)&gt;MAX(Y$23:$Y160),MAX(U$23:$U160)&gt;MAX(Y$23:$Y160),MAX(W$23:$W160)&gt;MAX(Y$23:$Y160),MAX(Y$23:$Y160)&lt;=MAX(AA$23:$AA160),MAX(Y$23:$Y160)&lt;TIME(16,0,0)),MAX(Y$23:$Y160,$C161),""),"")</f>
        <v/>
      </c>
      <c r="Y161" s="4" t="str">
        <f t="shared" ca="1" si="173"/>
        <v/>
      </c>
      <c r="Z161" s="21" t="str">
        <f ca="1">IF($A161="макияж",IF(AND(MAX(O$23:$O160)&gt;MAX(AA$23:$AA160),$C161&lt;&gt;"",MAX(Q$23:$Q160)&gt;MAX(AA$23:$AA160),MAX(S$23:$S160)&gt;MAX(AA$23:$AA160),MAX(U$23:$U160)&gt;MAX(AA$23:$AA160),MAX(W$23:$W160)&gt;MAX(AA$23:$AA160),MAX(Y$23:$Y160)&gt;MAX(AA$23:$AA160),MAX(AA$23:$AA160)&lt;TIME(16,0,0)),MAX(AA$23:$AA160,$C161),""),"")</f>
        <v/>
      </c>
      <c r="AA161" s="4" t="str">
        <f t="shared" ca="1" si="174"/>
        <v/>
      </c>
    </row>
    <row r="162" spans="1:27" ht="13.8" x14ac:dyDescent="0.3">
      <c r="A162" s="33" t="str">
        <f t="shared" ca="1" si="161"/>
        <v>макияж</v>
      </c>
      <c r="B162" s="34">
        <f t="shared" ca="1" si="162"/>
        <v>8.9706438577204537</v>
      </c>
      <c r="C162" s="32" t="str">
        <f t="shared" ca="1" si="163"/>
        <v/>
      </c>
      <c r="D162" s="3" t="str">
        <f ca="1">IF(C162&lt;&gt;"",IF(A162="маникюр",SUM(COUNTIF($I$24:$I162,"&gt;"&amp;C162),COUNTIF($K$24:$K162,"&gt;"&amp;C162),COUNTIF($M$24:$M162,"&gt;"&amp;C162)),SUM(COUNTIF($O$24:$O162,"&gt;"&amp;C162),COUNTIF($Q$24:$Q162,"&gt;"&amp;C162),COUNTIF($S$24:$S162,"&gt;"&amp;C162),COUNTIF($U$24:$U162,"&gt;"&amp;C162),COUNTIF($W$24:$W162,"&gt;"&amp;C162),COUNTIF($Y$24:$Y162,"&gt;"&amp;C162),COUNTIF($AA$24:$AA162,"&gt;"&amp;C162))),"")</f>
        <v/>
      </c>
      <c r="E162" s="3" t="str">
        <f t="shared" ca="1" si="164"/>
        <v/>
      </c>
      <c r="F162" s="35" t="str">
        <f t="shared" ca="1" si="165"/>
        <v/>
      </c>
      <c r="G162" s="4" t="str">
        <f t="shared" ca="1" si="166"/>
        <v/>
      </c>
      <c r="H162" s="4" t="str">
        <f ca="1">IF($A162="маникюр",IF(AND(MAX(I$23:$I161)&lt;=MAX(K$23:$K161),$C162&lt;&gt;"",MAX(I$23:$I161)&lt;=MAX(M$23:$M161),MAX(I$23:$I161)&lt;TIME(16,0,0)),MAX(I$23:$I161,$C162),""),"")</f>
        <v/>
      </c>
      <c r="I162" s="4" t="str">
        <f t="shared" ca="1" si="167"/>
        <v/>
      </c>
      <c r="J162" s="4" t="str">
        <f ca="1">IF($A162="маникюр",IF(AND(MAX(I$23:$I161)&gt;MAX(K$23:$K161),$C162&lt;&gt;"",MAX(K$23:$K161)&lt;=MAX(M$23:$M161),MAX(K$23:$K161)&lt;TIME(16,0,0)),MAX(K$23:$K161,$C162),""),"")</f>
        <v/>
      </c>
      <c r="K162" s="4" t="str">
        <f t="shared" ca="1" si="168"/>
        <v/>
      </c>
      <c r="L162" s="21" t="str">
        <f ca="1">IF($A162="маникюр",IF(AND(MAX(I$23:$I161)&gt;MAX(M$23:$M161),$C162&lt;&gt;"",MAX(K$23:$K161)&gt;MAX(M$23:$M161),MAX(M$23:$M161)&lt;TIME(16,0,0)),MAX(M$23:$M161,$C162),""),"")</f>
        <v/>
      </c>
      <c r="M162" s="4" t="str">
        <f t="shared" ca="1" si="169"/>
        <v/>
      </c>
      <c r="N162" s="4" t="str">
        <f ca="1">IF($A162="макияж",IF(AND(MAX(O$23:$O161)&lt;=MAX(Q$23:$Q161),$C162&lt;&gt;"",MAX(O$23:$O161)&lt;=MAX(S$23:$S161),MAX(O$23:$O161)&lt;=MAX(U$23:$U161),MAX(O$23:$O161)&lt;=MAX(W$23:$W161),MAX(O$23:$O161)&lt;=MAX(Y$23:$Y161),MAX(O$23:$O161)&lt;=MAX(AA$23:$AA161),MAX(O$23:$O161)&lt;TIME(16,0,0)),MAX(O$23:$O161,$C162),""),"")</f>
        <v/>
      </c>
      <c r="O162" s="4" t="str">
        <f t="shared" ca="1" si="158"/>
        <v/>
      </c>
      <c r="P162" s="21" t="str">
        <f ca="1">IF($A162="макияж",IF(AND(MAX(O$23:$O161)&gt;MAX(Q$23:$Q161),$C162&lt;&gt;"",MAX(Q$23:$Q161)&lt;=MAX(S$23:$S161),MAX(Q$23:$Q161)&lt;=MAX(U$23:$U161),MAX(Q$23:$Q161)&lt;=MAX(W$23:$W161),MAX(Q$23:$Q161)&lt;=MAX(Y$23:$Y161),MAX(Q$23:$Q161)&lt;=MAX(AA$23:$AA161),MAX(Q$23:$Q161)&lt;TIME(16,0,0)),MAX(Q$23:$Q161,$C162),""),"")</f>
        <v/>
      </c>
      <c r="Q162" s="4" t="str">
        <f t="shared" ca="1" si="159"/>
        <v/>
      </c>
      <c r="R162" s="21" t="str">
        <f ca="1">IF($A162="макияж",IF(AND(MAX(O$23:$O161)&gt;MAX(S$23:$S161),$C162&lt;&gt;"",MAX(Q$23:$Q161)&gt;MAX(S$23:$S161),MAX(S$23:$S161)&lt;=MAX(U$23:$U161),MAX(S$23:$S161)&lt;=MAX(W$23:$W161),MAX(S$23:$S161)&lt;=MAX(Y$23:$Y161),MAX(S$23:$S161)&lt;=MAX(AA$23:$AA161),MAX(S$23:$S161)&lt;TIME(16,0,0)),MAX(S$23:$S161,$C162),""),"")</f>
        <v/>
      </c>
      <c r="S162" s="4" t="str">
        <f t="shared" ref="S162" ca="1" si="183">IF(ISTEXT(R162),"",R162+$E162/1440)</f>
        <v/>
      </c>
      <c r="T162" s="21" t="str">
        <f ca="1">IF($A162="макияж",IF(AND(MAX(O$23:$O161)&gt;MAX(U$23:$U161),$C162&lt;&gt;"",MAX(Q$23:$Q161)&gt;MAX(U$23:$U161),MAX(S$23:$S161)&gt;MAX(U$23:$U161),MAX(U$23:$U161)&lt;=MAX(W$23:$W161),MAX(U$23:$U161)&lt;=MAX(Y$23:$Y161),MAX(U$23:$U161)&lt;=MAX(AA$23:$AA161),MAX(U$23:$U161)&lt;TIME(16,0,0)),MAX(U$23:$U161,$C162),""),"")</f>
        <v/>
      </c>
      <c r="U162" s="4" t="str">
        <f t="shared" ca="1" si="171"/>
        <v/>
      </c>
      <c r="V162" s="21" t="str">
        <f ca="1">IF($A162="макияж",IF(AND(MAX(O$23:$O161)&gt;MAX(W$23:$W161),$C162&lt;&gt;"",MAX(Q$23:$Q161)&gt;MAX(W$23:$W161),MAX(S$23:$S161)&gt;MAX(W$23:$W161),MAX(U$23:$U161)&gt;MAX(W$23:$W161),MAX(W$23:$W161)&lt;=MAX(Y$23:$Y161),MAX(W$23:$W161)&lt;=MAX(AA$23:$AA161),MAX(W$23:$W161)&lt;TIME(16,0,0)),MAX(W$23:$W161,$C162),""),"")</f>
        <v/>
      </c>
      <c r="W162" s="4" t="str">
        <f t="shared" ca="1" si="172"/>
        <v/>
      </c>
      <c r="X162" s="21" t="str">
        <f ca="1">IF($A162="макияж",IF(AND(MAX(O$23:$O161)&gt;MAX(Y$23:$Y161),$C162&lt;&gt;"",MAX(Q$23:$Q161)&gt;MAX(Y$23:$Y161),MAX(S$23:$S161)&gt;MAX(Y$23:$Y161),MAX(U$23:$U161)&gt;MAX(Y$23:$Y161),MAX(W$23:$W161)&gt;MAX(Y$23:$Y161),MAX(Y$23:$Y161)&lt;=MAX(AA$23:$AA161),MAX(Y$23:$Y161)&lt;TIME(16,0,0)),MAX(Y$23:$Y161,$C162),""),"")</f>
        <v/>
      </c>
      <c r="Y162" s="4" t="str">
        <f t="shared" ca="1" si="173"/>
        <v/>
      </c>
      <c r="Z162" s="21" t="str">
        <f ca="1">IF($A162="макияж",IF(AND(MAX(O$23:$O161)&gt;MAX(AA$23:$AA161),$C162&lt;&gt;"",MAX(Q$23:$Q161)&gt;MAX(AA$23:$AA161),MAX(S$23:$S161)&gt;MAX(AA$23:$AA161),MAX(U$23:$U161)&gt;MAX(AA$23:$AA161),MAX(W$23:$W161)&gt;MAX(AA$23:$AA161),MAX(Y$23:$Y161)&gt;MAX(AA$23:$AA161),MAX(AA$23:$AA161)&lt;TIME(16,0,0)),MAX(AA$23:$AA161,$C162),""),"")</f>
        <v/>
      </c>
      <c r="AA162" s="4" t="str">
        <f t="shared" ca="1" si="174"/>
        <v/>
      </c>
    </row>
    <row r="163" spans="1:27" ht="13.8" x14ac:dyDescent="0.3">
      <c r="A163" s="33" t="str">
        <f t="shared" ca="1" si="161"/>
        <v>макияж</v>
      </c>
      <c r="B163" s="34">
        <f t="shared" ca="1" si="162"/>
        <v>2.973717332280998</v>
      </c>
      <c r="C163" s="32" t="str">
        <f t="shared" ca="1" si="163"/>
        <v/>
      </c>
      <c r="D163" s="3" t="str">
        <f ca="1">IF(C163&lt;&gt;"",IF(A163="маникюр",SUM(COUNTIF($I$24:$I163,"&gt;"&amp;C163),COUNTIF($K$24:$K163,"&gt;"&amp;C163),COUNTIF($M$24:$M163,"&gt;"&amp;C163)),SUM(COUNTIF($O$24:$O163,"&gt;"&amp;C163),COUNTIF($Q$24:$Q163,"&gt;"&amp;C163),COUNTIF($S$24:$S163,"&gt;"&amp;C163),COUNTIF($U$24:$U163,"&gt;"&amp;C163),COUNTIF($W$24:$W163,"&gt;"&amp;C163),COUNTIF($Y$24:$Y163,"&gt;"&amp;C163),COUNTIF($AA$24:$AA163,"&gt;"&amp;C163))),"")</f>
        <v/>
      </c>
      <c r="E163" s="3" t="str">
        <f t="shared" ca="1" si="164"/>
        <v/>
      </c>
      <c r="F163" s="35" t="str">
        <f t="shared" ca="1" si="165"/>
        <v/>
      </c>
      <c r="G163" s="4" t="str">
        <f t="shared" ca="1" si="166"/>
        <v/>
      </c>
      <c r="H163" s="4" t="str">
        <f ca="1">IF($A163="маникюр",IF(AND(MAX(I$23:$I162)&lt;=MAX(K$23:$K162),$C163&lt;&gt;"",MAX(I$23:$I162)&lt;=MAX(M$23:$M162),MAX(I$23:$I162)&lt;TIME(16,0,0)),MAX(I$23:$I162,$C163),""),"")</f>
        <v/>
      </c>
      <c r="I163" s="4" t="str">
        <f t="shared" ca="1" si="167"/>
        <v/>
      </c>
      <c r="J163" s="4" t="str">
        <f ca="1">IF($A163="маникюр",IF(AND(MAX(I$23:$I162)&gt;MAX(K$23:$K162),$C163&lt;&gt;"",MAX(K$23:$K162)&lt;=MAX(M$23:$M162),MAX(K$23:$K162)&lt;TIME(16,0,0)),MAX(K$23:$K162,$C163),""),"")</f>
        <v/>
      </c>
      <c r="K163" s="4" t="str">
        <f t="shared" ca="1" si="168"/>
        <v/>
      </c>
      <c r="L163" s="21" t="str">
        <f ca="1">IF($A163="маникюр",IF(AND(MAX(I$23:$I162)&gt;MAX(M$23:$M162),$C163&lt;&gt;"",MAX(K$23:$K162)&gt;MAX(M$23:$M162),MAX(M$23:$M162)&lt;TIME(16,0,0)),MAX(M$23:$M162,$C163),""),"")</f>
        <v/>
      </c>
      <c r="M163" s="4" t="str">
        <f t="shared" ca="1" si="169"/>
        <v/>
      </c>
      <c r="N163" s="4" t="str">
        <f ca="1">IF($A163="макияж",IF(AND(MAX(O$23:$O162)&lt;=MAX(Q$23:$Q162),$C163&lt;&gt;"",MAX(O$23:$O162)&lt;=MAX(S$23:$S162),MAX(O$23:$O162)&lt;=MAX(U$23:$U162),MAX(O$23:$O162)&lt;=MAX(W$23:$W162),MAX(O$23:$O162)&lt;=MAX(Y$23:$Y162),MAX(O$23:$O162)&lt;=MAX(AA$23:$AA162),MAX(O$23:$O162)&lt;TIME(16,0,0)),MAX(O$23:$O162,$C163),""),"")</f>
        <v/>
      </c>
      <c r="O163" s="4" t="str">
        <f t="shared" ca="1" si="158"/>
        <v/>
      </c>
      <c r="P163" s="21" t="str">
        <f ca="1">IF($A163="макияж",IF(AND(MAX(O$23:$O162)&gt;MAX(Q$23:$Q162),$C163&lt;&gt;"",MAX(Q$23:$Q162)&lt;=MAX(S$23:$S162),MAX(Q$23:$Q162)&lt;=MAX(U$23:$U162),MAX(Q$23:$Q162)&lt;=MAX(W$23:$W162),MAX(Q$23:$Q162)&lt;=MAX(Y$23:$Y162),MAX(Q$23:$Q162)&lt;=MAX(AA$23:$AA162),MAX(Q$23:$Q162)&lt;TIME(16,0,0)),MAX(Q$23:$Q162,$C163),""),"")</f>
        <v/>
      </c>
      <c r="Q163" s="4" t="str">
        <f t="shared" ca="1" si="159"/>
        <v/>
      </c>
      <c r="R163" s="21" t="str">
        <f ca="1">IF($A163="макияж",IF(AND(MAX(O$23:$O162)&gt;MAX(S$23:$S162),$C163&lt;&gt;"",MAX(Q$23:$Q162)&gt;MAX(S$23:$S162),MAX(S$23:$S162)&lt;=MAX(U$23:$U162),MAX(S$23:$S162)&lt;=MAX(W$23:$W162),MAX(S$23:$S162)&lt;=MAX(Y$23:$Y162),MAX(S$23:$S162)&lt;=MAX(AA$23:$AA162),MAX(S$23:$S162)&lt;TIME(16,0,0)),MAX(S$23:$S162,$C163),""),"")</f>
        <v/>
      </c>
      <c r="S163" s="4" t="str">
        <f t="shared" ref="S163" ca="1" si="184">IF(ISTEXT(R163),"",R163+$E163/1440)</f>
        <v/>
      </c>
      <c r="T163" s="21" t="str">
        <f ca="1">IF($A163="макияж",IF(AND(MAX(O$23:$O162)&gt;MAX(U$23:$U162),$C163&lt;&gt;"",MAX(Q$23:$Q162)&gt;MAX(U$23:$U162),MAX(S$23:$S162)&gt;MAX(U$23:$U162),MAX(U$23:$U162)&lt;=MAX(W$23:$W162),MAX(U$23:$U162)&lt;=MAX(Y$23:$Y162),MAX(U$23:$U162)&lt;=MAX(AA$23:$AA162),MAX(U$23:$U162)&lt;TIME(16,0,0)),MAX(U$23:$U162,$C163),""),"")</f>
        <v/>
      </c>
      <c r="U163" s="4" t="str">
        <f t="shared" ca="1" si="171"/>
        <v/>
      </c>
      <c r="V163" s="21" t="str">
        <f ca="1">IF($A163="макияж",IF(AND(MAX(O$23:$O162)&gt;MAX(W$23:$W162),$C163&lt;&gt;"",MAX(Q$23:$Q162)&gt;MAX(W$23:$W162),MAX(S$23:$S162)&gt;MAX(W$23:$W162),MAX(U$23:$U162)&gt;MAX(W$23:$W162),MAX(W$23:$W162)&lt;=MAX(Y$23:$Y162),MAX(W$23:$W162)&lt;=MAX(AA$23:$AA162),MAX(W$23:$W162)&lt;TIME(16,0,0)),MAX(W$23:$W162,$C163),""),"")</f>
        <v/>
      </c>
      <c r="W163" s="4" t="str">
        <f t="shared" ca="1" si="172"/>
        <v/>
      </c>
      <c r="X163" s="21" t="str">
        <f ca="1">IF($A163="макияж",IF(AND(MAX(O$23:$O162)&gt;MAX(Y$23:$Y162),$C163&lt;&gt;"",MAX(Q$23:$Q162)&gt;MAX(Y$23:$Y162),MAX(S$23:$S162)&gt;MAX(Y$23:$Y162),MAX(U$23:$U162)&gt;MAX(Y$23:$Y162),MAX(W$23:$W162)&gt;MAX(Y$23:$Y162),MAX(Y$23:$Y162)&lt;=MAX(AA$23:$AA162),MAX(Y$23:$Y162)&lt;TIME(16,0,0)),MAX(Y$23:$Y162,$C163),""),"")</f>
        <v/>
      </c>
      <c r="Y163" s="4" t="str">
        <f t="shared" ca="1" si="173"/>
        <v/>
      </c>
      <c r="Z163" s="21" t="str">
        <f ca="1">IF($A163="макияж",IF(AND(MAX(O$23:$O162)&gt;MAX(AA$23:$AA162),$C163&lt;&gt;"",MAX(Q$23:$Q162)&gt;MAX(AA$23:$AA162),MAX(S$23:$S162)&gt;MAX(AA$23:$AA162),MAX(U$23:$U162)&gt;MAX(AA$23:$AA162),MAX(W$23:$W162)&gt;MAX(AA$23:$AA162),MAX(Y$23:$Y162)&gt;MAX(AA$23:$AA162),MAX(AA$23:$AA162)&lt;TIME(16,0,0)),MAX(AA$23:$AA162,$C163),""),"")</f>
        <v/>
      </c>
      <c r="AA163" s="4" t="str">
        <f t="shared" ca="1" si="174"/>
        <v/>
      </c>
    </row>
    <row r="164" spans="1:27" ht="13.8" x14ac:dyDescent="0.3">
      <c r="A164" s="33" t="str">
        <f t="shared" ca="1" si="161"/>
        <v>макияж</v>
      </c>
      <c r="B164" s="34">
        <f t="shared" ca="1" si="162"/>
        <v>3.3909731223408497</v>
      </c>
      <c r="C164" s="32" t="str">
        <f t="shared" ca="1" si="163"/>
        <v/>
      </c>
      <c r="D164" s="3" t="str">
        <f ca="1">IF(C164&lt;&gt;"",IF(A164="маникюр",SUM(COUNTIF($I$24:$I164,"&gt;"&amp;C164),COUNTIF($K$24:$K164,"&gt;"&amp;C164),COUNTIF($M$24:$M164,"&gt;"&amp;C164)),SUM(COUNTIF($O$24:$O164,"&gt;"&amp;C164),COUNTIF($Q$24:$Q164,"&gt;"&amp;C164),COUNTIF($S$24:$S164,"&gt;"&amp;C164),COUNTIF($U$24:$U164,"&gt;"&amp;C164),COUNTIF($W$24:$W164,"&gt;"&amp;C164),COUNTIF($Y$24:$Y164,"&gt;"&amp;C164),COUNTIF($AA$24:$AA164,"&gt;"&amp;C164))),"")</f>
        <v/>
      </c>
      <c r="E164" s="3" t="str">
        <f t="shared" ca="1" si="164"/>
        <v/>
      </c>
      <c r="F164" s="35" t="str">
        <f t="shared" ca="1" si="165"/>
        <v/>
      </c>
      <c r="G164" s="4" t="str">
        <f t="shared" ca="1" si="166"/>
        <v/>
      </c>
      <c r="H164" s="4" t="str">
        <f ca="1">IF($A164="маникюр",IF(AND(MAX(I$23:$I163)&lt;=MAX(K$23:$K163),$C164&lt;&gt;"",MAX(I$23:$I163)&lt;=MAX(M$23:$M163),MAX(I$23:$I163)&lt;TIME(16,0,0)),MAX(I$23:$I163,$C164),""),"")</f>
        <v/>
      </c>
      <c r="I164" s="4" t="str">
        <f t="shared" ca="1" si="167"/>
        <v/>
      </c>
      <c r="J164" s="4" t="str">
        <f ca="1">IF($A164="маникюр",IF(AND(MAX(I$23:$I163)&gt;MAX(K$23:$K163),$C164&lt;&gt;"",MAX(K$23:$K163)&lt;=MAX(M$23:$M163),MAX(K$23:$K163)&lt;TIME(16,0,0)),MAX(K$23:$K163,$C164),""),"")</f>
        <v/>
      </c>
      <c r="K164" s="4" t="str">
        <f t="shared" ca="1" si="168"/>
        <v/>
      </c>
      <c r="L164" s="21" t="str">
        <f ca="1">IF($A164="маникюр",IF(AND(MAX(I$23:$I163)&gt;MAX(M$23:$M163),$C164&lt;&gt;"",MAX(K$23:$K163)&gt;MAX(M$23:$M163),MAX(M$23:$M163)&lt;TIME(16,0,0)),MAX(M$23:$M163,$C164),""),"")</f>
        <v/>
      </c>
      <c r="M164" s="4" t="str">
        <f t="shared" ca="1" si="169"/>
        <v/>
      </c>
      <c r="N164" s="4" t="str">
        <f ca="1">IF($A164="макияж",IF(AND(MAX(O$23:$O163)&lt;=MAX(Q$23:$Q163),$C164&lt;&gt;"",MAX(O$23:$O163)&lt;=MAX(S$23:$S163),MAX(O$23:$O163)&lt;=MAX(U$23:$U163),MAX(O$23:$O163)&lt;=MAX(W$23:$W163),MAX(O$23:$O163)&lt;=MAX(Y$23:$Y163),MAX(O$23:$O163)&lt;=MAX(AA$23:$AA163),MAX(O$23:$O163)&lt;TIME(16,0,0)),MAX(O$23:$O163,$C164),""),"")</f>
        <v/>
      </c>
      <c r="O164" s="4" t="str">
        <f t="shared" ca="1" si="158"/>
        <v/>
      </c>
      <c r="P164" s="21" t="str">
        <f ca="1">IF($A164="макияж",IF(AND(MAX(O$23:$O163)&gt;MAX(Q$23:$Q163),$C164&lt;&gt;"",MAX(Q$23:$Q163)&lt;=MAX(S$23:$S163),MAX(Q$23:$Q163)&lt;=MAX(U$23:$U163),MAX(Q$23:$Q163)&lt;=MAX(W$23:$W163),MAX(Q$23:$Q163)&lt;=MAX(Y$23:$Y163),MAX(Q$23:$Q163)&lt;=MAX(AA$23:$AA163),MAX(Q$23:$Q163)&lt;TIME(16,0,0)),MAX(Q$23:$Q163,$C164),""),"")</f>
        <v/>
      </c>
      <c r="Q164" s="4" t="str">
        <f t="shared" ca="1" si="159"/>
        <v/>
      </c>
      <c r="R164" s="21" t="str">
        <f ca="1">IF($A164="макияж",IF(AND(MAX(O$23:$O163)&gt;MAX(S$23:$S163),$C164&lt;&gt;"",MAX(Q$23:$Q163)&gt;MAX(S$23:$S163),MAX(S$23:$S163)&lt;=MAX(U$23:$U163),MAX(S$23:$S163)&lt;=MAX(W$23:$W163),MAX(S$23:$S163)&lt;=MAX(Y$23:$Y163),MAX(S$23:$S163)&lt;=MAX(AA$23:$AA163),MAX(S$23:$S163)&lt;TIME(16,0,0)),MAX(S$23:$S163,$C164),""),"")</f>
        <v/>
      </c>
      <c r="S164" s="4" t="str">
        <f t="shared" ref="S164" ca="1" si="185">IF(ISTEXT(R164),"",R164+$E164/1440)</f>
        <v/>
      </c>
      <c r="T164" s="21" t="str">
        <f ca="1">IF($A164="макияж",IF(AND(MAX(O$23:$O163)&gt;MAX(U$23:$U163),$C164&lt;&gt;"",MAX(Q$23:$Q163)&gt;MAX(U$23:$U163),MAX(S$23:$S163)&gt;MAX(U$23:$U163),MAX(U$23:$U163)&lt;=MAX(W$23:$W163),MAX(U$23:$U163)&lt;=MAX(Y$23:$Y163),MAX(U$23:$U163)&lt;=MAX(AA$23:$AA163),MAX(U$23:$U163)&lt;TIME(16,0,0)),MAX(U$23:$U163,$C164),""),"")</f>
        <v/>
      </c>
      <c r="U164" s="4" t="str">
        <f t="shared" ca="1" si="171"/>
        <v/>
      </c>
      <c r="V164" s="21" t="str">
        <f ca="1">IF($A164="макияж",IF(AND(MAX(O$23:$O163)&gt;MAX(W$23:$W163),$C164&lt;&gt;"",MAX(Q$23:$Q163)&gt;MAX(W$23:$W163),MAX(S$23:$S163)&gt;MAX(W$23:$W163),MAX(U$23:$U163)&gt;MAX(W$23:$W163),MAX(W$23:$W163)&lt;=MAX(Y$23:$Y163),MAX(W$23:$W163)&lt;=MAX(AA$23:$AA163),MAX(W$23:$W163)&lt;TIME(16,0,0)),MAX(W$23:$W163,$C164),""),"")</f>
        <v/>
      </c>
      <c r="W164" s="4" t="str">
        <f t="shared" ca="1" si="172"/>
        <v/>
      </c>
      <c r="X164" s="21" t="str">
        <f ca="1">IF($A164="макияж",IF(AND(MAX(O$23:$O163)&gt;MAX(Y$23:$Y163),$C164&lt;&gt;"",MAX(Q$23:$Q163)&gt;MAX(Y$23:$Y163),MAX(S$23:$S163)&gt;MAX(Y$23:$Y163),MAX(U$23:$U163)&gt;MAX(Y$23:$Y163),MAX(W$23:$W163)&gt;MAX(Y$23:$Y163),MAX(Y$23:$Y163)&lt;=MAX(AA$23:$AA163),MAX(Y$23:$Y163)&lt;TIME(16,0,0)),MAX(Y$23:$Y163,$C164),""),"")</f>
        <v/>
      </c>
      <c r="Y164" s="4" t="str">
        <f t="shared" ca="1" si="173"/>
        <v/>
      </c>
      <c r="Z164" s="21" t="str">
        <f ca="1">IF($A164="макияж",IF(AND(MAX(O$23:$O163)&gt;MAX(AA$23:$AA163),$C164&lt;&gt;"",MAX(Q$23:$Q163)&gt;MAX(AA$23:$AA163),MAX(S$23:$S163)&gt;MAX(AA$23:$AA163),MAX(U$23:$U163)&gt;MAX(AA$23:$AA163),MAX(W$23:$W163)&gt;MAX(AA$23:$AA163),MAX(Y$23:$Y163)&gt;MAX(AA$23:$AA163),MAX(AA$23:$AA163)&lt;TIME(16,0,0)),MAX(AA$23:$AA163,$C164),""),"")</f>
        <v/>
      </c>
      <c r="AA164" s="4" t="str">
        <f t="shared" ca="1" si="174"/>
        <v/>
      </c>
    </row>
    <row r="165" spans="1:27" ht="13.8" x14ac:dyDescent="0.3">
      <c r="A165" s="33" t="str">
        <f t="shared" ca="1" si="161"/>
        <v>макияж</v>
      </c>
      <c r="B165" s="34">
        <f t="shared" ca="1" si="162"/>
        <v>4.6369571320750094</v>
      </c>
      <c r="C165" s="32" t="str">
        <f t="shared" ca="1" si="163"/>
        <v/>
      </c>
      <c r="D165" s="3" t="str">
        <f ca="1">IF(C165&lt;&gt;"",IF(A165="маникюр",SUM(COUNTIF($I$24:$I165,"&gt;"&amp;C165),COUNTIF($K$24:$K165,"&gt;"&amp;C165),COUNTIF($M$24:$M165,"&gt;"&amp;C165)),SUM(COUNTIF($O$24:$O165,"&gt;"&amp;C165),COUNTIF($Q$24:$Q165,"&gt;"&amp;C165),COUNTIF($S$24:$S165,"&gt;"&amp;C165),COUNTIF($U$24:$U165,"&gt;"&amp;C165),COUNTIF($W$24:$W165,"&gt;"&amp;C165),COUNTIF($Y$24:$Y165,"&gt;"&amp;C165),COUNTIF($AA$24:$AA165,"&gt;"&amp;C165))),"")</f>
        <v/>
      </c>
      <c r="E165" s="3" t="str">
        <f t="shared" ca="1" si="164"/>
        <v/>
      </c>
      <c r="F165" s="35" t="str">
        <f t="shared" ca="1" si="165"/>
        <v/>
      </c>
      <c r="G165" s="4" t="str">
        <f t="shared" ca="1" si="166"/>
        <v/>
      </c>
      <c r="H165" s="4" t="str">
        <f ca="1">IF($A165="маникюр",IF(AND(MAX(I$23:$I164)&lt;=MAX(K$23:$K164),$C165&lt;&gt;"",MAX(I$23:$I164)&lt;=MAX(M$23:$M164),MAX(I$23:$I164)&lt;TIME(16,0,0)),MAX(I$23:$I164,$C165),""),"")</f>
        <v/>
      </c>
      <c r="I165" s="4" t="str">
        <f t="shared" ca="1" si="167"/>
        <v/>
      </c>
      <c r="J165" s="4" t="str">
        <f ca="1">IF($A165="маникюр",IF(AND(MAX(I$23:$I164)&gt;MAX(K$23:$K164),$C165&lt;&gt;"",MAX(K$23:$K164)&lt;=MAX(M$23:$M164),MAX(K$23:$K164)&lt;TIME(16,0,0)),MAX(K$23:$K164,$C165),""),"")</f>
        <v/>
      </c>
      <c r="K165" s="4" t="str">
        <f t="shared" ca="1" si="168"/>
        <v/>
      </c>
      <c r="L165" s="21" t="str">
        <f ca="1">IF($A165="маникюр",IF(AND(MAX(I$23:$I164)&gt;MAX(M$23:$M164),$C165&lt;&gt;"",MAX(K$23:$K164)&gt;MAX(M$23:$M164),MAX(M$23:$M164)&lt;TIME(16,0,0)),MAX(M$23:$M164,$C165),""),"")</f>
        <v/>
      </c>
      <c r="M165" s="4" t="str">
        <f t="shared" ca="1" si="169"/>
        <v/>
      </c>
      <c r="N165" s="4" t="str">
        <f ca="1">IF($A165="макияж",IF(AND(MAX(O$23:$O164)&lt;=MAX(Q$23:$Q164),$C165&lt;&gt;"",MAX(O$23:$O164)&lt;=MAX(S$23:$S164),MAX(O$23:$O164)&lt;=MAX(U$23:$U164),MAX(O$23:$O164)&lt;=MAX(W$23:$W164),MAX(O$23:$O164)&lt;=MAX(Y$23:$Y164),MAX(O$23:$O164)&lt;=MAX(AA$23:$AA164),MAX(O$23:$O164)&lt;TIME(16,0,0)),MAX(O$23:$O164,$C165),""),"")</f>
        <v/>
      </c>
      <c r="O165" s="4" t="str">
        <f t="shared" ca="1" si="158"/>
        <v/>
      </c>
      <c r="P165" s="21" t="str">
        <f ca="1">IF($A165="макияж",IF(AND(MAX(O$23:$O164)&gt;MAX(Q$23:$Q164),$C165&lt;&gt;"",MAX(Q$23:$Q164)&lt;=MAX(S$23:$S164),MAX(Q$23:$Q164)&lt;=MAX(U$23:$U164),MAX(Q$23:$Q164)&lt;=MAX(W$23:$W164),MAX(Q$23:$Q164)&lt;=MAX(Y$23:$Y164),MAX(Q$23:$Q164)&lt;=MAX(AA$23:$AA164),MAX(Q$23:$Q164)&lt;TIME(16,0,0)),MAX(Q$23:$Q164,$C165),""),"")</f>
        <v/>
      </c>
      <c r="Q165" s="4" t="str">
        <f t="shared" ca="1" si="159"/>
        <v/>
      </c>
      <c r="R165" s="21" t="str">
        <f ca="1">IF($A165="макияж",IF(AND(MAX(O$23:$O164)&gt;MAX(S$23:$S164),$C165&lt;&gt;"",MAX(Q$23:$Q164)&gt;MAX(S$23:$S164),MAX(S$23:$S164)&lt;=MAX(U$23:$U164),MAX(S$23:$S164)&lt;=MAX(W$23:$W164),MAX(S$23:$S164)&lt;=MAX(Y$23:$Y164),MAX(S$23:$S164)&lt;=MAX(AA$23:$AA164),MAX(S$23:$S164)&lt;TIME(16,0,0)),MAX(S$23:$S164,$C165),""),"")</f>
        <v/>
      </c>
      <c r="S165" s="4" t="str">
        <f t="shared" ref="S165" ca="1" si="186">IF(ISTEXT(R165),"",R165+$E165/1440)</f>
        <v/>
      </c>
      <c r="T165" s="21" t="str">
        <f ca="1">IF($A165="макияж",IF(AND(MAX(O$23:$O164)&gt;MAX(U$23:$U164),$C165&lt;&gt;"",MAX(Q$23:$Q164)&gt;MAX(U$23:$U164),MAX(S$23:$S164)&gt;MAX(U$23:$U164),MAX(U$23:$U164)&lt;=MAX(W$23:$W164),MAX(U$23:$U164)&lt;=MAX(Y$23:$Y164),MAX(U$23:$U164)&lt;=MAX(AA$23:$AA164),MAX(U$23:$U164)&lt;TIME(16,0,0)),MAX(U$23:$U164,$C165),""),"")</f>
        <v/>
      </c>
      <c r="U165" s="4" t="str">
        <f t="shared" ca="1" si="171"/>
        <v/>
      </c>
      <c r="V165" s="21" t="str">
        <f ca="1">IF($A165="макияж",IF(AND(MAX(O$23:$O164)&gt;MAX(W$23:$W164),$C165&lt;&gt;"",MAX(Q$23:$Q164)&gt;MAX(W$23:$W164),MAX(S$23:$S164)&gt;MAX(W$23:$W164),MAX(U$23:$U164)&gt;MAX(W$23:$W164),MAX(W$23:$W164)&lt;=MAX(Y$23:$Y164),MAX(W$23:$W164)&lt;=MAX(AA$23:$AA164),MAX(W$23:$W164)&lt;TIME(16,0,0)),MAX(W$23:$W164,$C165),""),"")</f>
        <v/>
      </c>
      <c r="W165" s="4" t="str">
        <f t="shared" ca="1" si="172"/>
        <v/>
      </c>
      <c r="X165" s="21" t="str">
        <f ca="1">IF($A165="макияж",IF(AND(MAX(O$23:$O164)&gt;MAX(Y$23:$Y164),$C165&lt;&gt;"",MAX(Q$23:$Q164)&gt;MAX(Y$23:$Y164),MAX(S$23:$S164)&gt;MAX(Y$23:$Y164),MAX(U$23:$U164)&gt;MAX(Y$23:$Y164),MAX(W$23:$W164)&gt;MAX(Y$23:$Y164),MAX(Y$23:$Y164)&lt;=MAX(AA$23:$AA164),MAX(Y$23:$Y164)&lt;TIME(16,0,0)),MAX(Y$23:$Y164,$C165),""),"")</f>
        <v/>
      </c>
      <c r="Y165" s="4" t="str">
        <f t="shared" ca="1" si="173"/>
        <v/>
      </c>
      <c r="Z165" s="21" t="str">
        <f ca="1">IF($A165="макияж",IF(AND(MAX(O$23:$O164)&gt;MAX(AA$23:$AA164),$C165&lt;&gt;"",MAX(Q$23:$Q164)&gt;MAX(AA$23:$AA164),MAX(S$23:$S164)&gt;MAX(AA$23:$AA164),MAX(U$23:$U164)&gt;MAX(AA$23:$AA164),MAX(W$23:$W164)&gt;MAX(AA$23:$AA164),MAX(Y$23:$Y164)&gt;MAX(AA$23:$AA164),MAX(AA$23:$AA164)&lt;TIME(16,0,0)),MAX(AA$23:$AA164,$C165),""),"")</f>
        <v/>
      </c>
      <c r="AA165" s="4" t="str">
        <f t="shared" ca="1" si="174"/>
        <v/>
      </c>
    </row>
    <row r="166" spans="1:27" ht="13.8" x14ac:dyDescent="0.3">
      <c r="A166" s="33" t="str">
        <f t="shared" ca="1" si="161"/>
        <v>макияж</v>
      </c>
      <c r="B166" s="34">
        <f t="shared" ca="1" si="162"/>
        <v>7.1597697057411862</v>
      </c>
      <c r="C166" s="32" t="str">
        <f t="shared" ca="1" si="163"/>
        <v/>
      </c>
      <c r="D166" s="3" t="str">
        <f ca="1">IF(C166&lt;&gt;"",IF(A166="маникюр",SUM(COUNTIF($I$24:$I166,"&gt;"&amp;C166),COUNTIF($K$24:$K166,"&gt;"&amp;C166),COUNTIF($M$24:$M166,"&gt;"&amp;C166)),SUM(COUNTIF($O$24:$O166,"&gt;"&amp;C166),COUNTIF($Q$24:$Q166,"&gt;"&amp;C166),COUNTIF($S$24:$S166,"&gt;"&amp;C166),COUNTIF($U$24:$U166,"&gt;"&amp;C166),COUNTIF($W$24:$W166,"&gt;"&amp;C166),COUNTIF($Y$24:$Y166,"&gt;"&amp;C166),COUNTIF($AA$24:$AA166,"&gt;"&amp;C166))),"")</f>
        <v/>
      </c>
      <c r="E166" s="3" t="str">
        <f t="shared" ca="1" si="164"/>
        <v/>
      </c>
      <c r="F166" s="35" t="str">
        <f t="shared" ca="1" si="165"/>
        <v/>
      </c>
      <c r="G166" s="4" t="str">
        <f t="shared" ca="1" si="166"/>
        <v/>
      </c>
      <c r="H166" s="4" t="str">
        <f ca="1">IF($A166="маникюр",IF(AND(MAX(I$23:$I165)&lt;=MAX(K$23:$K165),$C166&lt;&gt;"",MAX(I$23:$I165)&lt;=MAX(M$23:$M165),MAX(I$23:$I165)&lt;TIME(16,0,0)),MAX(I$23:$I165,$C166),""),"")</f>
        <v/>
      </c>
      <c r="I166" s="4" t="str">
        <f t="shared" ca="1" si="167"/>
        <v/>
      </c>
      <c r="J166" s="4" t="str">
        <f ca="1">IF($A166="маникюр",IF(AND(MAX(I$23:$I165)&gt;MAX(K$23:$K165),$C166&lt;&gt;"",MAX(K$23:$K165)&lt;=MAX(M$23:$M165),MAX(K$23:$K165)&lt;TIME(16,0,0)),MAX(K$23:$K165,$C166),""),"")</f>
        <v/>
      </c>
      <c r="K166" s="4" t="str">
        <f t="shared" ca="1" si="168"/>
        <v/>
      </c>
      <c r="L166" s="21" t="str">
        <f ca="1">IF($A166="маникюр",IF(AND(MAX(I$23:$I165)&gt;MAX(M$23:$M165),$C166&lt;&gt;"",MAX(K$23:$K165)&gt;MAX(M$23:$M165),MAX(M$23:$M165)&lt;TIME(16,0,0)),MAX(M$23:$M165,$C166),""),"")</f>
        <v/>
      </c>
      <c r="M166" s="4" t="str">
        <f t="shared" ca="1" si="169"/>
        <v/>
      </c>
      <c r="N166" s="4" t="str">
        <f ca="1">IF($A166="макияж",IF(AND(MAX(O$23:$O165)&lt;=MAX(Q$23:$Q165),$C166&lt;&gt;"",MAX(O$23:$O165)&lt;=MAX(S$23:$S165),MAX(O$23:$O165)&lt;=MAX(U$23:$U165),MAX(O$23:$O165)&lt;=MAX(W$23:$W165),MAX(O$23:$O165)&lt;=MAX(Y$23:$Y165),MAX(O$23:$O165)&lt;=MAX(AA$23:$AA165),MAX(O$23:$O165)&lt;TIME(16,0,0)),MAX(O$23:$O165,$C166),""),"")</f>
        <v/>
      </c>
      <c r="O166" s="4" t="str">
        <f t="shared" ca="1" si="158"/>
        <v/>
      </c>
      <c r="P166" s="21" t="str">
        <f ca="1">IF($A166="макияж",IF(AND(MAX(O$23:$O165)&gt;MAX(Q$23:$Q165),$C166&lt;&gt;"",MAX(Q$23:$Q165)&lt;=MAX(S$23:$S165),MAX(Q$23:$Q165)&lt;=MAX(U$23:$U165),MAX(Q$23:$Q165)&lt;=MAX(W$23:$W165),MAX(Q$23:$Q165)&lt;=MAX(Y$23:$Y165),MAX(Q$23:$Q165)&lt;=MAX(AA$23:$AA165),MAX(Q$23:$Q165)&lt;TIME(16,0,0)),MAX(Q$23:$Q165,$C166),""),"")</f>
        <v/>
      </c>
      <c r="Q166" s="4" t="str">
        <f t="shared" ca="1" si="159"/>
        <v/>
      </c>
      <c r="R166" s="21" t="str">
        <f ca="1">IF($A166="макияж",IF(AND(MAX(O$23:$O165)&gt;MAX(S$23:$S165),$C166&lt;&gt;"",MAX(Q$23:$Q165)&gt;MAX(S$23:$S165),MAX(S$23:$S165)&lt;=MAX(U$23:$U165),MAX(S$23:$S165)&lt;=MAX(W$23:$W165),MAX(S$23:$S165)&lt;=MAX(Y$23:$Y165),MAX(S$23:$S165)&lt;=MAX(AA$23:$AA165),MAX(S$23:$S165)&lt;TIME(16,0,0)),MAX(S$23:$S165,$C166),""),"")</f>
        <v/>
      </c>
      <c r="S166" s="4" t="str">
        <f t="shared" ref="S166" ca="1" si="187">IF(ISTEXT(R166),"",R166+$E166/1440)</f>
        <v/>
      </c>
      <c r="T166" s="21" t="str">
        <f ca="1">IF($A166="макияж",IF(AND(MAX(O$23:$O165)&gt;MAX(U$23:$U165),$C166&lt;&gt;"",MAX(Q$23:$Q165)&gt;MAX(U$23:$U165),MAX(S$23:$S165)&gt;MAX(U$23:$U165),MAX(U$23:$U165)&lt;=MAX(W$23:$W165),MAX(U$23:$U165)&lt;=MAX(Y$23:$Y165),MAX(U$23:$U165)&lt;=MAX(AA$23:$AA165),MAX(U$23:$U165)&lt;TIME(16,0,0)),MAX(U$23:$U165,$C166),""),"")</f>
        <v/>
      </c>
      <c r="U166" s="4" t="str">
        <f t="shared" ca="1" si="171"/>
        <v/>
      </c>
      <c r="V166" s="21" t="str">
        <f ca="1">IF($A166="макияж",IF(AND(MAX(O$23:$O165)&gt;MAX(W$23:$W165),$C166&lt;&gt;"",MAX(Q$23:$Q165)&gt;MAX(W$23:$W165),MAX(S$23:$S165)&gt;MAX(W$23:$W165),MAX(U$23:$U165)&gt;MAX(W$23:$W165),MAX(W$23:$W165)&lt;=MAX(Y$23:$Y165),MAX(W$23:$W165)&lt;=MAX(AA$23:$AA165),MAX(W$23:$W165)&lt;TIME(16,0,0)),MAX(W$23:$W165,$C166),""),"")</f>
        <v/>
      </c>
      <c r="W166" s="4" t="str">
        <f t="shared" ca="1" si="172"/>
        <v/>
      </c>
      <c r="X166" s="21" t="str">
        <f ca="1">IF($A166="макияж",IF(AND(MAX(O$23:$O165)&gt;MAX(Y$23:$Y165),$C166&lt;&gt;"",MAX(Q$23:$Q165)&gt;MAX(Y$23:$Y165),MAX(S$23:$S165)&gt;MAX(Y$23:$Y165),MAX(U$23:$U165)&gt;MAX(Y$23:$Y165),MAX(W$23:$W165)&gt;MAX(Y$23:$Y165),MAX(Y$23:$Y165)&lt;=MAX(AA$23:$AA165),MAX(Y$23:$Y165)&lt;TIME(16,0,0)),MAX(Y$23:$Y165,$C166),""),"")</f>
        <v/>
      </c>
      <c r="Y166" s="4" t="str">
        <f t="shared" ca="1" si="173"/>
        <v/>
      </c>
      <c r="Z166" s="21" t="str">
        <f ca="1">IF($A166="макияж",IF(AND(MAX(O$23:$O165)&gt;MAX(AA$23:$AA165),$C166&lt;&gt;"",MAX(Q$23:$Q165)&gt;MAX(AA$23:$AA165),MAX(S$23:$S165)&gt;MAX(AA$23:$AA165),MAX(U$23:$U165)&gt;MAX(AA$23:$AA165),MAX(W$23:$W165)&gt;MAX(AA$23:$AA165),MAX(Y$23:$Y165)&gt;MAX(AA$23:$AA165),MAX(AA$23:$AA165)&lt;TIME(16,0,0)),MAX(AA$23:$AA165,$C166),""),"")</f>
        <v/>
      </c>
      <c r="AA166" s="4" t="str">
        <f t="shared" ca="1" si="174"/>
        <v/>
      </c>
    </row>
    <row r="167" spans="1:27" ht="13.8" x14ac:dyDescent="0.3">
      <c r="A167" s="33" t="str">
        <f t="shared" ca="1" si="161"/>
        <v>макияж</v>
      </c>
      <c r="B167" s="34">
        <f t="shared" ca="1" si="162"/>
        <v>13.143575221493078</v>
      </c>
      <c r="C167" s="32" t="str">
        <f t="shared" ca="1" si="163"/>
        <v/>
      </c>
      <c r="D167" s="3" t="str">
        <f ca="1">IF(C167&lt;&gt;"",IF(A167="маникюр",SUM(COUNTIF($I$24:$I167,"&gt;"&amp;C167),COUNTIF($K$24:$K167,"&gt;"&amp;C167),COUNTIF($M$24:$M167,"&gt;"&amp;C167)),SUM(COUNTIF($O$24:$O167,"&gt;"&amp;C167),COUNTIF($Q$24:$Q167,"&gt;"&amp;C167),COUNTIF($S$24:$S167,"&gt;"&amp;C167),COUNTIF($U$24:$U167,"&gt;"&amp;C167),COUNTIF($W$24:$W167,"&gt;"&amp;C167),COUNTIF($Y$24:$Y167,"&gt;"&amp;C167),COUNTIF($AA$24:$AA167,"&gt;"&amp;C167))),"")</f>
        <v/>
      </c>
      <c r="E167" s="3" t="str">
        <f t="shared" ca="1" si="164"/>
        <v/>
      </c>
      <c r="F167" s="35" t="str">
        <f t="shared" ca="1" si="165"/>
        <v/>
      </c>
      <c r="G167" s="4" t="str">
        <f t="shared" ca="1" si="166"/>
        <v/>
      </c>
      <c r="H167" s="4" t="str">
        <f ca="1">IF($A167="маникюр",IF(AND(MAX(I$23:$I166)&lt;=MAX(K$23:$K166),$C167&lt;&gt;"",MAX(I$23:$I166)&lt;=MAX(M$23:$M166),MAX(I$23:$I166)&lt;TIME(16,0,0)),MAX(I$23:$I166,$C167),""),"")</f>
        <v/>
      </c>
      <c r="I167" s="4" t="str">
        <f t="shared" ca="1" si="167"/>
        <v/>
      </c>
      <c r="J167" s="4" t="str">
        <f ca="1">IF($A167="маникюр",IF(AND(MAX(I$23:$I166)&gt;MAX(K$23:$K166),$C167&lt;&gt;"",MAX(K$23:$K166)&lt;=MAX(M$23:$M166),MAX(K$23:$K166)&lt;TIME(16,0,0)),MAX(K$23:$K166,$C167),""),"")</f>
        <v/>
      </c>
      <c r="K167" s="4" t="str">
        <f t="shared" ca="1" si="168"/>
        <v/>
      </c>
      <c r="L167" s="21" t="str">
        <f ca="1">IF($A167="маникюр",IF(AND(MAX(I$23:$I166)&gt;MAX(M$23:$M166),$C167&lt;&gt;"",MAX(K$23:$K166)&gt;MAX(M$23:$M166),MAX(M$23:$M166)&lt;TIME(16,0,0)),MAX(M$23:$M166,$C167),""),"")</f>
        <v/>
      </c>
      <c r="M167" s="4" t="str">
        <f t="shared" ca="1" si="169"/>
        <v/>
      </c>
      <c r="N167" s="4" t="str">
        <f ca="1">IF($A167="макияж",IF(AND(MAX(O$23:$O166)&lt;=MAX(Q$23:$Q166),$C167&lt;&gt;"",MAX(O$23:$O166)&lt;=MAX(S$23:$S166),MAX(O$23:$O166)&lt;=MAX(U$23:$U166),MAX(O$23:$O166)&lt;=MAX(W$23:$W166),MAX(O$23:$O166)&lt;=MAX(Y$23:$Y166),MAX(O$23:$O166)&lt;=MAX(AA$23:$AA166),MAX(O$23:$O166)&lt;TIME(16,0,0)),MAX(O$23:$O166,$C167),""),"")</f>
        <v/>
      </c>
      <c r="O167" s="4" t="str">
        <f t="shared" ca="1" si="158"/>
        <v/>
      </c>
      <c r="P167" s="21" t="str">
        <f ca="1">IF($A167="макияж",IF(AND(MAX(O$23:$O166)&gt;MAX(Q$23:$Q166),$C167&lt;&gt;"",MAX(Q$23:$Q166)&lt;=MAX(S$23:$S166),MAX(Q$23:$Q166)&lt;=MAX(U$23:$U166),MAX(Q$23:$Q166)&lt;=MAX(W$23:$W166),MAX(Q$23:$Q166)&lt;=MAX(Y$23:$Y166),MAX(Q$23:$Q166)&lt;=MAX(AA$23:$AA166),MAX(Q$23:$Q166)&lt;TIME(16,0,0)),MAX(Q$23:$Q166,$C167),""),"")</f>
        <v/>
      </c>
      <c r="Q167" s="4" t="str">
        <f t="shared" ca="1" si="159"/>
        <v/>
      </c>
      <c r="R167" s="21" t="str">
        <f ca="1">IF($A167="макияж",IF(AND(MAX(O$23:$O166)&gt;MAX(S$23:$S166),$C167&lt;&gt;"",MAX(Q$23:$Q166)&gt;MAX(S$23:$S166),MAX(S$23:$S166)&lt;=MAX(U$23:$U166),MAX(S$23:$S166)&lt;=MAX(W$23:$W166),MAX(S$23:$S166)&lt;=MAX(Y$23:$Y166),MAX(S$23:$S166)&lt;=MAX(AA$23:$AA166),MAX(S$23:$S166)&lt;TIME(16,0,0)),MAX(S$23:$S166,$C167),""),"")</f>
        <v/>
      </c>
      <c r="S167" s="4" t="str">
        <f t="shared" ref="S167" ca="1" si="188">IF(ISTEXT(R167),"",R167+$E167/1440)</f>
        <v/>
      </c>
      <c r="T167" s="21" t="str">
        <f ca="1">IF($A167="макияж",IF(AND(MAX(O$23:$O166)&gt;MAX(U$23:$U166),$C167&lt;&gt;"",MAX(Q$23:$Q166)&gt;MAX(U$23:$U166),MAX(S$23:$S166)&gt;MAX(U$23:$U166),MAX(U$23:$U166)&lt;=MAX(W$23:$W166),MAX(U$23:$U166)&lt;=MAX(Y$23:$Y166),MAX(U$23:$U166)&lt;=MAX(AA$23:$AA166),MAX(U$23:$U166)&lt;TIME(16,0,0)),MAX(U$23:$U166,$C167),""),"")</f>
        <v/>
      </c>
      <c r="U167" s="4" t="str">
        <f t="shared" ca="1" si="171"/>
        <v/>
      </c>
      <c r="V167" s="21" t="str">
        <f ca="1">IF($A167="макияж",IF(AND(MAX(O$23:$O166)&gt;MAX(W$23:$W166),$C167&lt;&gt;"",MAX(Q$23:$Q166)&gt;MAX(W$23:$W166),MAX(S$23:$S166)&gt;MAX(W$23:$W166),MAX(U$23:$U166)&gt;MAX(W$23:$W166),MAX(W$23:$W166)&lt;=MAX(Y$23:$Y166),MAX(W$23:$W166)&lt;=MAX(AA$23:$AA166),MAX(W$23:$W166)&lt;TIME(16,0,0)),MAX(W$23:$W166,$C167),""),"")</f>
        <v/>
      </c>
      <c r="W167" s="4" t="str">
        <f t="shared" ca="1" si="172"/>
        <v/>
      </c>
      <c r="X167" s="21" t="str">
        <f ca="1">IF($A167="макияж",IF(AND(MAX(O$23:$O166)&gt;MAX(Y$23:$Y166),$C167&lt;&gt;"",MAX(Q$23:$Q166)&gt;MAX(Y$23:$Y166),MAX(S$23:$S166)&gt;MAX(Y$23:$Y166),MAX(U$23:$U166)&gt;MAX(Y$23:$Y166),MAX(W$23:$W166)&gt;MAX(Y$23:$Y166),MAX(Y$23:$Y166)&lt;=MAX(AA$23:$AA166),MAX(Y$23:$Y166)&lt;TIME(16,0,0)),MAX(Y$23:$Y166,$C167),""),"")</f>
        <v/>
      </c>
      <c r="Y167" s="4" t="str">
        <f t="shared" ca="1" si="173"/>
        <v/>
      </c>
      <c r="Z167" s="21" t="str">
        <f ca="1">IF($A167="макияж",IF(AND(MAX(O$23:$O166)&gt;MAX(AA$23:$AA166),$C167&lt;&gt;"",MAX(Q$23:$Q166)&gt;MAX(AA$23:$AA166),MAX(S$23:$S166)&gt;MAX(AA$23:$AA166),MAX(U$23:$U166)&gt;MAX(AA$23:$AA166),MAX(W$23:$W166)&gt;MAX(AA$23:$AA166),MAX(Y$23:$Y166)&gt;MAX(AA$23:$AA166),MAX(AA$23:$AA166)&lt;TIME(16,0,0)),MAX(AA$23:$AA166,$C167),""),"")</f>
        <v/>
      </c>
      <c r="AA167" s="4" t="str">
        <f t="shared" ca="1" si="174"/>
        <v/>
      </c>
    </row>
    <row r="168" spans="1:27" ht="13.8" x14ac:dyDescent="0.3">
      <c r="A168" s="33" t="str">
        <f t="shared" ca="1" si="161"/>
        <v>макияж</v>
      </c>
      <c r="B168" s="34">
        <f t="shared" ca="1" si="162"/>
        <v>3.2717637287326324</v>
      </c>
      <c r="C168" s="32" t="str">
        <f t="shared" ca="1" si="163"/>
        <v/>
      </c>
      <c r="D168" s="3" t="str">
        <f ca="1">IF(C168&lt;&gt;"",IF(A168="маникюр",SUM(COUNTIF($I$24:$I168,"&gt;"&amp;C168),COUNTIF($K$24:$K168,"&gt;"&amp;C168),COUNTIF($M$24:$M168,"&gt;"&amp;C168)),SUM(COUNTIF($O$24:$O168,"&gt;"&amp;C168),COUNTIF($Q$24:$Q168,"&gt;"&amp;C168),COUNTIF($S$24:$S168,"&gt;"&amp;C168),COUNTIF($U$24:$U168,"&gt;"&amp;C168),COUNTIF($W$24:$W168,"&gt;"&amp;C168),COUNTIF($Y$24:$Y168,"&gt;"&amp;C168),COUNTIF($AA$24:$AA168,"&gt;"&amp;C168))),"")</f>
        <v/>
      </c>
      <c r="E168" s="3" t="str">
        <f t="shared" ca="1" si="164"/>
        <v/>
      </c>
      <c r="F168" s="35" t="str">
        <f t="shared" ca="1" si="165"/>
        <v/>
      </c>
      <c r="G168" s="4" t="str">
        <f t="shared" ca="1" si="166"/>
        <v/>
      </c>
      <c r="H168" s="4" t="str">
        <f ca="1">IF($A168="маникюр",IF(AND(MAX(I$23:$I167)&lt;=MAX(K$23:$K167),$C168&lt;&gt;"",MAX(I$23:$I167)&lt;=MAX(M$23:$M167),MAX(I$23:$I167)&lt;TIME(16,0,0)),MAX(I$23:$I167,$C168),""),"")</f>
        <v/>
      </c>
      <c r="I168" s="4" t="str">
        <f t="shared" ca="1" si="167"/>
        <v/>
      </c>
      <c r="J168" s="4" t="str">
        <f ca="1">IF($A168="маникюр",IF(AND(MAX(I$23:$I167)&gt;MAX(K$23:$K167),$C168&lt;&gt;"",MAX(K$23:$K167)&lt;=MAX(M$23:$M167),MAX(K$23:$K167)&lt;TIME(16,0,0)),MAX(K$23:$K167,$C168),""),"")</f>
        <v/>
      </c>
      <c r="K168" s="4" t="str">
        <f t="shared" ca="1" si="168"/>
        <v/>
      </c>
      <c r="L168" s="21" t="str">
        <f ca="1">IF($A168="маникюр",IF(AND(MAX(I$23:$I167)&gt;MAX(M$23:$M167),$C168&lt;&gt;"",MAX(K$23:$K167)&gt;MAX(M$23:$M167),MAX(M$23:$M167)&lt;TIME(16,0,0)),MAX(M$23:$M167,$C168),""),"")</f>
        <v/>
      </c>
      <c r="M168" s="4" t="str">
        <f t="shared" ca="1" si="169"/>
        <v/>
      </c>
      <c r="N168" s="4" t="str">
        <f ca="1">IF($A168="макияж",IF(AND(MAX(O$23:$O167)&lt;=MAX(Q$23:$Q167),$C168&lt;&gt;"",MAX(O$23:$O167)&lt;=MAX(S$23:$S167),MAX(O$23:$O167)&lt;=MAX(U$23:$U167),MAX(O$23:$O167)&lt;=MAX(W$23:$W167),MAX(O$23:$O167)&lt;=MAX(Y$23:$Y167),MAX(O$23:$O167)&lt;=MAX(AA$23:$AA167),MAX(O$23:$O167)&lt;TIME(16,0,0)),MAX(O$23:$O167,$C168),""),"")</f>
        <v/>
      </c>
      <c r="O168" s="4" t="str">
        <f t="shared" ca="1" si="158"/>
        <v/>
      </c>
      <c r="P168" s="21" t="str">
        <f ca="1">IF($A168="макияж",IF(AND(MAX(O$23:$O167)&gt;MAX(Q$23:$Q167),$C168&lt;&gt;"",MAX(Q$23:$Q167)&lt;=MAX(S$23:$S167),MAX(Q$23:$Q167)&lt;=MAX(U$23:$U167),MAX(Q$23:$Q167)&lt;=MAX(W$23:$W167),MAX(Q$23:$Q167)&lt;=MAX(Y$23:$Y167),MAX(Q$23:$Q167)&lt;=MAX(AA$23:$AA167),MAX(Q$23:$Q167)&lt;TIME(16,0,0)),MAX(Q$23:$Q167,$C168),""),"")</f>
        <v/>
      </c>
      <c r="Q168" s="4" t="str">
        <f t="shared" ca="1" si="159"/>
        <v/>
      </c>
      <c r="R168" s="21" t="str">
        <f ca="1">IF($A168="макияж",IF(AND(MAX(O$23:$O167)&gt;MAX(S$23:$S167),$C168&lt;&gt;"",MAX(Q$23:$Q167)&gt;MAX(S$23:$S167),MAX(S$23:$S167)&lt;=MAX(U$23:$U167),MAX(S$23:$S167)&lt;=MAX(W$23:$W167),MAX(S$23:$S167)&lt;=MAX(Y$23:$Y167),MAX(S$23:$S167)&lt;=MAX(AA$23:$AA167),MAX(S$23:$S167)&lt;TIME(16,0,0)),MAX(S$23:$S167,$C168),""),"")</f>
        <v/>
      </c>
      <c r="S168" s="4" t="str">
        <f t="shared" ref="S168" ca="1" si="189">IF(ISTEXT(R168),"",R168+$E168/1440)</f>
        <v/>
      </c>
      <c r="T168" s="21" t="str">
        <f ca="1">IF($A168="макияж",IF(AND(MAX(O$23:$O167)&gt;MAX(U$23:$U167),$C168&lt;&gt;"",MAX(Q$23:$Q167)&gt;MAX(U$23:$U167),MAX(S$23:$S167)&gt;MAX(U$23:$U167),MAX(U$23:$U167)&lt;=MAX(W$23:$W167),MAX(U$23:$U167)&lt;=MAX(Y$23:$Y167),MAX(U$23:$U167)&lt;=MAX(AA$23:$AA167),MAX(U$23:$U167)&lt;TIME(16,0,0)),MAX(U$23:$U167,$C168),""),"")</f>
        <v/>
      </c>
      <c r="U168" s="4" t="str">
        <f t="shared" ca="1" si="171"/>
        <v/>
      </c>
      <c r="V168" s="21" t="str">
        <f ca="1">IF($A168="макияж",IF(AND(MAX(O$23:$O167)&gt;MAX(W$23:$W167),$C168&lt;&gt;"",MAX(Q$23:$Q167)&gt;MAX(W$23:$W167),MAX(S$23:$S167)&gt;MAX(W$23:$W167),MAX(U$23:$U167)&gt;MAX(W$23:$W167),MAX(W$23:$W167)&lt;=MAX(Y$23:$Y167),MAX(W$23:$W167)&lt;=MAX(AA$23:$AA167),MAX(W$23:$W167)&lt;TIME(16,0,0)),MAX(W$23:$W167,$C168),""),"")</f>
        <v/>
      </c>
      <c r="W168" s="4" t="str">
        <f t="shared" ca="1" si="172"/>
        <v/>
      </c>
      <c r="X168" s="21" t="str">
        <f ca="1">IF($A168="макияж",IF(AND(MAX(O$23:$O167)&gt;MAX(Y$23:$Y167),$C168&lt;&gt;"",MAX(Q$23:$Q167)&gt;MAX(Y$23:$Y167),MAX(S$23:$S167)&gt;MAX(Y$23:$Y167),MAX(U$23:$U167)&gt;MAX(Y$23:$Y167),MAX(W$23:$W167)&gt;MAX(Y$23:$Y167),MAX(Y$23:$Y167)&lt;=MAX(AA$23:$AA167),MAX(Y$23:$Y167)&lt;TIME(16,0,0)),MAX(Y$23:$Y167,$C168),""),"")</f>
        <v/>
      </c>
      <c r="Y168" s="4" t="str">
        <f t="shared" ca="1" si="173"/>
        <v/>
      </c>
      <c r="Z168" s="21" t="str">
        <f ca="1">IF($A168="макияж",IF(AND(MAX(O$23:$O167)&gt;MAX(AA$23:$AA167),$C168&lt;&gt;"",MAX(Q$23:$Q167)&gt;MAX(AA$23:$AA167),MAX(S$23:$S167)&gt;MAX(AA$23:$AA167),MAX(U$23:$U167)&gt;MAX(AA$23:$AA167),MAX(W$23:$W167)&gt;MAX(AA$23:$AA167),MAX(Y$23:$Y167)&gt;MAX(AA$23:$AA167),MAX(AA$23:$AA167)&lt;TIME(16,0,0)),MAX(AA$23:$AA167,$C168),""),"")</f>
        <v/>
      </c>
      <c r="AA168" s="4" t="str">
        <f t="shared" ca="1" si="174"/>
        <v/>
      </c>
    </row>
    <row r="169" spans="1:27" ht="13.8" x14ac:dyDescent="0.3">
      <c r="A169" s="33" t="str">
        <f t="shared" ca="1" si="161"/>
        <v>маникюр</v>
      </c>
      <c r="B169" s="34">
        <f t="shared" ca="1" si="162"/>
        <v>3.8188317920258226</v>
      </c>
      <c r="C169" s="32" t="str">
        <f t="shared" ca="1" si="163"/>
        <v/>
      </c>
      <c r="D169" s="3" t="str">
        <f ca="1">IF(C169&lt;&gt;"",IF(A169="маникюр",SUM(COUNTIF($I$24:$I169,"&gt;"&amp;C169),COUNTIF($K$24:$K169,"&gt;"&amp;C169),COUNTIF($M$24:$M169,"&gt;"&amp;C169)),SUM(COUNTIF($O$24:$O169,"&gt;"&amp;C169),COUNTIF($Q$24:$Q169,"&gt;"&amp;C169),COUNTIF($S$24:$S169,"&gt;"&amp;C169),COUNTIF($U$24:$U169,"&gt;"&amp;C169),COUNTIF($W$24:$W169,"&gt;"&amp;C169),COUNTIF($Y$24:$Y169,"&gt;"&amp;C169),COUNTIF($AA$24:$AA169,"&gt;"&amp;C169))),"")</f>
        <v/>
      </c>
      <c r="E169" s="3" t="str">
        <f t="shared" ca="1" si="164"/>
        <v/>
      </c>
      <c r="F169" s="35" t="str">
        <f t="shared" ca="1" si="165"/>
        <v/>
      </c>
      <c r="G169" s="4" t="str">
        <f t="shared" ca="1" si="166"/>
        <v/>
      </c>
      <c r="H169" s="4" t="str">
        <f ca="1">IF($A169="маникюр",IF(AND(MAX(I$23:$I168)&lt;=MAX(K$23:$K168),$C169&lt;&gt;"",MAX(I$23:$I168)&lt;=MAX(M$23:$M168),MAX(I$23:$I168)&lt;TIME(16,0,0)),MAX(I$23:$I168,$C169),""),"")</f>
        <v/>
      </c>
      <c r="I169" s="4" t="str">
        <f t="shared" ca="1" si="167"/>
        <v/>
      </c>
      <c r="J169" s="4" t="str">
        <f ca="1">IF($A169="маникюр",IF(AND(MAX(I$23:$I168)&gt;MAX(K$23:$K168),$C169&lt;&gt;"",MAX(K$23:$K168)&lt;=MAX(M$23:$M168),MAX(K$23:$K168)&lt;TIME(16,0,0)),MAX(K$23:$K168,$C169),""),"")</f>
        <v/>
      </c>
      <c r="K169" s="4" t="str">
        <f t="shared" ca="1" si="168"/>
        <v/>
      </c>
      <c r="L169" s="21" t="str">
        <f ca="1">IF($A169="маникюр",IF(AND(MAX(I$23:$I168)&gt;MAX(M$23:$M168),$C169&lt;&gt;"",MAX(K$23:$K168)&gt;MAX(M$23:$M168),MAX(M$23:$M168)&lt;TIME(16,0,0)),MAX(M$23:$M168,$C169),""),"")</f>
        <v/>
      </c>
      <c r="M169" s="4" t="str">
        <f t="shared" ca="1" si="169"/>
        <v/>
      </c>
      <c r="N169" s="4" t="str">
        <f ca="1">IF($A169="макияж",IF(AND(MAX(O$23:$O168)&lt;=MAX(Q$23:$Q168),$C169&lt;&gt;"",MAX(O$23:$O168)&lt;=MAX(S$23:$S168),MAX(O$23:$O168)&lt;=MAX(U$23:$U168),MAX(O$23:$O168)&lt;=MAX(W$23:$W168),MAX(O$23:$O168)&lt;=MAX(Y$23:$Y168),MAX(O$23:$O168)&lt;=MAX(AA$23:$AA168),MAX(O$23:$O168)&lt;TIME(16,0,0)),MAX(O$23:$O168,$C169),""),"")</f>
        <v/>
      </c>
      <c r="O169" s="4" t="str">
        <f t="shared" ca="1" si="158"/>
        <v/>
      </c>
      <c r="P169" s="21" t="str">
        <f ca="1">IF($A169="макияж",IF(AND(MAX(O$23:$O168)&gt;MAX(Q$23:$Q168),$C169&lt;&gt;"",MAX(Q$23:$Q168)&lt;=MAX(S$23:$S168),MAX(Q$23:$Q168)&lt;=MAX(U$23:$U168),MAX(Q$23:$Q168)&lt;=MAX(W$23:$W168),MAX(Q$23:$Q168)&lt;=MAX(Y$23:$Y168),MAX(Q$23:$Q168)&lt;=MAX(AA$23:$AA168),MAX(Q$23:$Q168)&lt;TIME(16,0,0)),MAX(Q$23:$Q168,$C169),""),"")</f>
        <v/>
      </c>
      <c r="Q169" s="4" t="str">
        <f t="shared" ca="1" si="159"/>
        <v/>
      </c>
      <c r="R169" s="21" t="str">
        <f ca="1">IF($A169="макияж",IF(AND(MAX(O$23:$O168)&gt;MAX(S$23:$S168),$C169&lt;&gt;"",MAX(Q$23:$Q168)&gt;MAX(S$23:$S168),MAX(S$23:$S168)&lt;=MAX(U$23:$U168),MAX(S$23:$S168)&lt;=MAX(W$23:$W168),MAX(S$23:$S168)&lt;=MAX(Y$23:$Y168),MAX(S$23:$S168)&lt;=MAX(AA$23:$AA168),MAX(S$23:$S168)&lt;TIME(16,0,0)),MAX(S$23:$S168,$C169),""),"")</f>
        <v/>
      </c>
      <c r="S169" s="4" t="str">
        <f t="shared" ref="S169" ca="1" si="190">IF(ISTEXT(R169),"",R169+$E169/1440)</f>
        <v/>
      </c>
      <c r="T169" s="21" t="str">
        <f ca="1">IF($A169="макияж",IF(AND(MAX(O$23:$O168)&gt;MAX(U$23:$U168),$C169&lt;&gt;"",MAX(Q$23:$Q168)&gt;MAX(U$23:$U168),MAX(S$23:$S168)&gt;MAX(U$23:$U168),MAX(U$23:$U168)&lt;=MAX(W$23:$W168),MAX(U$23:$U168)&lt;=MAX(Y$23:$Y168),MAX(U$23:$U168)&lt;=MAX(AA$23:$AA168),MAX(U$23:$U168)&lt;TIME(16,0,0)),MAX(U$23:$U168,$C169),""),"")</f>
        <v/>
      </c>
      <c r="U169" s="4" t="str">
        <f t="shared" ca="1" si="171"/>
        <v/>
      </c>
      <c r="V169" s="21" t="str">
        <f ca="1">IF($A169="макияж",IF(AND(MAX(O$23:$O168)&gt;MAX(W$23:$W168),$C169&lt;&gt;"",MAX(Q$23:$Q168)&gt;MAX(W$23:$W168),MAX(S$23:$S168)&gt;MAX(W$23:$W168),MAX(U$23:$U168)&gt;MAX(W$23:$W168),MAX(W$23:$W168)&lt;=MAX(Y$23:$Y168),MAX(W$23:$W168)&lt;=MAX(AA$23:$AA168),MAX(W$23:$W168)&lt;TIME(16,0,0)),MAX(W$23:$W168,$C169),""),"")</f>
        <v/>
      </c>
      <c r="W169" s="4" t="str">
        <f t="shared" ca="1" si="172"/>
        <v/>
      </c>
      <c r="X169" s="21" t="str">
        <f ca="1">IF($A169="макияж",IF(AND(MAX(O$23:$O168)&gt;MAX(Y$23:$Y168),$C169&lt;&gt;"",MAX(Q$23:$Q168)&gt;MAX(Y$23:$Y168),MAX(S$23:$S168)&gt;MAX(Y$23:$Y168),MAX(U$23:$U168)&gt;MAX(Y$23:$Y168),MAX(W$23:$W168)&gt;MAX(Y$23:$Y168),MAX(Y$23:$Y168)&lt;=MAX(AA$23:$AA168),MAX(Y$23:$Y168)&lt;TIME(16,0,0)),MAX(Y$23:$Y168,$C169),""),"")</f>
        <v/>
      </c>
      <c r="Y169" s="4" t="str">
        <f t="shared" ca="1" si="173"/>
        <v/>
      </c>
      <c r="Z169" s="21" t="str">
        <f ca="1">IF($A169="макияж",IF(AND(MAX(O$23:$O168)&gt;MAX(AA$23:$AA168),$C169&lt;&gt;"",MAX(Q$23:$Q168)&gt;MAX(AA$23:$AA168),MAX(S$23:$S168)&gt;MAX(AA$23:$AA168),MAX(U$23:$U168)&gt;MAX(AA$23:$AA168),MAX(W$23:$W168)&gt;MAX(AA$23:$AA168),MAX(Y$23:$Y168)&gt;MAX(AA$23:$AA168),MAX(AA$23:$AA168)&lt;TIME(16,0,0)),MAX(AA$23:$AA168,$C169),""),"")</f>
        <v/>
      </c>
      <c r="AA169" s="4" t="str">
        <f t="shared" ca="1" si="174"/>
        <v/>
      </c>
    </row>
    <row r="170" spans="1:27" ht="13.8" x14ac:dyDescent="0.3">
      <c r="A170" s="33" t="str">
        <f t="shared" ca="1" si="161"/>
        <v>макияж</v>
      </c>
      <c r="B170" s="34">
        <f t="shared" ca="1" si="162"/>
        <v>1.8580378987038619</v>
      </c>
      <c r="C170" s="32" t="str">
        <f t="shared" ca="1" si="163"/>
        <v/>
      </c>
      <c r="D170" s="3" t="str">
        <f ca="1">IF(C170&lt;&gt;"",IF(A170="маникюр",SUM(COUNTIF($I$24:$I170,"&gt;"&amp;C170),COUNTIF($K$24:$K170,"&gt;"&amp;C170),COUNTIF($M$24:$M170,"&gt;"&amp;C170)),SUM(COUNTIF($O$24:$O170,"&gt;"&amp;C170),COUNTIF($Q$24:$Q170,"&gt;"&amp;C170),COUNTIF($S$24:$S170,"&gt;"&amp;C170),COUNTIF($U$24:$U170,"&gt;"&amp;C170),COUNTIF($W$24:$W170,"&gt;"&amp;C170),COUNTIF($Y$24:$Y170,"&gt;"&amp;C170),COUNTIF($AA$24:$AA170,"&gt;"&amp;C170))),"")</f>
        <v/>
      </c>
      <c r="E170" s="3" t="str">
        <f t="shared" ca="1" si="164"/>
        <v/>
      </c>
      <c r="F170" s="35" t="str">
        <f t="shared" ca="1" si="165"/>
        <v/>
      </c>
      <c r="G170" s="4" t="str">
        <f t="shared" ca="1" si="166"/>
        <v/>
      </c>
      <c r="H170" s="4" t="str">
        <f ca="1">IF($A170="маникюр",IF(AND(MAX(I$23:$I169)&lt;=MAX(K$23:$K169),$C170&lt;&gt;"",MAX(I$23:$I169)&lt;=MAX(M$23:$M169),MAX(I$23:$I169)&lt;TIME(16,0,0)),MAX(I$23:$I169,$C170),""),"")</f>
        <v/>
      </c>
      <c r="I170" s="4" t="str">
        <f t="shared" ca="1" si="167"/>
        <v/>
      </c>
      <c r="J170" s="4" t="str">
        <f ca="1">IF($A170="маникюр",IF(AND(MAX(I$23:$I169)&gt;MAX(K$23:$K169),$C170&lt;&gt;"",MAX(K$23:$K169)&lt;=MAX(M$23:$M169),MAX(K$23:$K169)&lt;TIME(16,0,0)),MAX(K$23:$K169,$C170),""),"")</f>
        <v/>
      </c>
      <c r="K170" s="4" t="str">
        <f t="shared" ca="1" si="168"/>
        <v/>
      </c>
      <c r="L170" s="21" t="str">
        <f ca="1">IF($A170="маникюр",IF(AND(MAX(I$23:$I169)&gt;MAX(M$23:$M169),$C170&lt;&gt;"",MAX(K$23:$K169)&gt;MAX(M$23:$M169),MAX(M$23:$M169)&lt;TIME(16,0,0)),MAX(M$23:$M169,$C170),""),"")</f>
        <v/>
      </c>
      <c r="M170" s="4" t="str">
        <f t="shared" ca="1" si="169"/>
        <v/>
      </c>
      <c r="N170" s="4" t="str">
        <f ca="1">IF($A170="макияж",IF(AND(MAX(O$23:$O169)&lt;=MAX(Q$23:$Q169),$C170&lt;&gt;"",MAX(O$23:$O169)&lt;=MAX(S$23:$S169),MAX(O$23:$O169)&lt;=MAX(U$23:$U169),MAX(O$23:$O169)&lt;=MAX(W$23:$W169),MAX(O$23:$O169)&lt;=MAX(Y$23:$Y169),MAX(O$23:$O169)&lt;=MAX(AA$23:$AA169),MAX(O$23:$O169)&lt;TIME(16,0,0)),MAX(O$23:$O169,$C170),""),"")</f>
        <v/>
      </c>
      <c r="O170" s="4" t="str">
        <f t="shared" ca="1" si="158"/>
        <v/>
      </c>
      <c r="P170" s="21" t="str">
        <f ca="1">IF($A170="макияж",IF(AND(MAX(O$23:$O169)&gt;MAX(Q$23:$Q169),$C170&lt;&gt;"",MAX(Q$23:$Q169)&lt;=MAX(S$23:$S169),MAX(Q$23:$Q169)&lt;=MAX(U$23:$U169),MAX(Q$23:$Q169)&lt;=MAX(W$23:$W169),MAX(Q$23:$Q169)&lt;=MAX(Y$23:$Y169),MAX(Q$23:$Q169)&lt;=MAX(AA$23:$AA169),MAX(Q$23:$Q169)&lt;TIME(16,0,0)),MAX(Q$23:$Q169,$C170),""),"")</f>
        <v/>
      </c>
      <c r="Q170" s="4" t="str">
        <f t="shared" ca="1" si="159"/>
        <v/>
      </c>
      <c r="R170" s="21" t="str">
        <f ca="1">IF($A170="макияж",IF(AND(MAX(O$23:$O169)&gt;MAX(S$23:$S169),$C170&lt;&gt;"",MAX(Q$23:$Q169)&gt;MAX(S$23:$S169),MAX(S$23:$S169)&lt;=MAX(U$23:$U169),MAX(S$23:$S169)&lt;=MAX(W$23:$W169),MAX(S$23:$S169)&lt;=MAX(Y$23:$Y169),MAX(S$23:$S169)&lt;=MAX(AA$23:$AA169),MAX(S$23:$S169)&lt;TIME(16,0,0)),MAX(S$23:$S169,$C170),""),"")</f>
        <v/>
      </c>
      <c r="S170" s="4" t="str">
        <f t="shared" ref="S170" ca="1" si="191">IF(ISTEXT(R170),"",R170+$E170/1440)</f>
        <v/>
      </c>
      <c r="T170" s="21" t="str">
        <f ca="1">IF($A170="макияж",IF(AND(MAX(O$23:$O169)&gt;MAX(U$23:$U169),$C170&lt;&gt;"",MAX(Q$23:$Q169)&gt;MAX(U$23:$U169),MAX(S$23:$S169)&gt;MAX(U$23:$U169),MAX(U$23:$U169)&lt;=MAX(W$23:$W169),MAX(U$23:$U169)&lt;=MAX(Y$23:$Y169),MAX(U$23:$U169)&lt;=MAX(AA$23:$AA169),MAX(U$23:$U169)&lt;TIME(16,0,0)),MAX(U$23:$U169,$C170),""),"")</f>
        <v/>
      </c>
      <c r="U170" s="4" t="str">
        <f t="shared" ca="1" si="171"/>
        <v/>
      </c>
      <c r="V170" s="21" t="str">
        <f ca="1">IF($A170="макияж",IF(AND(MAX(O$23:$O169)&gt;MAX(W$23:$W169),$C170&lt;&gt;"",MAX(Q$23:$Q169)&gt;MAX(W$23:$W169),MAX(S$23:$S169)&gt;MAX(W$23:$W169),MAX(U$23:$U169)&gt;MAX(W$23:$W169),MAX(W$23:$W169)&lt;=MAX(Y$23:$Y169),MAX(W$23:$W169)&lt;=MAX(AA$23:$AA169),MAX(W$23:$W169)&lt;TIME(16,0,0)),MAX(W$23:$W169,$C170),""),"")</f>
        <v/>
      </c>
      <c r="W170" s="4" t="str">
        <f t="shared" ca="1" si="172"/>
        <v/>
      </c>
      <c r="X170" s="21" t="str">
        <f ca="1">IF($A170="макияж",IF(AND(MAX(O$23:$O169)&gt;MAX(Y$23:$Y169),$C170&lt;&gt;"",MAX(Q$23:$Q169)&gt;MAX(Y$23:$Y169),MAX(S$23:$S169)&gt;MAX(Y$23:$Y169),MAX(U$23:$U169)&gt;MAX(Y$23:$Y169),MAX(W$23:$W169)&gt;MAX(Y$23:$Y169),MAX(Y$23:$Y169)&lt;=MAX(AA$23:$AA169),MAX(Y$23:$Y169)&lt;TIME(16,0,0)),MAX(Y$23:$Y169,$C170),""),"")</f>
        <v/>
      </c>
      <c r="Y170" s="4" t="str">
        <f t="shared" ca="1" si="173"/>
        <v/>
      </c>
      <c r="Z170" s="21" t="str">
        <f ca="1">IF($A170="макияж",IF(AND(MAX(O$23:$O169)&gt;MAX(AA$23:$AA169),$C170&lt;&gt;"",MAX(Q$23:$Q169)&gt;MAX(AA$23:$AA169),MAX(S$23:$S169)&gt;MAX(AA$23:$AA169),MAX(U$23:$U169)&gt;MAX(AA$23:$AA169),MAX(W$23:$W169)&gt;MAX(AA$23:$AA169),MAX(Y$23:$Y169)&gt;MAX(AA$23:$AA169),MAX(AA$23:$AA169)&lt;TIME(16,0,0)),MAX(AA$23:$AA169,$C170),""),"")</f>
        <v/>
      </c>
      <c r="AA170" s="4" t="str">
        <f t="shared" ca="1" si="174"/>
        <v/>
      </c>
    </row>
    <row r="171" spans="1:27" ht="13.8" x14ac:dyDescent="0.3">
      <c r="A171" s="33" t="str">
        <f t="shared" ca="1" si="161"/>
        <v>маникюр</v>
      </c>
      <c r="B171" s="34">
        <f t="shared" ca="1" si="162"/>
        <v>1.8368522233122739</v>
      </c>
      <c r="C171" s="32" t="str">
        <f t="shared" ca="1" si="163"/>
        <v/>
      </c>
      <c r="D171" s="3" t="str">
        <f ca="1">IF(C171&lt;&gt;"",IF(A171="маникюр",SUM(COUNTIF($I$24:$I171,"&gt;"&amp;C171),COUNTIF($K$24:$K171,"&gt;"&amp;C171),COUNTIF($M$24:$M171,"&gt;"&amp;C171)),SUM(COUNTIF($O$24:$O171,"&gt;"&amp;C171),COUNTIF($Q$24:$Q171,"&gt;"&amp;C171),COUNTIF($S$24:$S171,"&gt;"&amp;C171),COUNTIF($U$24:$U171,"&gt;"&amp;C171),COUNTIF($W$24:$W171,"&gt;"&amp;C171),COUNTIF($Y$24:$Y171,"&gt;"&amp;C171),COUNTIF($AA$24:$AA171,"&gt;"&amp;C171))),"")</f>
        <v/>
      </c>
      <c r="E171" s="3" t="str">
        <f t="shared" ca="1" si="164"/>
        <v/>
      </c>
      <c r="F171" s="35" t="str">
        <f t="shared" ca="1" si="165"/>
        <v/>
      </c>
      <c r="G171" s="4" t="str">
        <f t="shared" ca="1" si="166"/>
        <v/>
      </c>
      <c r="H171" s="4" t="str">
        <f ca="1">IF($A171="маникюр",IF(AND(MAX(I$23:$I170)&lt;=MAX(K$23:$K170),$C171&lt;&gt;"",MAX(I$23:$I170)&lt;=MAX(M$23:$M170),MAX(I$23:$I170)&lt;TIME(16,0,0)),MAX(I$23:$I170,$C171),""),"")</f>
        <v/>
      </c>
      <c r="I171" s="4" t="str">
        <f t="shared" ca="1" si="167"/>
        <v/>
      </c>
      <c r="J171" s="4" t="str">
        <f ca="1">IF($A171="маникюр",IF(AND(MAX(I$23:$I170)&gt;MAX(K$23:$K170),$C171&lt;&gt;"",MAX(K$23:$K170)&lt;=MAX(M$23:$M170),MAX(K$23:$K170)&lt;TIME(16,0,0)),MAX(K$23:$K170,$C171),""),"")</f>
        <v/>
      </c>
      <c r="K171" s="4" t="str">
        <f t="shared" ca="1" si="168"/>
        <v/>
      </c>
      <c r="L171" s="21" t="str">
        <f ca="1">IF($A171="маникюр",IF(AND(MAX(I$23:$I170)&gt;MAX(M$23:$M170),$C171&lt;&gt;"",MAX(K$23:$K170)&gt;MAX(M$23:$M170),MAX(M$23:$M170)&lt;TIME(16,0,0)),MAX(M$23:$M170,$C171),""),"")</f>
        <v/>
      </c>
      <c r="M171" s="4" t="str">
        <f t="shared" ca="1" si="169"/>
        <v/>
      </c>
      <c r="N171" s="4" t="str">
        <f ca="1">IF($A171="макияж",IF(AND(MAX(O$23:$O170)&lt;=MAX(Q$23:$Q170),$C171&lt;&gt;"",MAX(O$23:$O170)&lt;=MAX(S$23:$S170),MAX(O$23:$O170)&lt;=MAX(U$23:$U170),MAX(O$23:$O170)&lt;=MAX(W$23:$W170),MAX(O$23:$O170)&lt;=MAX(Y$23:$Y170),MAX(O$23:$O170)&lt;=MAX(AA$23:$AA170),MAX(O$23:$O170)&lt;TIME(16,0,0)),MAX(O$23:$O170,$C171),""),"")</f>
        <v/>
      </c>
      <c r="O171" s="4" t="str">
        <f t="shared" ca="1" si="158"/>
        <v/>
      </c>
      <c r="P171" s="21" t="str">
        <f ca="1">IF($A171="макияж",IF(AND(MAX(O$23:$O170)&gt;MAX(Q$23:$Q170),$C171&lt;&gt;"",MAX(Q$23:$Q170)&lt;=MAX(S$23:$S170),MAX(Q$23:$Q170)&lt;=MAX(U$23:$U170),MAX(Q$23:$Q170)&lt;=MAX(W$23:$W170),MAX(Q$23:$Q170)&lt;=MAX(Y$23:$Y170),MAX(Q$23:$Q170)&lt;=MAX(AA$23:$AA170),MAX(Q$23:$Q170)&lt;TIME(16,0,0)),MAX(Q$23:$Q170,$C171),""),"")</f>
        <v/>
      </c>
      <c r="Q171" s="4" t="str">
        <f t="shared" ca="1" si="159"/>
        <v/>
      </c>
      <c r="R171" s="21" t="str">
        <f ca="1">IF($A171="макияж",IF(AND(MAX(O$23:$O170)&gt;MAX(S$23:$S170),$C171&lt;&gt;"",MAX(Q$23:$Q170)&gt;MAX(S$23:$S170),MAX(S$23:$S170)&lt;=MAX(U$23:$U170),MAX(S$23:$S170)&lt;=MAX(W$23:$W170),MAX(S$23:$S170)&lt;=MAX(Y$23:$Y170),MAX(S$23:$S170)&lt;=MAX(AA$23:$AA170),MAX(S$23:$S170)&lt;TIME(16,0,0)),MAX(S$23:$S170,$C171),""),"")</f>
        <v/>
      </c>
      <c r="S171" s="4" t="str">
        <f t="shared" ref="S171" ca="1" si="192">IF(ISTEXT(R171),"",R171+$E171/1440)</f>
        <v/>
      </c>
      <c r="T171" s="21" t="str">
        <f ca="1">IF($A171="макияж",IF(AND(MAX(O$23:$O170)&gt;MAX(U$23:$U170),$C171&lt;&gt;"",MAX(Q$23:$Q170)&gt;MAX(U$23:$U170),MAX(S$23:$S170)&gt;MAX(U$23:$U170),MAX(U$23:$U170)&lt;=MAX(W$23:$W170),MAX(U$23:$U170)&lt;=MAX(Y$23:$Y170),MAX(U$23:$U170)&lt;=MAX(AA$23:$AA170),MAX(U$23:$U170)&lt;TIME(16,0,0)),MAX(U$23:$U170,$C171),""),"")</f>
        <v/>
      </c>
      <c r="U171" s="4" t="str">
        <f t="shared" ca="1" si="171"/>
        <v/>
      </c>
      <c r="V171" s="21" t="str">
        <f ca="1">IF($A171="макияж",IF(AND(MAX(O$23:$O170)&gt;MAX(W$23:$W170),$C171&lt;&gt;"",MAX(Q$23:$Q170)&gt;MAX(W$23:$W170),MAX(S$23:$S170)&gt;MAX(W$23:$W170),MAX(U$23:$U170)&gt;MAX(W$23:$W170),MAX(W$23:$W170)&lt;=MAX(Y$23:$Y170),MAX(W$23:$W170)&lt;=MAX(AA$23:$AA170),MAX(W$23:$W170)&lt;TIME(16,0,0)),MAX(W$23:$W170,$C171),""),"")</f>
        <v/>
      </c>
      <c r="W171" s="4" t="str">
        <f t="shared" ca="1" si="172"/>
        <v/>
      </c>
      <c r="X171" s="21" t="str">
        <f ca="1">IF($A171="макияж",IF(AND(MAX(O$23:$O170)&gt;MAX(Y$23:$Y170),$C171&lt;&gt;"",MAX(Q$23:$Q170)&gt;MAX(Y$23:$Y170),MAX(S$23:$S170)&gt;MAX(Y$23:$Y170),MAX(U$23:$U170)&gt;MAX(Y$23:$Y170),MAX(W$23:$W170)&gt;MAX(Y$23:$Y170),MAX(Y$23:$Y170)&lt;=MAX(AA$23:$AA170),MAX(Y$23:$Y170)&lt;TIME(16,0,0)),MAX(Y$23:$Y170,$C171),""),"")</f>
        <v/>
      </c>
      <c r="Y171" s="4" t="str">
        <f t="shared" ca="1" si="173"/>
        <v/>
      </c>
      <c r="Z171" s="21" t="str">
        <f ca="1">IF($A171="макияж",IF(AND(MAX(O$23:$O170)&gt;MAX(AA$23:$AA170),$C171&lt;&gt;"",MAX(Q$23:$Q170)&gt;MAX(AA$23:$AA170),MAX(S$23:$S170)&gt;MAX(AA$23:$AA170),MAX(U$23:$U170)&gt;MAX(AA$23:$AA170),MAX(W$23:$W170)&gt;MAX(AA$23:$AA170),MAX(Y$23:$Y170)&gt;MAX(AA$23:$AA170),MAX(AA$23:$AA170)&lt;TIME(16,0,0)),MAX(AA$23:$AA170,$C171),""),"")</f>
        <v/>
      </c>
      <c r="AA171" s="4" t="str">
        <f t="shared" ca="1" si="174"/>
        <v/>
      </c>
    </row>
    <row r="172" spans="1:27" ht="13.8" x14ac:dyDescent="0.3">
      <c r="A172" s="33" t="str">
        <f t="shared" ca="1" si="161"/>
        <v>макияж</v>
      </c>
      <c r="B172" s="34">
        <f t="shared" ca="1" si="162"/>
        <v>3.9950862536184961</v>
      </c>
      <c r="C172" s="32" t="str">
        <f t="shared" ca="1" si="163"/>
        <v/>
      </c>
      <c r="D172" s="3" t="str">
        <f ca="1">IF(C172&lt;&gt;"",IF(A172="маникюр",SUM(COUNTIF($I$24:$I172,"&gt;"&amp;C172),COUNTIF($K$24:$K172,"&gt;"&amp;C172),COUNTIF($M$24:$M172,"&gt;"&amp;C172)),SUM(COUNTIF($O$24:$O172,"&gt;"&amp;C172),COUNTIF($Q$24:$Q172,"&gt;"&amp;C172),COUNTIF($S$24:$S172,"&gt;"&amp;C172),COUNTIF($U$24:$U172,"&gt;"&amp;C172),COUNTIF($W$24:$W172,"&gt;"&amp;C172),COUNTIF($Y$24:$Y172,"&gt;"&amp;C172),COUNTIF($AA$24:$AA172,"&gt;"&amp;C172))),"")</f>
        <v/>
      </c>
      <c r="E172" s="3" t="str">
        <f t="shared" ca="1" si="164"/>
        <v/>
      </c>
      <c r="F172" s="35" t="str">
        <f t="shared" ca="1" si="165"/>
        <v/>
      </c>
      <c r="G172" s="4" t="str">
        <f t="shared" ca="1" si="166"/>
        <v/>
      </c>
      <c r="H172" s="4" t="str">
        <f ca="1">IF($A172="маникюр",IF(AND(MAX(I$23:$I171)&lt;=MAX(K$23:$K171),$C172&lt;&gt;"",MAX(I$23:$I171)&lt;=MAX(M$23:$M171),MAX(I$23:$I171)&lt;TIME(16,0,0)),MAX(I$23:$I171,$C172),""),"")</f>
        <v/>
      </c>
      <c r="I172" s="4" t="str">
        <f t="shared" ca="1" si="167"/>
        <v/>
      </c>
      <c r="J172" s="4" t="str">
        <f ca="1">IF($A172="маникюр",IF(AND(MAX(I$23:$I171)&gt;MAX(K$23:$K171),$C172&lt;&gt;"",MAX(K$23:$K171)&lt;=MAX(M$23:$M171),MAX(K$23:$K171)&lt;TIME(16,0,0)),MAX(K$23:$K171,$C172),""),"")</f>
        <v/>
      </c>
      <c r="K172" s="4" t="str">
        <f t="shared" ca="1" si="168"/>
        <v/>
      </c>
      <c r="L172" s="21" t="str">
        <f ca="1">IF($A172="маникюр",IF(AND(MAX(I$23:$I171)&gt;MAX(M$23:$M171),$C172&lt;&gt;"",MAX(K$23:$K171)&gt;MAX(M$23:$M171),MAX(M$23:$M171)&lt;TIME(16,0,0)),MAX(M$23:$M171,$C172),""),"")</f>
        <v/>
      </c>
      <c r="M172" s="4" t="str">
        <f t="shared" ca="1" si="169"/>
        <v/>
      </c>
      <c r="N172" s="4" t="str">
        <f ca="1">IF($A172="макияж",IF(AND(MAX(O$23:$O171)&lt;=MAX(Q$23:$Q171),$C172&lt;&gt;"",MAX(O$23:$O171)&lt;=MAX(S$23:$S171),MAX(O$23:$O171)&lt;=MAX(U$23:$U171),MAX(O$23:$O171)&lt;=MAX(W$23:$W171),MAX(O$23:$O171)&lt;=MAX(Y$23:$Y171),MAX(O$23:$O171)&lt;=MAX(AA$23:$AA171),MAX(O$23:$O171)&lt;TIME(16,0,0)),MAX(O$23:$O171,$C172),""),"")</f>
        <v/>
      </c>
      <c r="O172" s="4" t="str">
        <f t="shared" ca="1" si="158"/>
        <v/>
      </c>
      <c r="P172" s="21" t="str">
        <f ca="1">IF($A172="макияж",IF(AND(MAX(O$23:$O171)&gt;MAX(Q$23:$Q171),$C172&lt;&gt;"",MAX(Q$23:$Q171)&lt;=MAX(S$23:$S171),MAX(Q$23:$Q171)&lt;=MAX(U$23:$U171),MAX(Q$23:$Q171)&lt;=MAX(W$23:$W171),MAX(Q$23:$Q171)&lt;=MAX(Y$23:$Y171),MAX(Q$23:$Q171)&lt;=MAX(AA$23:$AA171),MAX(Q$23:$Q171)&lt;TIME(16,0,0)),MAX(Q$23:$Q171,$C172),""),"")</f>
        <v/>
      </c>
      <c r="Q172" s="4" t="str">
        <f t="shared" ca="1" si="159"/>
        <v/>
      </c>
      <c r="R172" s="21" t="str">
        <f ca="1">IF($A172="макияж",IF(AND(MAX(O$23:$O171)&gt;MAX(S$23:$S171),$C172&lt;&gt;"",MAX(Q$23:$Q171)&gt;MAX(S$23:$S171),MAX(S$23:$S171)&lt;=MAX(U$23:$U171),MAX(S$23:$S171)&lt;=MAX(W$23:$W171),MAX(S$23:$S171)&lt;=MAX(Y$23:$Y171),MAX(S$23:$S171)&lt;=MAX(AA$23:$AA171),MAX(S$23:$S171)&lt;TIME(16,0,0)),MAX(S$23:$S171,$C172),""),"")</f>
        <v/>
      </c>
      <c r="S172" s="4" t="str">
        <f t="shared" ref="S172" ca="1" si="193">IF(ISTEXT(R172),"",R172+$E172/1440)</f>
        <v/>
      </c>
      <c r="T172" s="21" t="str">
        <f ca="1">IF($A172="макияж",IF(AND(MAX(O$23:$O171)&gt;MAX(U$23:$U171),$C172&lt;&gt;"",MAX(Q$23:$Q171)&gt;MAX(U$23:$U171),MAX(S$23:$S171)&gt;MAX(U$23:$U171),MAX(U$23:$U171)&lt;=MAX(W$23:$W171),MAX(U$23:$U171)&lt;=MAX(Y$23:$Y171),MAX(U$23:$U171)&lt;=MAX(AA$23:$AA171),MAX(U$23:$U171)&lt;TIME(16,0,0)),MAX(U$23:$U171,$C172),""),"")</f>
        <v/>
      </c>
      <c r="U172" s="4" t="str">
        <f t="shared" ca="1" si="171"/>
        <v/>
      </c>
      <c r="V172" s="21" t="str">
        <f ca="1">IF($A172="макияж",IF(AND(MAX(O$23:$O171)&gt;MAX(W$23:$W171),$C172&lt;&gt;"",MAX(Q$23:$Q171)&gt;MAX(W$23:$W171),MAX(S$23:$S171)&gt;MAX(W$23:$W171),MAX(U$23:$U171)&gt;MAX(W$23:$W171),MAX(W$23:$W171)&lt;=MAX(Y$23:$Y171),MAX(W$23:$W171)&lt;=MAX(AA$23:$AA171),MAX(W$23:$W171)&lt;TIME(16,0,0)),MAX(W$23:$W171,$C172),""),"")</f>
        <v/>
      </c>
      <c r="W172" s="4" t="str">
        <f t="shared" ca="1" si="172"/>
        <v/>
      </c>
      <c r="X172" s="21" t="str">
        <f ca="1">IF($A172="макияж",IF(AND(MAX(O$23:$O171)&gt;MAX(Y$23:$Y171),$C172&lt;&gt;"",MAX(Q$23:$Q171)&gt;MAX(Y$23:$Y171),MAX(S$23:$S171)&gt;MAX(Y$23:$Y171),MAX(U$23:$U171)&gt;MAX(Y$23:$Y171),MAX(W$23:$W171)&gt;MAX(Y$23:$Y171),MAX(Y$23:$Y171)&lt;=MAX(AA$23:$AA171),MAX(Y$23:$Y171)&lt;TIME(16,0,0)),MAX(Y$23:$Y171,$C172),""),"")</f>
        <v/>
      </c>
      <c r="Y172" s="4" t="str">
        <f t="shared" ca="1" si="173"/>
        <v/>
      </c>
      <c r="Z172" s="21" t="str">
        <f ca="1">IF($A172="макияж",IF(AND(MAX(O$23:$O171)&gt;MAX(AA$23:$AA171),$C172&lt;&gt;"",MAX(Q$23:$Q171)&gt;MAX(AA$23:$AA171),MAX(S$23:$S171)&gt;MAX(AA$23:$AA171),MAX(U$23:$U171)&gt;MAX(AA$23:$AA171),MAX(W$23:$W171)&gt;MAX(AA$23:$AA171),MAX(Y$23:$Y171)&gt;MAX(AA$23:$AA171),MAX(AA$23:$AA171)&lt;TIME(16,0,0)),MAX(AA$23:$AA171,$C172),""),"")</f>
        <v/>
      </c>
      <c r="AA172" s="4" t="str">
        <f t="shared" ca="1" si="174"/>
        <v/>
      </c>
    </row>
    <row r="173" spans="1:27" ht="13.8" x14ac:dyDescent="0.3">
      <c r="A173" s="33" t="str">
        <f t="shared" ca="1" si="161"/>
        <v>макияж</v>
      </c>
      <c r="B173" s="34">
        <f t="shared" ca="1" si="162"/>
        <v>4.874934236909314</v>
      </c>
      <c r="C173" s="32" t="str">
        <f t="shared" ca="1" si="163"/>
        <v/>
      </c>
      <c r="D173" s="3" t="str">
        <f ca="1">IF(C173&lt;&gt;"",IF(A173="маникюр",SUM(COUNTIF($I$24:$I173,"&gt;"&amp;C173),COUNTIF($K$24:$K173,"&gt;"&amp;C173),COUNTIF($M$24:$M173,"&gt;"&amp;C173)),SUM(COUNTIF($O$24:$O173,"&gt;"&amp;C173),COUNTIF($Q$24:$Q173,"&gt;"&amp;C173),COUNTIF($S$24:$S173,"&gt;"&amp;C173),COUNTIF($U$24:$U173,"&gt;"&amp;C173),COUNTIF($W$24:$W173,"&gt;"&amp;C173),COUNTIF($Y$24:$Y173,"&gt;"&amp;C173),COUNTIF($AA$24:$AA173,"&gt;"&amp;C173))),"")</f>
        <v/>
      </c>
      <c r="E173" s="3" t="str">
        <f t="shared" ca="1" si="164"/>
        <v/>
      </c>
      <c r="F173" s="35" t="str">
        <f t="shared" ca="1" si="165"/>
        <v/>
      </c>
      <c r="G173" s="4" t="str">
        <f t="shared" ca="1" si="166"/>
        <v/>
      </c>
      <c r="H173" s="4" t="str">
        <f ca="1">IF($A173="маникюр",IF(AND(MAX(I$23:$I172)&lt;=MAX(K$23:$K172),$C173&lt;&gt;"",MAX(I$23:$I172)&lt;=MAX(M$23:$M172),MAX(I$23:$I172)&lt;TIME(16,0,0)),MAX(I$23:$I172,$C173),""),"")</f>
        <v/>
      </c>
      <c r="I173" s="4" t="str">
        <f t="shared" ca="1" si="167"/>
        <v/>
      </c>
      <c r="J173" s="4" t="str">
        <f ca="1">IF($A173="маникюр",IF(AND(MAX(I$23:$I172)&gt;MAX(K$23:$K172),$C173&lt;&gt;"",MAX(K$23:$K172)&lt;=MAX(M$23:$M172),MAX(K$23:$K172)&lt;TIME(16,0,0)),MAX(K$23:$K172,$C173),""),"")</f>
        <v/>
      </c>
      <c r="K173" s="4" t="str">
        <f t="shared" ca="1" si="168"/>
        <v/>
      </c>
      <c r="L173" s="21" t="str">
        <f ca="1">IF($A173="маникюр",IF(AND(MAX(I$23:$I172)&gt;MAX(M$23:$M172),$C173&lt;&gt;"",MAX(K$23:$K172)&gt;MAX(M$23:$M172),MAX(M$23:$M172)&lt;TIME(16,0,0)),MAX(M$23:$M172,$C173),""),"")</f>
        <v/>
      </c>
      <c r="M173" s="4" t="str">
        <f t="shared" ca="1" si="169"/>
        <v/>
      </c>
      <c r="N173" s="4" t="str">
        <f ca="1">IF($A173="макияж",IF(AND(MAX(O$23:$O172)&lt;=MAX(Q$23:$Q172),$C173&lt;&gt;"",MAX(O$23:$O172)&lt;=MAX(S$23:$S172),MAX(O$23:$O172)&lt;=MAX(U$23:$U172),MAX(O$23:$O172)&lt;=MAX(W$23:$W172),MAX(O$23:$O172)&lt;=MAX(Y$23:$Y172),MAX(O$23:$O172)&lt;=MAX(AA$23:$AA172),MAX(O$23:$O172)&lt;TIME(16,0,0)),MAX(O$23:$O172,$C173),""),"")</f>
        <v/>
      </c>
      <c r="O173" s="4" t="str">
        <f t="shared" ca="1" si="158"/>
        <v/>
      </c>
      <c r="P173" s="21" t="str">
        <f ca="1">IF($A173="макияж",IF(AND(MAX(O$23:$O172)&gt;MAX(Q$23:$Q172),$C173&lt;&gt;"",MAX(Q$23:$Q172)&lt;=MAX(S$23:$S172),MAX(Q$23:$Q172)&lt;=MAX(U$23:$U172),MAX(Q$23:$Q172)&lt;=MAX(W$23:$W172),MAX(Q$23:$Q172)&lt;=MAX(Y$23:$Y172),MAX(Q$23:$Q172)&lt;=MAX(AA$23:$AA172),MAX(Q$23:$Q172)&lt;TIME(16,0,0)),MAX(Q$23:$Q172,$C173),""),"")</f>
        <v/>
      </c>
      <c r="Q173" s="4" t="str">
        <f t="shared" ca="1" si="159"/>
        <v/>
      </c>
      <c r="R173" s="21" t="str">
        <f ca="1">IF($A173="макияж",IF(AND(MAX(O$23:$O172)&gt;MAX(S$23:$S172),$C173&lt;&gt;"",MAX(Q$23:$Q172)&gt;MAX(S$23:$S172),MAX(S$23:$S172)&lt;=MAX(U$23:$U172),MAX(S$23:$S172)&lt;=MAX(W$23:$W172),MAX(S$23:$S172)&lt;=MAX(Y$23:$Y172),MAX(S$23:$S172)&lt;=MAX(AA$23:$AA172),MAX(S$23:$S172)&lt;TIME(16,0,0)),MAX(S$23:$S172,$C173),""),"")</f>
        <v/>
      </c>
      <c r="S173" s="4" t="str">
        <f t="shared" ref="S173" ca="1" si="194">IF(ISTEXT(R173),"",R173+$E173/1440)</f>
        <v/>
      </c>
      <c r="T173" s="21" t="str">
        <f ca="1">IF($A173="макияж",IF(AND(MAX(O$23:$O172)&gt;MAX(U$23:$U172),$C173&lt;&gt;"",MAX(Q$23:$Q172)&gt;MAX(U$23:$U172),MAX(S$23:$S172)&gt;MAX(U$23:$U172),MAX(U$23:$U172)&lt;=MAX(W$23:$W172),MAX(U$23:$U172)&lt;=MAX(Y$23:$Y172),MAX(U$23:$U172)&lt;=MAX(AA$23:$AA172),MAX(U$23:$U172)&lt;TIME(16,0,0)),MAX(U$23:$U172,$C173),""),"")</f>
        <v/>
      </c>
      <c r="U173" s="4" t="str">
        <f t="shared" ca="1" si="171"/>
        <v/>
      </c>
      <c r="V173" s="21" t="str">
        <f ca="1">IF($A173="макияж",IF(AND(MAX(O$23:$O172)&gt;MAX(W$23:$W172),$C173&lt;&gt;"",MAX(Q$23:$Q172)&gt;MAX(W$23:$W172),MAX(S$23:$S172)&gt;MAX(W$23:$W172),MAX(U$23:$U172)&gt;MAX(W$23:$W172),MAX(W$23:$W172)&lt;=MAX(Y$23:$Y172),MAX(W$23:$W172)&lt;=MAX(AA$23:$AA172),MAX(W$23:$W172)&lt;TIME(16,0,0)),MAX(W$23:$W172,$C173),""),"")</f>
        <v/>
      </c>
      <c r="W173" s="4" t="str">
        <f t="shared" ca="1" si="172"/>
        <v/>
      </c>
      <c r="X173" s="21" t="str">
        <f ca="1">IF($A173="макияж",IF(AND(MAX(O$23:$O172)&gt;MAX(Y$23:$Y172),$C173&lt;&gt;"",MAX(Q$23:$Q172)&gt;MAX(Y$23:$Y172),MAX(S$23:$S172)&gt;MAX(Y$23:$Y172),MAX(U$23:$U172)&gt;MAX(Y$23:$Y172),MAX(W$23:$W172)&gt;MAX(Y$23:$Y172),MAX(Y$23:$Y172)&lt;=MAX(AA$23:$AA172),MAX(Y$23:$Y172)&lt;TIME(16,0,0)),MAX(Y$23:$Y172,$C173),""),"")</f>
        <v/>
      </c>
      <c r="Y173" s="4" t="str">
        <f t="shared" ca="1" si="173"/>
        <v/>
      </c>
      <c r="Z173" s="21" t="str">
        <f ca="1">IF($A173="макияж",IF(AND(MAX(O$23:$O172)&gt;MAX(AA$23:$AA172),$C173&lt;&gt;"",MAX(Q$23:$Q172)&gt;MAX(AA$23:$AA172),MAX(S$23:$S172)&gt;MAX(AA$23:$AA172),MAX(U$23:$U172)&gt;MAX(AA$23:$AA172),MAX(W$23:$W172)&gt;MAX(AA$23:$AA172),MAX(Y$23:$Y172)&gt;MAX(AA$23:$AA172),MAX(AA$23:$AA172)&lt;TIME(16,0,0)),MAX(AA$23:$AA172,$C173),""),"")</f>
        <v/>
      </c>
      <c r="AA173" s="4" t="str">
        <f t="shared" ca="1" si="174"/>
        <v/>
      </c>
    </row>
    <row r="174" spans="1:27" ht="13.8" x14ac:dyDescent="0.3">
      <c r="A174" s="33" t="str">
        <f t="shared" ca="1" si="161"/>
        <v>маникюр</v>
      </c>
      <c r="B174" s="34">
        <f t="shared" ca="1" si="162"/>
        <v>1.7823085784897112</v>
      </c>
      <c r="C174" s="32" t="str">
        <f t="shared" ca="1" si="163"/>
        <v/>
      </c>
      <c r="D174" s="3" t="str">
        <f ca="1">IF(C174&lt;&gt;"",IF(A174="маникюр",SUM(COUNTIF($I$24:$I174,"&gt;"&amp;C174),COUNTIF($K$24:$K174,"&gt;"&amp;C174),COUNTIF($M$24:$M174,"&gt;"&amp;C174)),SUM(COUNTIF($O$24:$O174,"&gt;"&amp;C174),COUNTIF($Q$24:$Q174,"&gt;"&amp;C174),COUNTIF($S$24:$S174,"&gt;"&amp;C174),COUNTIF($U$24:$U174,"&gt;"&amp;C174),COUNTIF($W$24:$W174,"&gt;"&amp;C174),COUNTIF($Y$24:$Y174,"&gt;"&amp;C174),COUNTIF($AA$24:$AA174,"&gt;"&amp;C174))),"")</f>
        <v/>
      </c>
      <c r="E174" s="3" t="str">
        <f t="shared" ca="1" si="164"/>
        <v/>
      </c>
      <c r="F174" s="35" t="str">
        <f t="shared" ca="1" si="165"/>
        <v/>
      </c>
      <c r="G174" s="4" t="str">
        <f t="shared" ca="1" si="166"/>
        <v/>
      </c>
      <c r="H174" s="4" t="str">
        <f ca="1">IF($A174="маникюр",IF(AND(MAX(I$23:$I173)&lt;=MAX(K$23:$K173),$C174&lt;&gt;"",MAX(I$23:$I173)&lt;=MAX(M$23:$M173),MAX(I$23:$I173)&lt;TIME(16,0,0)),MAX(I$23:$I173,$C174),""),"")</f>
        <v/>
      </c>
      <c r="I174" s="4" t="str">
        <f t="shared" ca="1" si="167"/>
        <v/>
      </c>
      <c r="J174" s="4" t="str">
        <f ca="1">IF($A174="маникюр",IF(AND(MAX(I$23:$I173)&gt;MAX(K$23:$K173),$C174&lt;&gt;"",MAX(K$23:$K173)&lt;=MAX(M$23:$M173),MAX(K$23:$K173)&lt;TIME(16,0,0)),MAX(K$23:$K173,$C174),""),"")</f>
        <v/>
      </c>
      <c r="K174" s="4" t="str">
        <f t="shared" ca="1" si="168"/>
        <v/>
      </c>
      <c r="L174" s="21" t="str">
        <f ca="1">IF($A174="маникюр",IF(AND(MAX(I$23:$I173)&gt;MAX(M$23:$M173),$C174&lt;&gt;"",MAX(K$23:$K173)&gt;MAX(M$23:$M173),MAX(M$23:$M173)&lt;TIME(16,0,0)),MAX(M$23:$M173,$C174),""),"")</f>
        <v/>
      </c>
      <c r="M174" s="4" t="str">
        <f t="shared" ca="1" si="169"/>
        <v/>
      </c>
      <c r="N174" s="4" t="str">
        <f ca="1">IF($A174="макияж",IF(AND(MAX(O$23:$O173)&lt;=MAX(Q$23:$Q173),$C174&lt;&gt;"",MAX(O$23:$O173)&lt;=MAX(S$23:$S173),MAX(O$23:$O173)&lt;=MAX(U$23:$U173),MAX(O$23:$O173)&lt;=MAX(W$23:$W173),MAX(O$23:$O173)&lt;=MAX(Y$23:$Y173),MAX(O$23:$O173)&lt;=MAX(AA$23:$AA173),MAX(O$23:$O173)&lt;TIME(16,0,0)),MAX(O$23:$O173,$C174),""),"")</f>
        <v/>
      </c>
      <c r="O174" s="4" t="str">
        <f t="shared" ca="1" si="158"/>
        <v/>
      </c>
      <c r="P174" s="21" t="str">
        <f ca="1">IF($A174="макияж",IF(AND(MAX(O$23:$O173)&gt;MAX(Q$23:$Q173),$C174&lt;&gt;"",MAX(Q$23:$Q173)&lt;=MAX(S$23:$S173),MAX(Q$23:$Q173)&lt;=MAX(U$23:$U173),MAX(Q$23:$Q173)&lt;=MAX(W$23:$W173),MAX(Q$23:$Q173)&lt;=MAX(Y$23:$Y173),MAX(Q$23:$Q173)&lt;=MAX(AA$23:$AA173),MAX(Q$23:$Q173)&lt;TIME(16,0,0)),MAX(Q$23:$Q173,$C174),""),"")</f>
        <v/>
      </c>
      <c r="Q174" s="4" t="str">
        <f t="shared" ca="1" si="159"/>
        <v/>
      </c>
      <c r="R174" s="21" t="str">
        <f ca="1">IF($A174="макияж",IF(AND(MAX(O$23:$O173)&gt;MAX(S$23:$S173),$C174&lt;&gt;"",MAX(Q$23:$Q173)&gt;MAX(S$23:$S173),MAX(S$23:$S173)&lt;=MAX(U$23:$U173),MAX(S$23:$S173)&lt;=MAX(W$23:$W173),MAX(S$23:$S173)&lt;=MAX(Y$23:$Y173),MAX(S$23:$S173)&lt;=MAX(AA$23:$AA173),MAX(S$23:$S173)&lt;TIME(16,0,0)),MAX(S$23:$S173,$C174),""),"")</f>
        <v/>
      </c>
      <c r="S174" s="4" t="str">
        <f t="shared" ref="S174" ca="1" si="195">IF(ISTEXT(R174),"",R174+$E174/1440)</f>
        <v/>
      </c>
      <c r="T174" s="21" t="str">
        <f ca="1">IF($A174="макияж",IF(AND(MAX(O$23:$O173)&gt;MAX(U$23:$U173),$C174&lt;&gt;"",MAX(Q$23:$Q173)&gt;MAX(U$23:$U173),MAX(S$23:$S173)&gt;MAX(U$23:$U173),MAX(U$23:$U173)&lt;=MAX(W$23:$W173),MAX(U$23:$U173)&lt;=MAX(Y$23:$Y173),MAX(U$23:$U173)&lt;=MAX(AA$23:$AA173),MAX(U$23:$U173)&lt;TIME(16,0,0)),MAX(U$23:$U173,$C174),""),"")</f>
        <v/>
      </c>
      <c r="U174" s="4" t="str">
        <f t="shared" ca="1" si="171"/>
        <v/>
      </c>
      <c r="V174" s="21" t="str">
        <f ca="1">IF($A174="макияж",IF(AND(MAX(O$23:$O173)&gt;MAX(W$23:$W173),$C174&lt;&gt;"",MAX(Q$23:$Q173)&gt;MAX(W$23:$W173),MAX(S$23:$S173)&gt;MAX(W$23:$W173),MAX(U$23:$U173)&gt;MAX(W$23:$W173),MAX(W$23:$W173)&lt;=MAX(Y$23:$Y173),MAX(W$23:$W173)&lt;=MAX(AA$23:$AA173),MAX(W$23:$W173)&lt;TIME(16,0,0)),MAX(W$23:$W173,$C174),""),"")</f>
        <v/>
      </c>
      <c r="W174" s="4" t="str">
        <f t="shared" ca="1" si="172"/>
        <v/>
      </c>
      <c r="X174" s="21" t="str">
        <f ca="1">IF($A174="макияж",IF(AND(MAX(O$23:$O173)&gt;MAX(Y$23:$Y173),$C174&lt;&gt;"",MAX(Q$23:$Q173)&gt;MAX(Y$23:$Y173),MAX(S$23:$S173)&gt;MAX(Y$23:$Y173),MAX(U$23:$U173)&gt;MAX(Y$23:$Y173),MAX(W$23:$W173)&gt;MAX(Y$23:$Y173),MAX(Y$23:$Y173)&lt;=MAX(AA$23:$AA173),MAX(Y$23:$Y173)&lt;TIME(16,0,0)),MAX(Y$23:$Y173,$C174),""),"")</f>
        <v/>
      </c>
      <c r="Y174" s="4" t="str">
        <f t="shared" ca="1" si="173"/>
        <v/>
      </c>
      <c r="Z174" s="21" t="str">
        <f ca="1">IF($A174="макияж",IF(AND(MAX(O$23:$O173)&gt;MAX(AA$23:$AA173),$C174&lt;&gt;"",MAX(Q$23:$Q173)&gt;MAX(AA$23:$AA173),MAX(S$23:$S173)&gt;MAX(AA$23:$AA173),MAX(U$23:$U173)&gt;MAX(AA$23:$AA173),MAX(W$23:$W173)&gt;MAX(AA$23:$AA173),MAX(Y$23:$Y173)&gt;MAX(AA$23:$AA173),MAX(AA$23:$AA173)&lt;TIME(16,0,0)),MAX(AA$23:$AA173,$C174),""),"")</f>
        <v/>
      </c>
      <c r="AA174" s="4" t="str">
        <f t="shared" ca="1" si="174"/>
        <v/>
      </c>
    </row>
    <row r="175" spans="1:27" ht="13.8" x14ac:dyDescent="0.3">
      <c r="A175" s="33" t="str">
        <f t="shared" ca="1" si="161"/>
        <v>макияж</v>
      </c>
      <c r="B175" s="34">
        <f t="shared" ca="1" si="162"/>
        <v>5.1587618184852539</v>
      </c>
      <c r="C175" s="32" t="str">
        <f t="shared" ca="1" si="163"/>
        <v/>
      </c>
      <c r="D175" s="3" t="str">
        <f ca="1">IF(C175&lt;&gt;"",IF(A175="маникюр",SUM(COUNTIF($I$24:$I175,"&gt;"&amp;C175),COUNTIF($K$24:$K175,"&gt;"&amp;C175),COUNTIF($M$24:$M175,"&gt;"&amp;C175)),SUM(COUNTIF($O$24:$O175,"&gt;"&amp;C175),COUNTIF($Q$24:$Q175,"&gt;"&amp;C175),COUNTIF($S$24:$S175,"&gt;"&amp;C175),COUNTIF($U$24:$U175,"&gt;"&amp;C175),COUNTIF($W$24:$W175,"&gt;"&amp;C175),COUNTIF($Y$24:$Y175,"&gt;"&amp;C175),COUNTIF($AA$24:$AA175,"&gt;"&amp;C175))),"")</f>
        <v/>
      </c>
      <c r="E175" s="3" t="str">
        <f t="shared" ca="1" si="164"/>
        <v/>
      </c>
      <c r="F175" s="35" t="str">
        <f t="shared" ca="1" si="165"/>
        <v/>
      </c>
      <c r="G175" s="4" t="str">
        <f t="shared" ca="1" si="166"/>
        <v/>
      </c>
      <c r="H175" s="4" t="str">
        <f ca="1">IF($A175="маникюр",IF(AND(MAX(I$23:$I174)&lt;=MAX(K$23:$K174),$C175&lt;&gt;"",MAX(I$23:$I174)&lt;=MAX(M$23:$M174),MAX(I$23:$I174)&lt;TIME(16,0,0)),MAX(I$23:$I174,$C175),""),"")</f>
        <v/>
      </c>
      <c r="I175" s="4" t="str">
        <f t="shared" ca="1" si="167"/>
        <v/>
      </c>
      <c r="J175" s="4" t="str">
        <f ca="1">IF($A175="маникюр",IF(AND(MAX(I$23:$I174)&gt;MAX(K$23:$K174),$C175&lt;&gt;"",MAX(K$23:$K174)&lt;=MAX(M$23:$M174),MAX(K$23:$K174)&lt;TIME(16,0,0)),MAX(K$23:$K174,$C175),""),"")</f>
        <v/>
      </c>
      <c r="K175" s="4" t="str">
        <f t="shared" ca="1" si="168"/>
        <v/>
      </c>
      <c r="L175" s="21" t="str">
        <f ca="1">IF($A175="маникюр",IF(AND(MAX(I$23:$I174)&gt;MAX(M$23:$M174),$C175&lt;&gt;"",MAX(K$23:$K174)&gt;MAX(M$23:$M174),MAX(M$23:$M174)&lt;TIME(16,0,0)),MAX(M$23:$M174,$C175),""),"")</f>
        <v/>
      </c>
      <c r="M175" s="4" t="str">
        <f t="shared" ca="1" si="169"/>
        <v/>
      </c>
      <c r="N175" s="4" t="str">
        <f ca="1">IF($A175="макияж",IF(AND(MAX(O$23:$O174)&lt;=MAX(Q$23:$Q174),$C175&lt;&gt;"",MAX(O$23:$O174)&lt;=MAX(S$23:$S174),MAX(O$23:$O174)&lt;=MAX(U$23:$U174),MAX(O$23:$O174)&lt;=MAX(W$23:$W174),MAX(O$23:$O174)&lt;=MAX(Y$23:$Y174),MAX(O$23:$O174)&lt;=MAX(AA$23:$AA174),MAX(O$23:$O174)&lt;TIME(16,0,0)),MAX(O$23:$O174,$C175),""),"")</f>
        <v/>
      </c>
      <c r="O175" s="4" t="str">
        <f t="shared" ca="1" si="158"/>
        <v/>
      </c>
      <c r="P175" s="21" t="str">
        <f ca="1">IF($A175="макияж",IF(AND(MAX(O$23:$O174)&gt;MAX(Q$23:$Q174),$C175&lt;&gt;"",MAX(Q$23:$Q174)&lt;=MAX(S$23:$S174),MAX(Q$23:$Q174)&lt;=MAX(U$23:$U174),MAX(Q$23:$Q174)&lt;=MAX(W$23:$W174),MAX(Q$23:$Q174)&lt;=MAX(Y$23:$Y174),MAX(Q$23:$Q174)&lt;=MAX(AA$23:$AA174),MAX(Q$23:$Q174)&lt;TIME(16,0,0)),MAX(Q$23:$Q174,$C175),""),"")</f>
        <v/>
      </c>
      <c r="Q175" s="4" t="str">
        <f t="shared" ca="1" si="159"/>
        <v/>
      </c>
      <c r="R175" s="21" t="str">
        <f ca="1">IF($A175="макияж",IF(AND(MAX(O$23:$O174)&gt;MAX(S$23:$S174),$C175&lt;&gt;"",MAX(Q$23:$Q174)&gt;MAX(S$23:$S174),MAX(S$23:$S174)&lt;=MAX(U$23:$U174),MAX(S$23:$S174)&lt;=MAX(W$23:$W174),MAX(S$23:$S174)&lt;=MAX(Y$23:$Y174),MAX(S$23:$S174)&lt;=MAX(AA$23:$AA174),MAX(S$23:$S174)&lt;TIME(16,0,0)),MAX(S$23:$S174,$C175),""),"")</f>
        <v/>
      </c>
      <c r="S175" s="4" t="str">
        <f t="shared" ref="S175" ca="1" si="196">IF(ISTEXT(R175),"",R175+$E175/1440)</f>
        <v/>
      </c>
      <c r="T175" s="21" t="str">
        <f ca="1">IF($A175="макияж",IF(AND(MAX(O$23:$O174)&gt;MAX(U$23:$U174),$C175&lt;&gt;"",MAX(Q$23:$Q174)&gt;MAX(U$23:$U174),MAX(S$23:$S174)&gt;MAX(U$23:$U174),MAX(U$23:$U174)&lt;=MAX(W$23:$W174),MAX(U$23:$U174)&lt;=MAX(Y$23:$Y174),MAX(U$23:$U174)&lt;=MAX(AA$23:$AA174),MAX(U$23:$U174)&lt;TIME(16,0,0)),MAX(U$23:$U174,$C175),""),"")</f>
        <v/>
      </c>
      <c r="U175" s="4" t="str">
        <f t="shared" ca="1" si="171"/>
        <v/>
      </c>
      <c r="V175" s="21" t="str">
        <f ca="1">IF($A175="макияж",IF(AND(MAX(O$23:$O174)&gt;MAX(W$23:$W174),$C175&lt;&gt;"",MAX(Q$23:$Q174)&gt;MAX(W$23:$W174),MAX(S$23:$S174)&gt;MAX(W$23:$W174),MAX(U$23:$U174)&gt;MAX(W$23:$W174),MAX(W$23:$W174)&lt;=MAX(Y$23:$Y174),MAX(W$23:$W174)&lt;=MAX(AA$23:$AA174),MAX(W$23:$W174)&lt;TIME(16,0,0)),MAX(W$23:$W174,$C175),""),"")</f>
        <v/>
      </c>
      <c r="W175" s="4" t="str">
        <f t="shared" ca="1" si="172"/>
        <v/>
      </c>
      <c r="X175" s="21" t="str">
        <f ca="1">IF($A175="макияж",IF(AND(MAX(O$23:$O174)&gt;MAX(Y$23:$Y174),$C175&lt;&gt;"",MAX(Q$23:$Q174)&gt;MAX(Y$23:$Y174),MAX(S$23:$S174)&gt;MAX(Y$23:$Y174),MAX(U$23:$U174)&gt;MAX(Y$23:$Y174),MAX(W$23:$W174)&gt;MAX(Y$23:$Y174),MAX(Y$23:$Y174)&lt;=MAX(AA$23:$AA174),MAX(Y$23:$Y174)&lt;TIME(16,0,0)),MAX(Y$23:$Y174,$C175),""),"")</f>
        <v/>
      </c>
      <c r="Y175" s="4" t="str">
        <f t="shared" ca="1" si="173"/>
        <v/>
      </c>
      <c r="Z175" s="21" t="str">
        <f ca="1">IF($A175="макияж",IF(AND(MAX(O$23:$O174)&gt;MAX(AA$23:$AA174),$C175&lt;&gt;"",MAX(Q$23:$Q174)&gt;MAX(AA$23:$AA174),MAX(S$23:$S174)&gt;MAX(AA$23:$AA174),MAX(U$23:$U174)&gt;MAX(AA$23:$AA174),MAX(W$23:$W174)&gt;MAX(AA$23:$AA174),MAX(Y$23:$Y174)&gt;MAX(AA$23:$AA174),MAX(AA$23:$AA174)&lt;TIME(16,0,0)),MAX(AA$23:$AA174,$C175),""),"")</f>
        <v/>
      </c>
      <c r="AA175" s="4" t="str">
        <f t="shared" ca="1" si="174"/>
        <v/>
      </c>
    </row>
    <row r="176" spans="1:27" ht="13.8" x14ac:dyDescent="0.3">
      <c r="A176" s="33" t="str">
        <f t="shared" ca="1" si="161"/>
        <v>макияж</v>
      </c>
      <c r="B176" s="34">
        <f t="shared" ca="1" si="162"/>
        <v>3.8245170779340074</v>
      </c>
      <c r="C176" s="32" t="str">
        <f t="shared" ca="1" si="163"/>
        <v/>
      </c>
      <c r="D176" s="3" t="str">
        <f ca="1">IF(C176&lt;&gt;"",IF(A176="маникюр",SUM(COUNTIF($I$24:$I176,"&gt;"&amp;C176),COUNTIF($K$24:$K176,"&gt;"&amp;C176),COUNTIF($M$24:$M176,"&gt;"&amp;C176)),SUM(COUNTIF($O$24:$O176,"&gt;"&amp;C176),COUNTIF($Q$24:$Q176,"&gt;"&amp;C176),COUNTIF($S$24:$S176,"&gt;"&amp;C176),COUNTIF($U$24:$U176,"&gt;"&amp;C176),COUNTIF($W$24:$W176,"&gt;"&amp;C176),COUNTIF($Y$24:$Y176,"&gt;"&amp;C176),COUNTIF($AA$24:$AA176,"&gt;"&amp;C176))),"")</f>
        <v/>
      </c>
      <c r="E176" s="3" t="str">
        <f t="shared" ca="1" si="164"/>
        <v/>
      </c>
      <c r="F176" s="35" t="str">
        <f t="shared" ca="1" si="165"/>
        <v/>
      </c>
      <c r="G176" s="4" t="str">
        <f t="shared" ca="1" si="166"/>
        <v/>
      </c>
      <c r="H176" s="4" t="str">
        <f ca="1">IF($A176="маникюр",IF(AND(MAX(I$23:$I175)&lt;=MAX(K$23:$K175),$C176&lt;&gt;"",MAX(I$23:$I175)&lt;=MAX(M$23:$M175),MAX(I$23:$I175)&lt;TIME(16,0,0)),MAX(I$23:$I175,$C176),""),"")</f>
        <v/>
      </c>
      <c r="I176" s="4" t="str">
        <f t="shared" ca="1" si="167"/>
        <v/>
      </c>
      <c r="J176" s="4" t="str">
        <f ca="1">IF($A176="маникюр",IF(AND(MAX(I$23:$I175)&gt;MAX(K$23:$K175),$C176&lt;&gt;"",MAX(K$23:$K175)&lt;=MAX(M$23:$M175),MAX(K$23:$K175)&lt;TIME(16,0,0)),MAX(K$23:$K175,$C176),""),"")</f>
        <v/>
      </c>
      <c r="K176" s="4" t="str">
        <f t="shared" ca="1" si="168"/>
        <v/>
      </c>
      <c r="L176" s="21" t="str">
        <f ca="1">IF($A176="маникюр",IF(AND(MAX(I$23:$I175)&gt;MAX(M$23:$M175),$C176&lt;&gt;"",MAX(K$23:$K175)&gt;MAX(M$23:$M175),MAX(M$23:$M175)&lt;TIME(16,0,0)),MAX(M$23:$M175,$C176),""),"")</f>
        <v/>
      </c>
      <c r="M176" s="4" t="str">
        <f t="shared" ca="1" si="169"/>
        <v/>
      </c>
      <c r="N176" s="4" t="str">
        <f ca="1">IF($A176="макияж",IF(AND(MAX(O$23:$O175)&lt;=MAX(Q$23:$Q175),$C176&lt;&gt;"",MAX(O$23:$O175)&lt;=MAX(S$23:$S175),MAX(O$23:$O175)&lt;=MAX(U$23:$U175),MAX(O$23:$O175)&lt;=MAX(W$23:$W175),MAX(O$23:$O175)&lt;=MAX(Y$23:$Y175),MAX(O$23:$O175)&lt;=MAX(AA$23:$AA175),MAX(O$23:$O175)&lt;TIME(16,0,0)),MAX(O$23:$O175,$C176),""),"")</f>
        <v/>
      </c>
      <c r="O176" s="4" t="str">
        <f t="shared" ca="1" si="158"/>
        <v/>
      </c>
      <c r="P176" s="21" t="str">
        <f ca="1">IF($A176="макияж",IF(AND(MAX(O$23:$O175)&gt;MAX(Q$23:$Q175),$C176&lt;&gt;"",MAX(Q$23:$Q175)&lt;=MAX(S$23:$S175),MAX(Q$23:$Q175)&lt;=MAX(U$23:$U175),MAX(Q$23:$Q175)&lt;=MAX(W$23:$W175),MAX(Q$23:$Q175)&lt;=MAX(Y$23:$Y175),MAX(Q$23:$Q175)&lt;=MAX(AA$23:$AA175),MAX(Q$23:$Q175)&lt;TIME(16,0,0)),MAX(Q$23:$Q175,$C176),""),"")</f>
        <v/>
      </c>
      <c r="Q176" s="4" t="str">
        <f t="shared" ca="1" si="159"/>
        <v/>
      </c>
      <c r="R176" s="21" t="str">
        <f ca="1">IF($A176="макияж",IF(AND(MAX(O$23:$O175)&gt;MAX(S$23:$S175),$C176&lt;&gt;"",MAX(Q$23:$Q175)&gt;MAX(S$23:$S175),MAX(S$23:$S175)&lt;=MAX(U$23:$U175),MAX(S$23:$S175)&lt;=MAX(W$23:$W175),MAX(S$23:$S175)&lt;=MAX(Y$23:$Y175),MAX(S$23:$S175)&lt;=MAX(AA$23:$AA175),MAX(S$23:$S175)&lt;TIME(16,0,0)),MAX(S$23:$S175,$C176),""),"")</f>
        <v/>
      </c>
      <c r="S176" s="4" t="str">
        <f t="shared" ref="S176" ca="1" si="197">IF(ISTEXT(R176),"",R176+$E176/1440)</f>
        <v/>
      </c>
      <c r="T176" s="21" t="str">
        <f ca="1">IF($A176="макияж",IF(AND(MAX(O$23:$O175)&gt;MAX(U$23:$U175),$C176&lt;&gt;"",MAX(Q$23:$Q175)&gt;MAX(U$23:$U175),MAX(S$23:$S175)&gt;MAX(U$23:$U175),MAX(U$23:$U175)&lt;=MAX(W$23:$W175),MAX(U$23:$U175)&lt;=MAX(Y$23:$Y175),MAX(U$23:$U175)&lt;=MAX(AA$23:$AA175),MAX(U$23:$U175)&lt;TIME(16,0,0)),MAX(U$23:$U175,$C176),""),"")</f>
        <v/>
      </c>
      <c r="U176" s="4" t="str">
        <f t="shared" ca="1" si="171"/>
        <v/>
      </c>
      <c r="V176" s="21" t="str">
        <f ca="1">IF($A176="макияж",IF(AND(MAX(O$23:$O175)&gt;MAX(W$23:$W175),$C176&lt;&gt;"",MAX(Q$23:$Q175)&gt;MAX(W$23:$W175),MAX(S$23:$S175)&gt;MAX(W$23:$W175),MAX(U$23:$U175)&gt;MAX(W$23:$W175),MAX(W$23:$W175)&lt;=MAX(Y$23:$Y175),MAX(W$23:$W175)&lt;=MAX(AA$23:$AA175),MAX(W$23:$W175)&lt;TIME(16,0,0)),MAX(W$23:$W175,$C176),""),"")</f>
        <v/>
      </c>
      <c r="W176" s="4" t="str">
        <f t="shared" ca="1" si="172"/>
        <v/>
      </c>
      <c r="X176" s="21" t="str">
        <f ca="1">IF($A176="макияж",IF(AND(MAX(O$23:$O175)&gt;MAX(Y$23:$Y175),$C176&lt;&gt;"",MAX(Q$23:$Q175)&gt;MAX(Y$23:$Y175),MAX(S$23:$S175)&gt;MAX(Y$23:$Y175),MAX(U$23:$U175)&gt;MAX(Y$23:$Y175),MAX(W$23:$W175)&gt;MAX(Y$23:$Y175),MAX(Y$23:$Y175)&lt;=MAX(AA$23:$AA175),MAX(Y$23:$Y175)&lt;TIME(16,0,0)),MAX(Y$23:$Y175,$C176),""),"")</f>
        <v/>
      </c>
      <c r="Y176" s="4" t="str">
        <f t="shared" ca="1" si="173"/>
        <v/>
      </c>
      <c r="Z176" s="21" t="str">
        <f ca="1">IF($A176="макияж",IF(AND(MAX(O$23:$O175)&gt;MAX(AA$23:$AA175),$C176&lt;&gt;"",MAX(Q$23:$Q175)&gt;MAX(AA$23:$AA175),MAX(S$23:$S175)&gt;MAX(AA$23:$AA175),MAX(U$23:$U175)&gt;MAX(AA$23:$AA175),MAX(W$23:$W175)&gt;MAX(AA$23:$AA175),MAX(Y$23:$Y175)&gt;MAX(AA$23:$AA175),MAX(AA$23:$AA175)&lt;TIME(16,0,0)),MAX(AA$23:$AA175,$C176),""),"")</f>
        <v/>
      </c>
      <c r="AA176" s="4" t="str">
        <f t="shared" ca="1" si="174"/>
        <v/>
      </c>
    </row>
    <row r="177" spans="1:27" ht="13.8" x14ac:dyDescent="0.3">
      <c r="A177" s="33" t="str">
        <f t="shared" ca="1" si="161"/>
        <v>макияж</v>
      </c>
      <c r="B177" s="34">
        <f t="shared" ca="1" si="162"/>
        <v>3.3901997250036375</v>
      </c>
      <c r="C177" s="32" t="str">
        <f t="shared" ca="1" si="163"/>
        <v/>
      </c>
      <c r="D177" s="3" t="str">
        <f ca="1">IF(C177&lt;&gt;"",IF(A177="маникюр",SUM(COUNTIF($I$24:$I177,"&gt;"&amp;C177),COUNTIF($K$24:$K177,"&gt;"&amp;C177),COUNTIF($M$24:$M177,"&gt;"&amp;C177)),SUM(COUNTIF($O$24:$O177,"&gt;"&amp;C177),COUNTIF($Q$24:$Q177,"&gt;"&amp;C177),COUNTIF($S$24:$S177,"&gt;"&amp;C177),COUNTIF($U$24:$U177,"&gt;"&amp;C177),COUNTIF($W$24:$W177,"&gt;"&amp;C177),COUNTIF($Y$24:$Y177,"&gt;"&amp;C177),COUNTIF($AA$24:$AA177,"&gt;"&amp;C177))),"")</f>
        <v/>
      </c>
      <c r="E177" s="3" t="str">
        <f t="shared" ca="1" si="164"/>
        <v/>
      </c>
      <c r="F177" s="35" t="str">
        <f t="shared" ca="1" si="165"/>
        <v/>
      </c>
      <c r="G177" s="4" t="str">
        <f t="shared" ca="1" si="166"/>
        <v/>
      </c>
      <c r="H177" s="4" t="str">
        <f ca="1">IF($A177="маникюр",IF(AND(MAX(I$23:$I176)&lt;=MAX(K$23:$K176),$C177&lt;&gt;"",MAX(I$23:$I176)&lt;=MAX(M$23:$M176),MAX(I$23:$I176)&lt;TIME(16,0,0)),MAX(I$23:$I176,$C177),""),"")</f>
        <v/>
      </c>
      <c r="I177" s="4" t="str">
        <f t="shared" ca="1" si="167"/>
        <v/>
      </c>
      <c r="J177" s="4" t="str">
        <f ca="1">IF($A177="маникюр",IF(AND(MAX(I$23:$I176)&gt;MAX(K$23:$K176),$C177&lt;&gt;"",MAX(K$23:$K176)&lt;=MAX(M$23:$M176),MAX(K$23:$K176)&lt;TIME(16,0,0)),MAX(K$23:$K176,$C177),""),"")</f>
        <v/>
      </c>
      <c r="K177" s="4" t="str">
        <f t="shared" ca="1" si="168"/>
        <v/>
      </c>
      <c r="L177" s="21" t="str">
        <f ca="1">IF($A177="маникюр",IF(AND(MAX(I$23:$I176)&gt;MAX(M$23:$M176),$C177&lt;&gt;"",MAX(K$23:$K176)&gt;MAX(M$23:$M176),MAX(M$23:$M176)&lt;TIME(16,0,0)),MAX(M$23:$M176,$C177),""),"")</f>
        <v/>
      </c>
      <c r="M177" s="4" t="str">
        <f t="shared" ca="1" si="169"/>
        <v/>
      </c>
      <c r="N177" s="4" t="str">
        <f ca="1">IF($A177="макияж",IF(AND(MAX(O$23:$O176)&lt;=MAX(Q$23:$Q176),$C177&lt;&gt;"",MAX(O$23:$O176)&lt;=MAX(S$23:$S176),MAX(O$23:$O176)&lt;=MAX(U$23:$U176),MAX(O$23:$O176)&lt;=MAX(W$23:$W176),MAX(O$23:$O176)&lt;=MAX(Y$23:$Y176),MAX(O$23:$O176)&lt;=MAX(AA$23:$AA176),MAX(O$23:$O176)&lt;TIME(16,0,0)),MAX(O$23:$O176,$C177),""),"")</f>
        <v/>
      </c>
      <c r="O177" s="4" t="str">
        <f t="shared" ca="1" si="158"/>
        <v/>
      </c>
      <c r="P177" s="21" t="str">
        <f ca="1">IF($A177="макияж",IF(AND(MAX(O$23:$O176)&gt;MAX(Q$23:$Q176),$C177&lt;&gt;"",MAX(Q$23:$Q176)&lt;=MAX(S$23:$S176),MAX(Q$23:$Q176)&lt;=MAX(U$23:$U176),MAX(Q$23:$Q176)&lt;=MAX(W$23:$W176),MAX(Q$23:$Q176)&lt;=MAX(Y$23:$Y176),MAX(Q$23:$Q176)&lt;=MAX(AA$23:$AA176),MAX(Q$23:$Q176)&lt;TIME(16,0,0)),MAX(Q$23:$Q176,$C177),""),"")</f>
        <v/>
      </c>
      <c r="Q177" s="4" t="str">
        <f t="shared" ca="1" si="159"/>
        <v/>
      </c>
      <c r="R177" s="21" t="str">
        <f ca="1">IF($A177="макияж",IF(AND(MAX(O$23:$O176)&gt;MAX(S$23:$S176),$C177&lt;&gt;"",MAX(Q$23:$Q176)&gt;MAX(S$23:$S176),MAX(S$23:$S176)&lt;=MAX(U$23:$U176),MAX(S$23:$S176)&lt;=MAX(W$23:$W176),MAX(S$23:$S176)&lt;=MAX(Y$23:$Y176),MAX(S$23:$S176)&lt;=MAX(AA$23:$AA176),MAX(S$23:$S176)&lt;TIME(16,0,0)),MAX(S$23:$S176,$C177),""),"")</f>
        <v/>
      </c>
      <c r="S177" s="4" t="str">
        <f t="shared" ref="S177" ca="1" si="198">IF(ISTEXT(R177),"",R177+$E177/1440)</f>
        <v/>
      </c>
      <c r="T177" s="21" t="str">
        <f ca="1">IF($A177="макияж",IF(AND(MAX(O$23:$O176)&gt;MAX(U$23:$U176),$C177&lt;&gt;"",MAX(Q$23:$Q176)&gt;MAX(U$23:$U176),MAX(S$23:$S176)&gt;MAX(U$23:$U176),MAX(U$23:$U176)&lt;=MAX(W$23:$W176),MAX(U$23:$U176)&lt;=MAX(Y$23:$Y176),MAX(U$23:$U176)&lt;=MAX(AA$23:$AA176),MAX(U$23:$U176)&lt;TIME(16,0,0)),MAX(U$23:$U176,$C177),""),"")</f>
        <v/>
      </c>
      <c r="U177" s="4" t="str">
        <f t="shared" ca="1" si="171"/>
        <v/>
      </c>
      <c r="V177" s="21" t="str">
        <f ca="1">IF($A177="макияж",IF(AND(MAX(O$23:$O176)&gt;MAX(W$23:$W176),$C177&lt;&gt;"",MAX(Q$23:$Q176)&gt;MAX(W$23:$W176),MAX(S$23:$S176)&gt;MAX(W$23:$W176),MAX(U$23:$U176)&gt;MAX(W$23:$W176),MAX(W$23:$W176)&lt;=MAX(Y$23:$Y176),MAX(W$23:$W176)&lt;=MAX(AA$23:$AA176),MAX(W$23:$W176)&lt;TIME(16,0,0)),MAX(W$23:$W176,$C177),""),"")</f>
        <v/>
      </c>
      <c r="W177" s="4" t="str">
        <f t="shared" ca="1" si="172"/>
        <v/>
      </c>
      <c r="X177" s="21" t="str">
        <f ca="1">IF($A177="макияж",IF(AND(MAX(O$23:$O176)&gt;MAX(Y$23:$Y176),$C177&lt;&gt;"",MAX(Q$23:$Q176)&gt;MAX(Y$23:$Y176),MAX(S$23:$S176)&gt;MAX(Y$23:$Y176),MAX(U$23:$U176)&gt;MAX(Y$23:$Y176),MAX(W$23:$W176)&gt;MAX(Y$23:$Y176),MAX(Y$23:$Y176)&lt;=MAX(AA$23:$AA176),MAX(Y$23:$Y176)&lt;TIME(16,0,0)),MAX(Y$23:$Y176,$C177),""),"")</f>
        <v/>
      </c>
      <c r="Y177" s="4" t="str">
        <f t="shared" ca="1" si="173"/>
        <v/>
      </c>
      <c r="Z177" s="21" t="str">
        <f ca="1">IF($A177="макияж",IF(AND(MAX(O$23:$O176)&gt;MAX(AA$23:$AA176),$C177&lt;&gt;"",MAX(Q$23:$Q176)&gt;MAX(AA$23:$AA176),MAX(S$23:$S176)&gt;MAX(AA$23:$AA176),MAX(U$23:$U176)&gt;MAX(AA$23:$AA176),MAX(W$23:$W176)&gt;MAX(AA$23:$AA176),MAX(Y$23:$Y176)&gt;MAX(AA$23:$AA176),MAX(AA$23:$AA176)&lt;TIME(16,0,0)),MAX(AA$23:$AA176,$C177),""),"")</f>
        <v/>
      </c>
      <c r="AA177" s="4" t="str">
        <f t="shared" ca="1" si="174"/>
        <v/>
      </c>
    </row>
    <row r="178" spans="1:27" ht="13.8" x14ac:dyDescent="0.3">
      <c r="A178" s="33" t="str">
        <f t="shared" ca="1" si="161"/>
        <v>маникюр</v>
      </c>
      <c r="B178" s="34">
        <f t="shared" ca="1" si="162"/>
        <v>1.0552357824218535</v>
      </c>
      <c r="C178" s="32" t="str">
        <f t="shared" ca="1" si="163"/>
        <v/>
      </c>
      <c r="D178" s="3" t="str">
        <f ca="1">IF(C178&lt;&gt;"",IF(A178="маникюр",SUM(COUNTIF($I$24:$I178,"&gt;"&amp;C178),COUNTIF($K$24:$K178,"&gt;"&amp;C178),COUNTIF($M$24:$M178,"&gt;"&amp;C178)),SUM(COUNTIF($O$24:$O178,"&gt;"&amp;C178),COUNTIF($Q$24:$Q178,"&gt;"&amp;C178),COUNTIF($S$24:$S178,"&gt;"&amp;C178),COUNTIF($U$24:$U178,"&gt;"&amp;C178),COUNTIF($W$24:$W178,"&gt;"&amp;C178),COUNTIF($Y$24:$Y178,"&gt;"&amp;C178),COUNTIF($AA$24:$AA178,"&gt;"&amp;C178))),"")</f>
        <v/>
      </c>
      <c r="E178" s="3" t="str">
        <f t="shared" ca="1" si="164"/>
        <v/>
      </c>
      <c r="F178" s="35" t="str">
        <f t="shared" ca="1" si="165"/>
        <v/>
      </c>
      <c r="G178" s="4" t="str">
        <f t="shared" ca="1" si="166"/>
        <v/>
      </c>
      <c r="H178" s="4" t="str">
        <f ca="1">IF($A178="маникюр",IF(AND(MAX(I$23:$I177)&lt;=MAX(K$23:$K177),$C178&lt;&gt;"",MAX(I$23:$I177)&lt;=MAX(M$23:$M177),MAX(I$23:$I177)&lt;TIME(16,0,0)),MAX(I$23:$I177,$C178),""),"")</f>
        <v/>
      </c>
      <c r="I178" s="4" t="str">
        <f t="shared" ca="1" si="167"/>
        <v/>
      </c>
      <c r="J178" s="4" t="str">
        <f ca="1">IF($A178="маникюр",IF(AND(MAX(I$23:$I177)&gt;MAX(K$23:$K177),$C178&lt;&gt;"",MAX(K$23:$K177)&lt;=MAX(M$23:$M177),MAX(K$23:$K177)&lt;TIME(16,0,0)),MAX(K$23:$K177,$C178),""),"")</f>
        <v/>
      </c>
      <c r="K178" s="4" t="str">
        <f t="shared" ca="1" si="168"/>
        <v/>
      </c>
      <c r="L178" s="21" t="str">
        <f ca="1">IF($A178="маникюр",IF(AND(MAX(I$23:$I177)&gt;MAX(M$23:$M177),$C178&lt;&gt;"",MAX(K$23:$K177)&gt;MAX(M$23:$M177),MAX(M$23:$M177)&lt;TIME(16,0,0)),MAX(M$23:$M177,$C178),""),"")</f>
        <v/>
      </c>
      <c r="M178" s="4" t="str">
        <f t="shared" ca="1" si="169"/>
        <v/>
      </c>
      <c r="N178" s="4" t="str">
        <f ca="1">IF($A178="макияж",IF(AND(MAX(O$23:$O177)&lt;=MAX(Q$23:$Q177),$C178&lt;&gt;"",MAX(O$23:$O177)&lt;=MAX(S$23:$S177),MAX(O$23:$O177)&lt;=MAX(U$23:$U177),MAX(O$23:$O177)&lt;=MAX(W$23:$W177),MAX(O$23:$O177)&lt;=MAX(Y$23:$Y177),MAX(O$23:$O177)&lt;=MAX(AA$23:$AA177),MAX(O$23:$O177)&lt;TIME(16,0,0)),MAX(O$23:$O177,$C178),""),"")</f>
        <v/>
      </c>
      <c r="O178" s="4" t="str">
        <f t="shared" ca="1" si="158"/>
        <v/>
      </c>
      <c r="P178" s="21" t="str">
        <f ca="1">IF($A178="макияж",IF(AND(MAX(O$23:$O177)&gt;MAX(Q$23:$Q177),$C178&lt;&gt;"",MAX(Q$23:$Q177)&lt;=MAX(S$23:$S177),MAX(Q$23:$Q177)&lt;=MAX(U$23:$U177),MAX(Q$23:$Q177)&lt;=MAX(W$23:$W177),MAX(Q$23:$Q177)&lt;=MAX(Y$23:$Y177),MAX(Q$23:$Q177)&lt;=MAX(AA$23:$AA177),MAX(Q$23:$Q177)&lt;TIME(16,0,0)),MAX(Q$23:$Q177,$C178),""),"")</f>
        <v/>
      </c>
      <c r="Q178" s="4" t="str">
        <f t="shared" ca="1" si="159"/>
        <v/>
      </c>
      <c r="R178" s="21" t="str">
        <f ca="1">IF($A178="макияж",IF(AND(MAX(O$23:$O177)&gt;MAX(S$23:$S177),$C178&lt;&gt;"",MAX(Q$23:$Q177)&gt;MAX(S$23:$S177),MAX(S$23:$S177)&lt;=MAX(U$23:$U177),MAX(S$23:$S177)&lt;=MAX(W$23:$W177),MAX(S$23:$S177)&lt;=MAX(Y$23:$Y177),MAX(S$23:$S177)&lt;=MAX(AA$23:$AA177),MAX(S$23:$S177)&lt;TIME(16,0,0)),MAX(S$23:$S177,$C178),""),"")</f>
        <v/>
      </c>
      <c r="S178" s="4" t="str">
        <f t="shared" ref="S178" ca="1" si="199">IF(ISTEXT(R178),"",R178+$E178/1440)</f>
        <v/>
      </c>
      <c r="T178" s="21" t="str">
        <f ca="1">IF($A178="макияж",IF(AND(MAX(O$23:$O177)&gt;MAX(U$23:$U177),$C178&lt;&gt;"",MAX(Q$23:$Q177)&gt;MAX(U$23:$U177),MAX(S$23:$S177)&gt;MAX(U$23:$U177),MAX(U$23:$U177)&lt;=MAX(W$23:$W177),MAX(U$23:$U177)&lt;=MAX(Y$23:$Y177),MAX(U$23:$U177)&lt;=MAX(AA$23:$AA177),MAX(U$23:$U177)&lt;TIME(16,0,0)),MAX(U$23:$U177,$C178),""),"")</f>
        <v/>
      </c>
      <c r="U178" s="4" t="str">
        <f t="shared" ca="1" si="171"/>
        <v/>
      </c>
      <c r="V178" s="21" t="str">
        <f ca="1">IF($A178="макияж",IF(AND(MAX(O$23:$O177)&gt;MAX(W$23:$W177),$C178&lt;&gt;"",MAX(Q$23:$Q177)&gt;MAX(W$23:$W177),MAX(S$23:$S177)&gt;MAX(W$23:$W177),MAX(U$23:$U177)&gt;MAX(W$23:$W177),MAX(W$23:$W177)&lt;=MAX(Y$23:$Y177),MAX(W$23:$W177)&lt;=MAX(AA$23:$AA177),MAX(W$23:$W177)&lt;TIME(16,0,0)),MAX(W$23:$W177,$C178),""),"")</f>
        <v/>
      </c>
      <c r="W178" s="4" t="str">
        <f t="shared" ca="1" si="172"/>
        <v/>
      </c>
      <c r="X178" s="21" t="str">
        <f ca="1">IF($A178="макияж",IF(AND(MAX(O$23:$O177)&gt;MAX(Y$23:$Y177),$C178&lt;&gt;"",MAX(Q$23:$Q177)&gt;MAX(Y$23:$Y177),MAX(S$23:$S177)&gt;MAX(Y$23:$Y177),MAX(U$23:$U177)&gt;MAX(Y$23:$Y177),MAX(W$23:$W177)&gt;MAX(Y$23:$Y177),MAX(Y$23:$Y177)&lt;=MAX(AA$23:$AA177),MAX(Y$23:$Y177)&lt;TIME(16,0,0)),MAX(Y$23:$Y177,$C178),""),"")</f>
        <v/>
      </c>
      <c r="Y178" s="4" t="str">
        <f t="shared" ca="1" si="173"/>
        <v/>
      </c>
      <c r="Z178" s="21" t="str">
        <f ca="1">IF($A178="макияж",IF(AND(MAX(O$23:$O177)&gt;MAX(AA$23:$AA177),$C178&lt;&gt;"",MAX(Q$23:$Q177)&gt;MAX(AA$23:$AA177),MAX(S$23:$S177)&gt;MAX(AA$23:$AA177),MAX(U$23:$U177)&gt;MAX(AA$23:$AA177),MAX(W$23:$W177)&gt;MAX(AA$23:$AA177),MAX(Y$23:$Y177)&gt;MAX(AA$23:$AA177),MAX(AA$23:$AA177)&lt;TIME(16,0,0)),MAX(AA$23:$AA177,$C178),""),"")</f>
        <v/>
      </c>
      <c r="AA178" s="4" t="str">
        <f t="shared" ca="1" si="174"/>
        <v/>
      </c>
    </row>
    <row r="179" spans="1:27" ht="13.8" x14ac:dyDescent="0.3">
      <c r="A179" s="33" t="str">
        <f t="shared" ca="1" si="161"/>
        <v>маникюр</v>
      </c>
      <c r="B179" s="34">
        <f t="shared" ca="1" si="162"/>
        <v>2.8493407759222222</v>
      </c>
      <c r="C179" s="32" t="str">
        <f t="shared" ca="1" si="163"/>
        <v/>
      </c>
      <c r="D179" s="3" t="str">
        <f ca="1">IF(C179&lt;&gt;"",IF(A179="маникюр",SUM(COUNTIF($I$24:$I179,"&gt;"&amp;C179),COUNTIF($K$24:$K179,"&gt;"&amp;C179),COUNTIF($M$24:$M179,"&gt;"&amp;C179)),SUM(COUNTIF($O$24:$O179,"&gt;"&amp;C179),COUNTIF($Q$24:$Q179,"&gt;"&amp;C179),COUNTIF($S$24:$S179,"&gt;"&amp;C179),COUNTIF($U$24:$U179,"&gt;"&amp;C179),COUNTIF($W$24:$W179,"&gt;"&amp;C179),COUNTIF($Y$24:$Y179,"&gt;"&amp;C179),COUNTIF($AA$24:$AA179,"&gt;"&amp;C179))),"")</f>
        <v/>
      </c>
      <c r="E179" s="3" t="str">
        <f t="shared" ca="1" si="164"/>
        <v/>
      </c>
      <c r="F179" s="35" t="str">
        <f t="shared" ca="1" si="165"/>
        <v/>
      </c>
      <c r="G179" s="4" t="str">
        <f t="shared" ca="1" si="166"/>
        <v/>
      </c>
      <c r="H179" s="4" t="str">
        <f ca="1">IF($A179="маникюр",IF(AND(MAX(I$23:$I178)&lt;=MAX(K$23:$K178),$C179&lt;&gt;"",MAX(I$23:$I178)&lt;=MAX(M$23:$M178),MAX(I$23:$I178)&lt;TIME(16,0,0)),MAX(I$23:$I178,$C179),""),"")</f>
        <v/>
      </c>
      <c r="I179" s="4" t="str">
        <f t="shared" ca="1" si="167"/>
        <v/>
      </c>
      <c r="J179" s="4" t="str">
        <f ca="1">IF($A179="маникюр",IF(AND(MAX(I$23:$I178)&gt;MAX(K$23:$K178),$C179&lt;&gt;"",MAX(K$23:$K178)&lt;=MAX(M$23:$M178),MAX(K$23:$K178)&lt;TIME(16,0,0)),MAX(K$23:$K178,$C179),""),"")</f>
        <v/>
      </c>
      <c r="K179" s="4" t="str">
        <f t="shared" ca="1" si="168"/>
        <v/>
      </c>
      <c r="L179" s="21" t="str">
        <f ca="1">IF($A179="маникюр",IF(AND(MAX(I$23:$I178)&gt;MAX(M$23:$M178),$C179&lt;&gt;"",MAX(K$23:$K178)&gt;MAX(M$23:$M178),MAX(M$23:$M178)&lt;TIME(16,0,0)),MAX(M$23:$M178,$C179),""),"")</f>
        <v/>
      </c>
      <c r="M179" s="4" t="str">
        <f t="shared" ca="1" si="169"/>
        <v/>
      </c>
      <c r="N179" s="4" t="str">
        <f ca="1">IF($A179="макияж",IF(AND(MAX(O$23:$O178)&lt;=MAX(Q$23:$Q178),$C179&lt;&gt;"",MAX(O$23:$O178)&lt;=MAX(S$23:$S178),MAX(O$23:$O178)&lt;=MAX(U$23:$U178),MAX(O$23:$O178)&lt;=MAX(W$23:$W178),MAX(O$23:$O178)&lt;=MAX(Y$23:$Y178),MAX(O$23:$O178)&lt;=MAX(AA$23:$AA178),MAX(O$23:$O178)&lt;TIME(16,0,0)),MAX(O$23:$O178,$C179),""),"")</f>
        <v/>
      </c>
      <c r="O179" s="4" t="str">
        <f t="shared" ca="1" si="158"/>
        <v/>
      </c>
      <c r="P179" s="21" t="str">
        <f ca="1">IF($A179="макияж",IF(AND(MAX(O$23:$O178)&gt;MAX(Q$23:$Q178),$C179&lt;&gt;"",MAX(Q$23:$Q178)&lt;=MAX(S$23:$S178),MAX(Q$23:$Q178)&lt;=MAX(U$23:$U178),MAX(Q$23:$Q178)&lt;=MAX(W$23:$W178),MAX(Q$23:$Q178)&lt;=MAX(Y$23:$Y178),MAX(Q$23:$Q178)&lt;=MAX(AA$23:$AA178),MAX(Q$23:$Q178)&lt;TIME(16,0,0)),MAX(Q$23:$Q178,$C179),""),"")</f>
        <v/>
      </c>
      <c r="Q179" s="4" t="str">
        <f t="shared" ca="1" si="159"/>
        <v/>
      </c>
      <c r="R179" s="21" t="str">
        <f ca="1">IF($A179="макияж",IF(AND(MAX(O$23:$O178)&gt;MAX(S$23:$S178),$C179&lt;&gt;"",MAX(Q$23:$Q178)&gt;MAX(S$23:$S178),MAX(S$23:$S178)&lt;=MAX(U$23:$U178),MAX(S$23:$S178)&lt;=MAX(W$23:$W178),MAX(S$23:$S178)&lt;=MAX(Y$23:$Y178),MAX(S$23:$S178)&lt;=MAX(AA$23:$AA178),MAX(S$23:$S178)&lt;TIME(16,0,0)),MAX(S$23:$S178,$C179),""),"")</f>
        <v/>
      </c>
      <c r="S179" s="4" t="str">
        <f t="shared" ref="S179" ca="1" si="200">IF(ISTEXT(R179),"",R179+$E179/1440)</f>
        <v/>
      </c>
      <c r="T179" s="21" t="str">
        <f ca="1">IF($A179="макияж",IF(AND(MAX(O$23:$O178)&gt;MAX(U$23:$U178),$C179&lt;&gt;"",MAX(Q$23:$Q178)&gt;MAX(U$23:$U178),MAX(S$23:$S178)&gt;MAX(U$23:$U178),MAX(U$23:$U178)&lt;=MAX(W$23:$W178),MAX(U$23:$U178)&lt;=MAX(Y$23:$Y178),MAX(U$23:$U178)&lt;=MAX(AA$23:$AA178),MAX(U$23:$U178)&lt;TIME(16,0,0)),MAX(U$23:$U178,$C179),""),"")</f>
        <v/>
      </c>
      <c r="U179" s="4" t="str">
        <f t="shared" ca="1" si="171"/>
        <v/>
      </c>
      <c r="V179" s="21" t="str">
        <f ca="1">IF($A179="макияж",IF(AND(MAX(O$23:$O178)&gt;MAX(W$23:$W178),$C179&lt;&gt;"",MAX(Q$23:$Q178)&gt;MAX(W$23:$W178),MAX(S$23:$S178)&gt;MAX(W$23:$W178),MAX(U$23:$U178)&gt;MAX(W$23:$W178),MAX(W$23:$W178)&lt;=MAX(Y$23:$Y178),MAX(W$23:$W178)&lt;=MAX(AA$23:$AA178),MAX(W$23:$W178)&lt;TIME(16,0,0)),MAX(W$23:$W178,$C179),""),"")</f>
        <v/>
      </c>
      <c r="W179" s="4" t="str">
        <f t="shared" ca="1" si="172"/>
        <v/>
      </c>
      <c r="X179" s="21" t="str">
        <f ca="1">IF($A179="макияж",IF(AND(MAX(O$23:$O178)&gt;MAX(Y$23:$Y178),$C179&lt;&gt;"",MAX(Q$23:$Q178)&gt;MAX(Y$23:$Y178),MAX(S$23:$S178)&gt;MAX(Y$23:$Y178),MAX(U$23:$U178)&gt;MAX(Y$23:$Y178),MAX(W$23:$W178)&gt;MAX(Y$23:$Y178),MAX(Y$23:$Y178)&lt;=MAX(AA$23:$AA178),MAX(Y$23:$Y178)&lt;TIME(16,0,0)),MAX(Y$23:$Y178,$C179),""),"")</f>
        <v/>
      </c>
      <c r="Y179" s="4" t="str">
        <f t="shared" ca="1" si="173"/>
        <v/>
      </c>
      <c r="Z179" s="21" t="str">
        <f ca="1">IF($A179="макияж",IF(AND(MAX(O$23:$O178)&gt;MAX(AA$23:$AA178),$C179&lt;&gt;"",MAX(Q$23:$Q178)&gt;MAX(AA$23:$AA178),MAX(S$23:$S178)&gt;MAX(AA$23:$AA178),MAX(U$23:$U178)&gt;MAX(AA$23:$AA178),MAX(W$23:$W178)&gt;MAX(AA$23:$AA178),MAX(Y$23:$Y178)&gt;MAX(AA$23:$AA178),MAX(AA$23:$AA178)&lt;TIME(16,0,0)),MAX(AA$23:$AA178,$C179),""),"")</f>
        <v/>
      </c>
      <c r="AA179" s="4" t="str">
        <f t="shared" ca="1" si="174"/>
        <v/>
      </c>
    </row>
    <row r="180" spans="1:27" ht="13.8" x14ac:dyDescent="0.3">
      <c r="A180" s="33" t="str">
        <f t="shared" ca="1" si="161"/>
        <v>макияж</v>
      </c>
      <c r="B180" s="34">
        <f t="shared" ca="1" si="162"/>
        <v>3.1049531305196409</v>
      </c>
      <c r="C180" s="32" t="str">
        <f t="shared" ca="1" si="163"/>
        <v/>
      </c>
      <c r="D180" s="3" t="str">
        <f ca="1">IF(C180&lt;&gt;"",IF(A180="маникюр",SUM(COUNTIF($I$24:$I180,"&gt;"&amp;C180),COUNTIF($K$24:$K180,"&gt;"&amp;C180),COUNTIF($M$24:$M180,"&gt;"&amp;C180)),SUM(COUNTIF($O$24:$O180,"&gt;"&amp;C180),COUNTIF($Q$24:$Q180,"&gt;"&amp;C180),COUNTIF($S$24:$S180,"&gt;"&amp;C180),COUNTIF($U$24:$U180,"&gt;"&amp;C180),COUNTIF($W$24:$W180,"&gt;"&amp;C180),COUNTIF($Y$24:$Y180,"&gt;"&amp;C180),COUNTIF($AA$24:$AA180,"&gt;"&amp;C180))),"")</f>
        <v/>
      </c>
      <c r="E180" s="3" t="str">
        <f t="shared" ca="1" si="164"/>
        <v/>
      </c>
      <c r="F180" s="35" t="str">
        <f t="shared" ca="1" si="165"/>
        <v/>
      </c>
      <c r="G180" s="4" t="str">
        <f t="shared" ca="1" si="166"/>
        <v/>
      </c>
      <c r="H180" s="4" t="str">
        <f ca="1">IF($A180="маникюр",IF(AND(MAX(I$23:$I179)&lt;=MAX(K$23:$K179),$C180&lt;&gt;"",MAX(I$23:$I179)&lt;=MAX(M$23:$M179),MAX(I$23:$I179)&lt;TIME(16,0,0)),MAX(I$23:$I179,$C180),""),"")</f>
        <v/>
      </c>
      <c r="I180" s="4" t="str">
        <f t="shared" ca="1" si="167"/>
        <v/>
      </c>
      <c r="J180" s="4" t="str">
        <f ca="1">IF($A180="маникюр",IF(AND(MAX(I$23:$I179)&gt;MAX(K$23:$K179),$C180&lt;&gt;"",MAX(K$23:$K179)&lt;=MAX(M$23:$M179),MAX(K$23:$K179)&lt;TIME(16,0,0)),MAX(K$23:$K179,$C180),""),"")</f>
        <v/>
      </c>
      <c r="K180" s="4" t="str">
        <f t="shared" ca="1" si="168"/>
        <v/>
      </c>
      <c r="L180" s="21" t="str">
        <f ca="1">IF($A180="маникюр",IF(AND(MAX(I$23:$I179)&gt;MAX(M$23:$M179),$C180&lt;&gt;"",MAX(K$23:$K179)&gt;MAX(M$23:$M179),MAX(M$23:$M179)&lt;TIME(16,0,0)),MAX(M$23:$M179,$C180),""),"")</f>
        <v/>
      </c>
      <c r="M180" s="4" t="str">
        <f t="shared" ca="1" si="169"/>
        <v/>
      </c>
      <c r="N180" s="4" t="str">
        <f ca="1">IF($A180="макияж",IF(AND(MAX(O$23:$O179)&lt;=MAX(Q$23:$Q179),$C180&lt;&gt;"",MAX(O$23:$O179)&lt;=MAX(S$23:$S179),MAX(O$23:$O179)&lt;=MAX(U$23:$U179),MAX(O$23:$O179)&lt;=MAX(W$23:$W179),MAX(O$23:$O179)&lt;=MAX(Y$23:$Y179),MAX(O$23:$O179)&lt;=MAX(AA$23:$AA179),MAX(O$23:$O179)&lt;TIME(16,0,0)),MAX(O$23:$O179,$C180),""),"")</f>
        <v/>
      </c>
      <c r="O180" s="4" t="str">
        <f t="shared" ca="1" si="158"/>
        <v/>
      </c>
      <c r="P180" s="21" t="str">
        <f ca="1">IF($A180="макияж",IF(AND(MAX(O$23:$O179)&gt;MAX(Q$23:$Q179),$C180&lt;&gt;"",MAX(Q$23:$Q179)&lt;=MAX(S$23:$S179),MAX(Q$23:$Q179)&lt;=MAX(U$23:$U179),MAX(Q$23:$Q179)&lt;=MAX(W$23:$W179),MAX(Q$23:$Q179)&lt;=MAX(Y$23:$Y179),MAX(Q$23:$Q179)&lt;=MAX(AA$23:$AA179),MAX(Q$23:$Q179)&lt;TIME(16,0,0)),MAX(Q$23:$Q179,$C180),""),"")</f>
        <v/>
      </c>
      <c r="Q180" s="4" t="str">
        <f t="shared" ca="1" si="159"/>
        <v/>
      </c>
      <c r="R180" s="21" t="str">
        <f ca="1">IF($A180="макияж",IF(AND(MAX(O$23:$O179)&gt;MAX(S$23:$S179),$C180&lt;&gt;"",MAX(Q$23:$Q179)&gt;MAX(S$23:$S179),MAX(S$23:$S179)&lt;=MAX(U$23:$U179),MAX(S$23:$S179)&lt;=MAX(W$23:$W179),MAX(S$23:$S179)&lt;=MAX(Y$23:$Y179),MAX(S$23:$S179)&lt;=MAX(AA$23:$AA179),MAX(S$23:$S179)&lt;TIME(16,0,0)),MAX(S$23:$S179,$C180),""),"")</f>
        <v/>
      </c>
      <c r="S180" s="4" t="str">
        <f t="shared" ref="S180" ca="1" si="201">IF(ISTEXT(R180),"",R180+$E180/1440)</f>
        <v/>
      </c>
      <c r="T180" s="21" t="str">
        <f ca="1">IF($A180="макияж",IF(AND(MAX(O$23:$O179)&gt;MAX(U$23:$U179),$C180&lt;&gt;"",MAX(Q$23:$Q179)&gt;MAX(U$23:$U179),MAX(S$23:$S179)&gt;MAX(U$23:$U179),MAX(U$23:$U179)&lt;=MAX(W$23:$W179),MAX(U$23:$U179)&lt;=MAX(Y$23:$Y179),MAX(U$23:$U179)&lt;=MAX(AA$23:$AA179),MAX(U$23:$U179)&lt;TIME(16,0,0)),MAX(U$23:$U179,$C180),""),"")</f>
        <v/>
      </c>
      <c r="U180" s="4" t="str">
        <f t="shared" ca="1" si="171"/>
        <v/>
      </c>
      <c r="V180" s="21" t="str">
        <f ca="1">IF($A180="макияж",IF(AND(MAX(O$23:$O179)&gt;MAX(W$23:$W179),$C180&lt;&gt;"",MAX(Q$23:$Q179)&gt;MAX(W$23:$W179),MAX(S$23:$S179)&gt;MAX(W$23:$W179),MAX(U$23:$U179)&gt;MAX(W$23:$W179),MAX(W$23:$W179)&lt;=MAX(Y$23:$Y179),MAX(W$23:$W179)&lt;=MAX(AA$23:$AA179),MAX(W$23:$W179)&lt;TIME(16,0,0)),MAX(W$23:$W179,$C180),""),"")</f>
        <v/>
      </c>
      <c r="W180" s="4" t="str">
        <f t="shared" ca="1" si="172"/>
        <v/>
      </c>
      <c r="X180" s="21" t="str">
        <f ca="1">IF($A180="макияж",IF(AND(MAX(O$23:$O179)&gt;MAX(Y$23:$Y179),$C180&lt;&gt;"",MAX(Q$23:$Q179)&gt;MAX(Y$23:$Y179),MAX(S$23:$S179)&gt;MAX(Y$23:$Y179),MAX(U$23:$U179)&gt;MAX(Y$23:$Y179),MAX(W$23:$W179)&gt;MAX(Y$23:$Y179),MAX(Y$23:$Y179)&lt;=MAX(AA$23:$AA179),MAX(Y$23:$Y179)&lt;TIME(16,0,0)),MAX(Y$23:$Y179,$C180),""),"")</f>
        <v/>
      </c>
      <c r="Y180" s="4" t="str">
        <f t="shared" ca="1" si="173"/>
        <v/>
      </c>
      <c r="Z180" s="21" t="str">
        <f ca="1">IF($A180="макияж",IF(AND(MAX(O$23:$O179)&gt;MAX(AA$23:$AA179),$C180&lt;&gt;"",MAX(Q$23:$Q179)&gt;MAX(AA$23:$AA179),MAX(S$23:$S179)&gt;MAX(AA$23:$AA179),MAX(U$23:$U179)&gt;MAX(AA$23:$AA179),MAX(W$23:$W179)&gt;MAX(AA$23:$AA179),MAX(Y$23:$Y179)&gt;MAX(AA$23:$AA179),MAX(AA$23:$AA179)&lt;TIME(16,0,0)),MAX(AA$23:$AA179,$C180),""),"")</f>
        <v/>
      </c>
      <c r="AA180" s="4" t="str">
        <f t="shared" ca="1" si="174"/>
        <v/>
      </c>
    </row>
    <row r="181" spans="1:27" ht="13.8" x14ac:dyDescent="0.3">
      <c r="A181" s="33" t="str">
        <f t="shared" ca="1" si="161"/>
        <v>макияж</v>
      </c>
      <c r="B181" s="34">
        <f t="shared" ca="1" si="162"/>
        <v>7.4605594880911488</v>
      </c>
      <c r="C181" s="32" t="str">
        <f t="shared" ca="1" si="163"/>
        <v/>
      </c>
      <c r="D181" s="3" t="str">
        <f ca="1">IF(C181&lt;&gt;"",IF(A181="маникюр",SUM(COUNTIF($I$24:$I181,"&gt;"&amp;C181),COUNTIF($K$24:$K181,"&gt;"&amp;C181),COUNTIF($M$24:$M181,"&gt;"&amp;C181)),SUM(COUNTIF($O$24:$O181,"&gt;"&amp;C181),COUNTIF($Q$24:$Q181,"&gt;"&amp;C181),COUNTIF($S$24:$S181,"&gt;"&amp;C181),COUNTIF($U$24:$U181,"&gt;"&amp;C181),COUNTIF($W$24:$W181,"&gt;"&amp;C181),COUNTIF($Y$24:$Y181,"&gt;"&amp;C181),COUNTIF($AA$24:$AA181,"&gt;"&amp;C181))),"")</f>
        <v/>
      </c>
      <c r="E181" s="3" t="str">
        <f t="shared" ca="1" si="164"/>
        <v/>
      </c>
      <c r="F181" s="35" t="str">
        <f t="shared" ca="1" si="165"/>
        <v/>
      </c>
      <c r="G181" s="4" t="str">
        <f t="shared" ca="1" si="166"/>
        <v/>
      </c>
      <c r="H181" s="4" t="str">
        <f ca="1">IF($A181="маникюр",IF(AND(MAX(I$23:$I180)&lt;=MAX(K$23:$K180),$C181&lt;&gt;"",MAX(I$23:$I180)&lt;=MAX(M$23:$M180),MAX(I$23:$I180)&lt;TIME(16,0,0)),MAX(I$23:$I180,$C181),""),"")</f>
        <v/>
      </c>
      <c r="I181" s="4" t="str">
        <f t="shared" ca="1" si="167"/>
        <v/>
      </c>
      <c r="J181" s="4" t="str">
        <f ca="1">IF($A181="маникюр",IF(AND(MAX(I$23:$I180)&gt;MAX(K$23:$K180),$C181&lt;&gt;"",MAX(K$23:$K180)&lt;=MAX(M$23:$M180),MAX(K$23:$K180)&lt;TIME(16,0,0)),MAX(K$23:$K180,$C181),""),"")</f>
        <v/>
      </c>
      <c r="K181" s="4" t="str">
        <f t="shared" ca="1" si="168"/>
        <v/>
      </c>
      <c r="L181" s="21" t="str">
        <f ca="1">IF($A181="маникюр",IF(AND(MAX(I$23:$I180)&gt;MAX(M$23:$M180),$C181&lt;&gt;"",MAX(K$23:$K180)&gt;MAX(M$23:$M180),MAX(M$23:$M180)&lt;TIME(16,0,0)),MAX(M$23:$M180,$C181),""),"")</f>
        <v/>
      </c>
      <c r="M181" s="4" t="str">
        <f t="shared" ca="1" si="169"/>
        <v/>
      </c>
      <c r="N181" s="4" t="str">
        <f ca="1">IF($A181="макияж",IF(AND(MAX(O$23:$O180)&lt;=MAX(Q$23:$Q180),$C181&lt;&gt;"",MAX(O$23:$O180)&lt;=MAX(S$23:$S180),MAX(O$23:$O180)&lt;=MAX(U$23:$U180),MAX(O$23:$O180)&lt;=MAX(W$23:$W180),MAX(O$23:$O180)&lt;=MAX(Y$23:$Y180),MAX(O$23:$O180)&lt;=MAX(AA$23:$AA180),MAX(O$23:$O180)&lt;TIME(16,0,0)),MAX(O$23:$O180,$C181),""),"")</f>
        <v/>
      </c>
      <c r="O181" s="4" t="str">
        <f t="shared" ca="1" si="158"/>
        <v/>
      </c>
      <c r="P181" s="21" t="str">
        <f ca="1">IF($A181="макияж",IF(AND(MAX(O$23:$O180)&gt;MAX(Q$23:$Q180),$C181&lt;&gt;"",MAX(Q$23:$Q180)&lt;=MAX(S$23:$S180),MAX(Q$23:$Q180)&lt;=MAX(U$23:$U180),MAX(Q$23:$Q180)&lt;=MAX(W$23:$W180),MAX(Q$23:$Q180)&lt;=MAX(Y$23:$Y180),MAX(Q$23:$Q180)&lt;=MAX(AA$23:$AA180),MAX(Q$23:$Q180)&lt;TIME(16,0,0)),MAX(Q$23:$Q180,$C181),""),"")</f>
        <v/>
      </c>
      <c r="Q181" s="4" t="str">
        <f t="shared" ca="1" si="159"/>
        <v/>
      </c>
      <c r="R181" s="21" t="str">
        <f ca="1">IF($A181="макияж",IF(AND(MAX(O$23:$O180)&gt;MAX(S$23:$S180),$C181&lt;&gt;"",MAX(Q$23:$Q180)&gt;MAX(S$23:$S180),MAX(S$23:$S180)&lt;=MAX(U$23:$U180),MAX(S$23:$S180)&lt;=MAX(W$23:$W180),MAX(S$23:$S180)&lt;=MAX(Y$23:$Y180),MAX(S$23:$S180)&lt;=MAX(AA$23:$AA180),MAX(S$23:$S180)&lt;TIME(16,0,0)),MAX(S$23:$S180,$C181),""),"")</f>
        <v/>
      </c>
      <c r="S181" s="4" t="str">
        <f t="shared" ref="S181" ca="1" si="202">IF(ISTEXT(R181),"",R181+$E181/1440)</f>
        <v/>
      </c>
      <c r="T181" s="21" t="str">
        <f ca="1">IF($A181="макияж",IF(AND(MAX(O$23:$O180)&gt;MAX(U$23:$U180),$C181&lt;&gt;"",MAX(Q$23:$Q180)&gt;MAX(U$23:$U180),MAX(S$23:$S180)&gt;MAX(U$23:$U180),MAX(U$23:$U180)&lt;=MAX(W$23:$W180),MAX(U$23:$U180)&lt;=MAX(Y$23:$Y180),MAX(U$23:$U180)&lt;=MAX(AA$23:$AA180),MAX(U$23:$U180)&lt;TIME(16,0,0)),MAX(U$23:$U180,$C181),""),"")</f>
        <v/>
      </c>
      <c r="U181" s="4" t="str">
        <f t="shared" ca="1" si="171"/>
        <v/>
      </c>
      <c r="V181" s="21" t="str">
        <f ca="1">IF($A181="макияж",IF(AND(MAX(O$23:$O180)&gt;MAX(W$23:$W180),$C181&lt;&gt;"",MAX(Q$23:$Q180)&gt;MAX(W$23:$W180),MAX(S$23:$S180)&gt;MAX(W$23:$W180),MAX(U$23:$U180)&gt;MAX(W$23:$W180),MAX(W$23:$W180)&lt;=MAX(Y$23:$Y180),MAX(W$23:$W180)&lt;=MAX(AA$23:$AA180),MAX(W$23:$W180)&lt;TIME(16,0,0)),MAX(W$23:$W180,$C181),""),"")</f>
        <v/>
      </c>
      <c r="W181" s="4" t="str">
        <f t="shared" ca="1" si="172"/>
        <v/>
      </c>
      <c r="X181" s="21" t="str">
        <f ca="1">IF($A181="макияж",IF(AND(MAX(O$23:$O180)&gt;MAX(Y$23:$Y180),$C181&lt;&gt;"",MAX(Q$23:$Q180)&gt;MAX(Y$23:$Y180),MAX(S$23:$S180)&gt;MAX(Y$23:$Y180),MAX(U$23:$U180)&gt;MAX(Y$23:$Y180),MAX(W$23:$W180)&gt;MAX(Y$23:$Y180),MAX(Y$23:$Y180)&lt;=MAX(AA$23:$AA180),MAX(Y$23:$Y180)&lt;TIME(16,0,0)),MAX(Y$23:$Y180,$C181),""),"")</f>
        <v/>
      </c>
      <c r="Y181" s="4" t="str">
        <f t="shared" ca="1" si="173"/>
        <v/>
      </c>
      <c r="Z181" s="21" t="str">
        <f ca="1">IF($A181="макияж",IF(AND(MAX(O$23:$O180)&gt;MAX(AA$23:$AA180),$C181&lt;&gt;"",MAX(Q$23:$Q180)&gt;MAX(AA$23:$AA180),MAX(S$23:$S180)&gt;MAX(AA$23:$AA180),MAX(U$23:$U180)&gt;MAX(AA$23:$AA180),MAX(W$23:$W180)&gt;MAX(AA$23:$AA180),MAX(Y$23:$Y180)&gt;MAX(AA$23:$AA180),MAX(AA$23:$AA180)&lt;TIME(16,0,0)),MAX(AA$23:$AA180,$C181),""),"")</f>
        <v/>
      </c>
      <c r="AA181" s="4" t="str">
        <f t="shared" ca="1" si="174"/>
        <v/>
      </c>
    </row>
    <row r="182" spans="1:27" ht="13.8" x14ac:dyDescent="0.3">
      <c r="A182" s="33" t="str">
        <f t="shared" ca="1" si="161"/>
        <v>макияж</v>
      </c>
      <c r="B182" s="34">
        <f t="shared" ca="1" si="162"/>
        <v>2.6645467713821942</v>
      </c>
      <c r="C182" s="32" t="str">
        <f t="shared" ca="1" si="163"/>
        <v/>
      </c>
      <c r="D182" s="3" t="str">
        <f ca="1">IF(C182&lt;&gt;"",IF(A182="маникюр",SUM(COUNTIF($I$24:$I182,"&gt;"&amp;C182),COUNTIF($K$24:$K182,"&gt;"&amp;C182),COUNTIF($M$24:$M182,"&gt;"&amp;C182)),SUM(COUNTIF($O$24:$O182,"&gt;"&amp;C182),COUNTIF($Q$24:$Q182,"&gt;"&amp;C182),COUNTIF($S$24:$S182,"&gt;"&amp;C182),COUNTIF($U$24:$U182,"&gt;"&amp;C182),COUNTIF($W$24:$W182,"&gt;"&amp;C182),COUNTIF($Y$24:$Y182,"&gt;"&amp;C182),COUNTIF($AA$24:$AA182,"&gt;"&amp;C182))),"")</f>
        <v/>
      </c>
      <c r="E182" s="3" t="str">
        <f t="shared" ca="1" si="164"/>
        <v/>
      </c>
      <c r="F182" s="35" t="str">
        <f t="shared" ca="1" si="165"/>
        <v/>
      </c>
      <c r="G182" s="4" t="str">
        <f t="shared" ca="1" si="166"/>
        <v/>
      </c>
      <c r="H182" s="4" t="str">
        <f ca="1">IF($A182="маникюр",IF(AND(MAX(I$23:$I181)&lt;=MAX(K$23:$K181),$C182&lt;&gt;"",MAX(I$23:$I181)&lt;=MAX(M$23:$M181),MAX(I$23:$I181)&lt;TIME(16,0,0)),MAX(I$23:$I181,$C182),""),"")</f>
        <v/>
      </c>
      <c r="I182" s="4" t="str">
        <f t="shared" ca="1" si="167"/>
        <v/>
      </c>
      <c r="J182" s="4" t="str">
        <f ca="1">IF($A182="маникюр",IF(AND(MAX(I$23:$I181)&gt;MAX(K$23:$K181),$C182&lt;&gt;"",MAX(K$23:$K181)&lt;=MAX(M$23:$M181),MAX(K$23:$K181)&lt;TIME(16,0,0)),MAX(K$23:$K181,$C182),""),"")</f>
        <v/>
      </c>
      <c r="K182" s="4" t="str">
        <f t="shared" ca="1" si="168"/>
        <v/>
      </c>
      <c r="L182" s="21" t="str">
        <f ca="1">IF($A182="маникюр",IF(AND(MAX(I$23:$I181)&gt;MAX(M$23:$M181),$C182&lt;&gt;"",MAX(K$23:$K181)&gt;MAX(M$23:$M181),MAX(M$23:$M181)&lt;TIME(16,0,0)),MAX(M$23:$M181,$C182),""),"")</f>
        <v/>
      </c>
      <c r="M182" s="4" t="str">
        <f t="shared" ca="1" si="169"/>
        <v/>
      </c>
      <c r="N182" s="4" t="str">
        <f ca="1">IF($A182="макияж",IF(AND(MAX(O$23:$O181)&lt;=MAX(Q$23:$Q181),$C182&lt;&gt;"",MAX(O$23:$O181)&lt;=MAX(S$23:$S181),MAX(O$23:$O181)&lt;=MAX(U$23:$U181),MAX(O$23:$O181)&lt;=MAX(W$23:$W181),MAX(O$23:$O181)&lt;=MAX(Y$23:$Y181),MAX(O$23:$O181)&lt;=MAX(AA$23:$AA181),MAX(O$23:$O181)&lt;TIME(16,0,0)),MAX(O$23:$O181,$C182),""),"")</f>
        <v/>
      </c>
      <c r="O182" s="4" t="str">
        <f t="shared" ca="1" si="158"/>
        <v/>
      </c>
      <c r="P182" s="21" t="str">
        <f ca="1">IF($A182="макияж",IF(AND(MAX(O$23:$O181)&gt;MAX(Q$23:$Q181),$C182&lt;&gt;"",MAX(Q$23:$Q181)&lt;=MAX(S$23:$S181),MAX(Q$23:$Q181)&lt;=MAX(U$23:$U181),MAX(Q$23:$Q181)&lt;=MAX(W$23:$W181),MAX(Q$23:$Q181)&lt;=MAX(Y$23:$Y181),MAX(Q$23:$Q181)&lt;=MAX(AA$23:$AA181),MAX(Q$23:$Q181)&lt;TIME(16,0,0)),MAX(Q$23:$Q181,$C182),""),"")</f>
        <v/>
      </c>
      <c r="Q182" s="4" t="str">
        <f t="shared" ca="1" si="159"/>
        <v/>
      </c>
      <c r="R182" s="21" t="str">
        <f ca="1">IF($A182="макияж",IF(AND(MAX(O$23:$O181)&gt;MAX(S$23:$S181),$C182&lt;&gt;"",MAX(Q$23:$Q181)&gt;MAX(S$23:$S181),MAX(S$23:$S181)&lt;=MAX(U$23:$U181),MAX(S$23:$S181)&lt;=MAX(W$23:$W181),MAX(S$23:$S181)&lt;=MAX(Y$23:$Y181),MAX(S$23:$S181)&lt;=MAX(AA$23:$AA181),MAX(S$23:$S181)&lt;TIME(16,0,0)),MAX(S$23:$S181,$C182),""),"")</f>
        <v/>
      </c>
      <c r="S182" s="4" t="str">
        <f t="shared" ref="S182" ca="1" si="203">IF(ISTEXT(R182),"",R182+$E182/1440)</f>
        <v/>
      </c>
      <c r="T182" s="21" t="str">
        <f ca="1">IF($A182="макияж",IF(AND(MAX(O$23:$O181)&gt;MAX(U$23:$U181),$C182&lt;&gt;"",MAX(Q$23:$Q181)&gt;MAX(U$23:$U181),MAX(S$23:$S181)&gt;MAX(U$23:$U181),MAX(U$23:$U181)&lt;=MAX(W$23:$W181),MAX(U$23:$U181)&lt;=MAX(Y$23:$Y181),MAX(U$23:$U181)&lt;=MAX(AA$23:$AA181),MAX(U$23:$U181)&lt;TIME(16,0,0)),MAX(U$23:$U181,$C182),""),"")</f>
        <v/>
      </c>
      <c r="U182" s="4" t="str">
        <f t="shared" ca="1" si="171"/>
        <v/>
      </c>
      <c r="V182" s="21" t="str">
        <f ca="1">IF($A182="макияж",IF(AND(MAX(O$23:$O181)&gt;MAX(W$23:$W181),$C182&lt;&gt;"",MAX(Q$23:$Q181)&gt;MAX(W$23:$W181),MAX(S$23:$S181)&gt;MAX(W$23:$W181),MAX(U$23:$U181)&gt;MAX(W$23:$W181),MAX(W$23:$W181)&lt;=MAX(Y$23:$Y181),MAX(W$23:$W181)&lt;=MAX(AA$23:$AA181),MAX(W$23:$W181)&lt;TIME(16,0,0)),MAX(W$23:$W181,$C182),""),"")</f>
        <v/>
      </c>
      <c r="W182" s="4" t="str">
        <f t="shared" ca="1" si="172"/>
        <v/>
      </c>
      <c r="X182" s="21" t="str">
        <f ca="1">IF($A182="макияж",IF(AND(MAX(O$23:$O181)&gt;MAX(Y$23:$Y181),$C182&lt;&gt;"",MAX(Q$23:$Q181)&gt;MAX(Y$23:$Y181),MAX(S$23:$S181)&gt;MAX(Y$23:$Y181),MAX(U$23:$U181)&gt;MAX(Y$23:$Y181),MAX(W$23:$W181)&gt;MAX(Y$23:$Y181),MAX(Y$23:$Y181)&lt;=MAX(AA$23:$AA181),MAX(Y$23:$Y181)&lt;TIME(16,0,0)),MAX(Y$23:$Y181,$C182),""),"")</f>
        <v/>
      </c>
      <c r="Y182" s="4" t="str">
        <f t="shared" ca="1" si="173"/>
        <v/>
      </c>
      <c r="Z182" s="21" t="str">
        <f ca="1">IF($A182="макияж",IF(AND(MAX(O$23:$O181)&gt;MAX(AA$23:$AA181),$C182&lt;&gt;"",MAX(Q$23:$Q181)&gt;MAX(AA$23:$AA181),MAX(S$23:$S181)&gt;MAX(AA$23:$AA181),MAX(U$23:$U181)&gt;MAX(AA$23:$AA181),MAX(W$23:$W181)&gt;MAX(AA$23:$AA181),MAX(Y$23:$Y181)&gt;MAX(AA$23:$AA181),MAX(AA$23:$AA181)&lt;TIME(16,0,0)),MAX(AA$23:$AA181,$C182),""),"")</f>
        <v/>
      </c>
      <c r="AA182" s="4" t="str">
        <f t="shared" ca="1" si="174"/>
        <v/>
      </c>
    </row>
    <row r="183" spans="1:27" ht="13.8" x14ac:dyDescent="0.3">
      <c r="A183" s="33" t="str">
        <f t="shared" ca="1" si="161"/>
        <v>макияж</v>
      </c>
      <c r="B183" s="34">
        <f t="shared" ca="1" si="162"/>
        <v>11.208863779058996</v>
      </c>
      <c r="C183" s="32" t="str">
        <f t="shared" ca="1" si="163"/>
        <v/>
      </c>
      <c r="D183" s="3" t="str">
        <f ca="1">IF(C183&lt;&gt;"",IF(A183="маникюр",SUM(COUNTIF($I$24:$I183,"&gt;"&amp;C183),COUNTIF($K$24:$K183,"&gt;"&amp;C183),COUNTIF($M$24:$M183,"&gt;"&amp;C183)),SUM(COUNTIF($O$24:$O183,"&gt;"&amp;C183),COUNTIF($Q$24:$Q183,"&gt;"&amp;C183),COUNTIF($S$24:$S183,"&gt;"&amp;C183),COUNTIF($U$24:$U183,"&gt;"&amp;C183),COUNTIF($W$24:$W183,"&gt;"&amp;C183),COUNTIF($Y$24:$Y183,"&gt;"&amp;C183),COUNTIF($AA$24:$AA183,"&gt;"&amp;C183))),"")</f>
        <v/>
      </c>
      <c r="E183" s="3" t="str">
        <f t="shared" ca="1" si="164"/>
        <v/>
      </c>
      <c r="F183" s="35" t="str">
        <f t="shared" ca="1" si="165"/>
        <v/>
      </c>
      <c r="G183" s="4" t="str">
        <f t="shared" ca="1" si="166"/>
        <v/>
      </c>
      <c r="H183" s="4" t="str">
        <f ca="1">IF($A183="маникюр",IF(AND(MAX(I$23:$I182)&lt;=MAX(K$23:$K182),$C183&lt;&gt;"",MAX(I$23:$I182)&lt;=MAX(M$23:$M182),MAX(I$23:$I182)&lt;TIME(16,0,0)),MAX(I$23:$I182,$C183),""),"")</f>
        <v/>
      </c>
      <c r="I183" s="4" t="str">
        <f t="shared" ca="1" si="167"/>
        <v/>
      </c>
      <c r="J183" s="4" t="str">
        <f ca="1">IF($A183="маникюр",IF(AND(MAX(I$23:$I182)&gt;MAX(K$23:$K182),$C183&lt;&gt;"",MAX(K$23:$K182)&lt;=MAX(M$23:$M182),MAX(K$23:$K182)&lt;TIME(16,0,0)),MAX(K$23:$K182,$C183),""),"")</f>
        <v/>
      </c>
      <c r="K183" s="4" t="str">
        <f t="shared" ca="1" si="168"/>
        <v/>
      </c>
      <c r="L183" s="21" t="str">
        <f ca="1">IF($A183="маникюр",IF(AND(MAX(I$23:$I182)&gt;MAX(M$23:$M182),$C183&lt;&gt;"",MAX(K$23:$K182)&gt;MAX(M$23:$M182),MAX(M$23:$M182)&lt;TIME(16,0,0)),MAX(M$23:$M182,$C183),""),"")</f>
        <v/>
      </c>
      <c r="M183" s="4" t="str">
        <f t="shared" ca="1" si="169"/>
        <v/>
      </c>
      <c r="N183" s="4" t="str">
        <f ca="1">IF($A183="макияж",IF(AND(MAX(O$23:$O182)&lt;=MAX(Q$23:$Q182),$C183&lt;&gt;"",MAX(O$23:$O182)&lt;=MAX(S$23:$S182),MAX(O$23:$O182)&lt;=MAX(U$23:$U182),MAX(O$23:$O182)&lt;=MAX(W$23:$W182),MAX(O$23:$O182)&lt;=MAX(Y$23:$Y182),MAX(O$23:$O182)&lt;=MAX(AA$23:$AA182),MAX(O$23:$O182)&lt;TIME(16,0,0)),MAX(O$23:$O182,$C183),""),"")</f>
        <v/>
      </c>
      <c r="O183" s="4" t="str">
        <f t="shared" ca="1" si="158"/>
        <v/>
      </c>
      <c r="P183" s="21" t="str">
        <f ca="1">IF($A183="макияж",IF(AND(MAX(O$23:$O182)&gt;MAX(Q$23:$Q182),$C183&lt;&gt;"",MAX(Q$23:$Q182)&lt;=MAX(S$23:$S182),MAX(Q$23:$Q182)&lt;=MAX(U$23:$U182),MAX(Q$23:$Q182)&lt;=MAX(W$23:$W182),MAX(Q$23:$Q182)&lt;=MAX(Y$23:$Y182),MAX(Q$23:$Q182)&lt;=MAX(AA$23:$AA182),MAX(Q$23:$Q182)&lt;TIME(16,0,0)),MAX(Q$23:$Q182,$C183),""),"")</f>
        <v/>
      </c>
      <c r="Q183" s="4" t="str">
        <f t="shared" ca="1" si="159"/>
        <v/>
      </c>
      <c r="R183" s="21" t="str">
        <f ca="1">IF($A183="макияж",IF(AND(MAX(O$23:$O182)&gt;MAX(S$23:$S182),$C183&lt;&gt;"",MAX(Q$23:$Q182)&gt;MAX(S$23:$S182),MAX(S$23:$S182)&lt;=MAX(U$23:$U182),MAX(S$23:$S182)&lt;=MAX(W$23:$W182),MAX(S$23:$S182)&lt;=MAX(Y$23:$Y182),MAX(S$23:$S182)&lt;=MAX(AA$23:$AA182),MAX(S$23:$S182)&lt;TIME(16,0,0)),MAX(S$23:$S182,$C183),""),"")</f>
        <v/>
      </c>
      <c r="S183" s="4" t="str">
        <f t="shared" ref="S183" ca="1" si="204">IF(ISTEXT(R183),"",R183+$E183/1440)</f>
        <v/>
      </c>
      <c r="T183" s="21" t="str">
        <f ca="1">IF($A183="макияж",IF(AND(MAX(O$23:$O182)&gt;MAX(U$23:$U182),$C183&lt;&gt;"",MAX(Q$23:$Q182)&gt;MAX(U$23:$U182),MAX(S$23:$S182)&gt;MAX(U$23:$U182),MAX(U$23:$U182)&lt;=MAX(W$23:$W182),MAX(U$23:$U182)&lt;=MAX(Y$23:$Y182),MAX(U$23:$U182)&lt;=MAX(AA$23:$AA182),MAX(U$23:$U182)&lt;TIME(16,0,0)),MAX(U$23:$U182,$C183),""),"")</f>
        <v/>
      </c>
      <c r="U183" s="4" t="str">
        <f t="shared" ca="1" si="171"/>
        <v/>
      </c>
      <c r="V183" s="21" t="str">
        <f ca="1">IF($A183="макияж",IF(AND(MAX(O$23:$O182)&gt;MAX(W$23:$W182),$C183&lt;&gt;"",MAX(Q$23:$Q182)&gt;MAX(W$23:$W182),MAX(S$23:$S182)&gt;MAX(W$23:$W182),MAX(U$23:$U182)&gt;MAX(W$23:$W182),MAX(W$23:$W182)&lt;=MAX(Y$23:$Y182),MAX(W$23:$W182)&lt;=MAX(AA$23:$AA182),MAX(W$23:$W182)&lt;TIME(16,0,0)),MAX(W$23:$W182,$C183),""),"")</f>
        <v/>
      </c>
      <c r="W183" s="4" t="str">
        <f t="shared" ca="1" si="172"/>
        <v/>
      </c>
      <c r="X183" s="21" t="str">
        <f ca="1">IF($A183="макияж",IF(AND(MAX(O$23:$O182)&gt;MAX(Y$23:$Y182),$C183&lt;&gt;"",MAX(Q$23:$Q182)&gt;MAX(Y$23:$Y182),MAX(S$23:$S182)&gt;MAX(Y$23:$Y182),MAX(U$23:$U182)&gt;MAX(Y$23:$Y182),MAX(W$23:$W182)&gt;MAX(Y$23:$Y182),MAX(Y$23:$Y182)&lt;=MAX(AA$23:$AA182),MAX(Y$23:$Y182)&lt;TIME(16,0,0)),MAX(Y$23:$Y182,$C183),""),"")</f>
        <v/>
      </c>
      <c r="Y183" s="4" t="str">
        <f t="shared" ca="1" si="173"/>
        <v/>
      </c>
      <c r="Z183" s="21" t="str">
        <f ca="1">IF($A183="макияж",IF(AND(MAX(O$23:$O182)&gt;MAX(AA$23:$AA182),$C183&lt;&gt;"",MAX(Q$23:$Q182)&gt;MAX(AA$23:$AA182),MAX(S$23:$S182)&gt;MAX(AA$23:$AA182),MAX(U$23:$U182)&gt;MAX(AA$23:$AA182),MAX(W$23:$W182)&gt;MAX(AA$23:$AA182),MAX(Y$23:$Y182)&gt;MAX(AA$23:$AA182),MAX(AA$23:$AA182)&lt;TIME(16,0,0)),MAX(AA$23:$AA182,$C183),""),"")</f>
        <v/>
      </c>
      <c r="AA183" s="4" t="str">
        <f t="shared" ca="1" si="174"/>
        <v/>
      </c>
    </row>
    <row r="184" spans="1:27" ht="13.8" x14ac:dyDescent="0.3">
      <c r="A184" s="33" t="str">
        <f t="shared" ca="1" si="161"/>
        <v>макияж</v>
      </c>
      <c r="B184" s="34">
        <f t="shared" ca="1" si="162"/>
        <v>3.4611917446243097</v>
      </c>
      <c r="C184" s="32" t="str">
        <f t="shared" ca="1" si="163"/>
        <v/>
      </c>
      <c r="D184" s="3" t="str">
        <f ca="1">IF(C184&lt;&gt;"",IF(A184="маникюр",SUM(COUNTIF($I$24:$I184,"&gt;"&amp;C184),COUNTIF($K$24:$K184,"&gt;"&amp;C184),COUNTIF($M$24:$M184,"&gt;"&amp;C184)),SUM(COUNTIF($O$24:$O184,"&gt;"&amp;C184),COUNTIF($Q$24:$Q184,"&gt;"&amp;C184),COUNTIF($S$24:$S184,"&gt;"&amp;C184),COUNTIF($U$24:$U184,"&gt;"&amp;C184),COUNTIF($W$24:$W184,"&gt;"&amp;C184),COUNTIF($Y$24:$Y184,"&gt;"&amp;C184),COUNTIF($AA$24:$AA184,"&gt;"&amp;C184))),"")</f>
        <v/>
      </c>
      <c r="E184" s="3" t="str">
        <f t="shared" ca="1" si="164"/>
        <v/>
      </c>
      <c r="F184" s="35" t="str">
        <f t="shared" ca="1" si="165"/>
        <v/>
      </c>
      <c r="G184" s="4" t="str">
        <f t="shared" ca="1" si="166"/>
        <v/>
      </c>
      <c r="H184" s="4" t="str">
        <f ca="1">IF($A184="маникюр",IF(AND(MAX(I$23:$I183)&lt;=MAX(K$23:$K183),$C184&lt;&gt;"",MAX(I$23:$I183)&lt;=MAX(M$23:$M183),MAX(I$23:$I183)&lt;TIME(16,0,0)),MAX(I$23:$I183,$C184),""),"")</f>
        <v/>
      </c>
      <c r="I184" s="4" t="str">
        <f t="shared" ca="1" si="167"/>
        <v/>
      </c>
      <c r="J184" s="4" t="str">
        <f ca="1">IF($A184="маникюр",IF(AND(MAX(I$23:$I183)&gt;MAX(K$23:$K183),$C184&lt;&gt;"",MAX(K$23:$K183)&lt;=MAX(M$23:$M183),MAX(K$23:$K183)&lt;TIME(16,0,0)),MAX(K$23:$K183,$C184),""),"")</f>
        <v/>
      </c>
      <c r="K184" s="4" t="str">
        <f t="shared" ca="1" si="168"/>
        <v/>
      </c>
      <c r="L184" s="21" t="str">
        <f ca="1">IF($A184="маникюр",IF(AND(MAX(I$23:$I183)&gt;MAX(M$23:$M183),$C184&lt;&gt;"",MAX(K$23:$K183)&gt;MAX(M$23:$M183),MAX(M$23:$M183)&lt;TIME(16,0,0)),MAX(M$23:$M183,$C184),""),"")</f>
        <v/>
      </c>
      <c r="M184" s="4" t="str">
        <f t="shared" ca="1" si="169"/>
        <v/>
      </c>
      <c r="N184" s="4" t="str">
        <f ca="1">IF($A184="макияж",IF(AND(MAX(O$23:$O183)&lt;=MAX(Q$23:$Q183),$C184&lt;&gt;"",MAX(O$23:$O183)&lt;=MAX(S$23:$S183),MAX(O$23:$O183)&lt;=MAX(U$23:$U183),MAX(O$23:$O183)&lt;=MAX(W$23:$W183),MAX(O$23:$O183)&lt;=MAX(Y$23:$Y183),MAX(O$23:$O183)&lt;=MAX(AA$23:$AA183),MAX(O$23:$O183)&lt;TIME(16,0,0)),MAX(O$23:$O183,$C184),""),"")</f>
        <v/>
      </c>
      <c r="O184" s="4" t="str">
        <f t="shared" ca="1" si="158"/>
        <v/>
      </c>
      <c r="P184" s="21" t="str">
        <f ca="1">IF($A184="макияж",IF(AND(MAX(O$23:$O183)&gt;MAX(Q$23:$Q183),$C184&lt;&gt;"",MAX(Q$23:$Q183)&lt;=MAX(S$23:$S183),MAX(Q$23:$Q183)&lt;=MAX(U$23:$U183),MAX(Q$23:$Q183)&lt;=MAX(W$23:$W183),MAX(Q$23:$Q183)&lt;=MAX(Y$23:$Y183),MAX(Q$23:$Q183)&lt;=MAX(AA$23:$AA183),MAX(Q$23:$Q183)&lt;TIME(16,0,0)),MAX(Q$23:$Q183,$C184),""),"")</f>
        <v/>
      </c>
      <c r="Q184" s="4" t="str">
        <f t="shared" ca="1" si="159"/>
        <v/>
      </c>
      <c r="R184" s="21" t="str">
        <f ca="1">IF($A184="макияж",IF(AND(MAX(O$23:$O183)&gt;MAX(S$23:$S183),$C184&lt;&gt;"",MAX(Q$23:$Q183)&gt;MAX(S$23:$S183),MAX(S$23:$S183)&lt;=MAX(U$23:$U183),MAX(S$23:$S183)&lt;=MAX(W$23:$W183),MAX(S$23:$S183)&lt;=MAX(Y$23:$Y183),MAX(S$23:$S183)&lt;=MAX(AA$23:$AA183),MAX(S$23:$S183)&lt;TIME(16,0,0)),MAX(S$23:$S183,$C184),""),"")</f>
        <v/>
      </c>
      <c r="S184" s="4" t="str">
        <f t="shared" ref="S184" ca="1" si="205">IF(ISTEXT(R184),"",R184+$E184/1440)</f>
        <v/>
      </c>
      <c r="T184" s="21" t="str">
        <f ca="1">IF($A184="макияж",IF(AND(MAX(O$23:$O183)&gt;MAX(U$23:$U183),$C184&lt;&gt;"",MAX(Q$23:$Q183)&gt;MAX(U$23:$U183),MAX(S$23:$S183)&gt;MAX(U$23:$U183),MAX(U$23:$U183)&lt;=MAX(W$23:$W183),MAX(U$23:$U183)&lt;=MAX(Y$23:$Y183),MAX(U$23:$U183)&lt;=MAX(AA$23:$AA183),MAX(U$23:$U183)&lt;TIME(16,0,0)),MAX(U$23:$U183,$C184),""),"")</f>
        <v/>
      </c>
      <c r="U184" s="4" t="str">
        <f t="shared" ca="1" si="171"/>
        <v/>
      </c>
      <c r="V184" s="21" t="str">
        <f ca="1">IF($A184="макияж",IF(AND(MAX(O$23:$O183)&gt;MAX(W$23:$W183),$C184&lt;&gt;"",MAX(Q$23:$Q183)&gt;MAX(W$23:$W183),MAX(S$23:$S183)&gt;MAX(W$23:$W183),MAX(U$23:$U183)&gt;MAX(W$23:$W183),MAX(W$23:$W183)&lt;=MAX(Y$23:$Y183),MAX(W$23:$W183)&lt;=MAX(AA$23:$AA183),MAX(W$23:$W183)&lt;TIME(16,0,0)),MAX(W$23:$W183,$C184),""),"")</f>
        <v/>
      </c>
      <c r="W184" s="4" t="str">
        <f t="shared" ca="1" si="172"/>
        <v/>
      </c>
      <c r="X184" s="21" t="str">
        <f ca="1">IF($A184="макияж",IF(AND(MAX(O$23:$O183)&gt;MAX(Y$23:$Y183),$C184&lt;&gt;"",MAX(Q$23:$Q183)&gt;MAX(Y$23:$Y183),MAX(S$23:$S183)&gt;MAX(Y$23:$Y183),MAX(U$23:$U183)&gt;MAX(Y$23:$Y183),MAX(W$23:$W183)&gt;MAX(Y$23:$Y183),MAX(Y$23:$Y183)&lt;=MAX(AA$23:$AA183),MAX(Y$23:$Y183)&lt;TIME(16,0,0)),MAX(Y$23:$Y183,$C184),""),"")</f>
        <v/>
      </c>
      <c r="Y184" s="4" t="str">
        <f t="shared" ca="1" si="173"/>
        <v/>
      </c>
      <c r="Z184" s="21" t="str">
        <f ca="1">IF($A184="макияж",IF(AND(MAX(O$23:$O183)&gt;MAX(AA$23:$AA183),$C184&lt;&gt;"",MAX(Q$23:$Q183)&gt;MAX(AA$23:$AA183),MAX(S$23:$S183)&gt;MAX(AA$23:$AA183),MAX(U$23:$U183)&gt;MAX(AA$23:$AA183),MAX(W$23:$W183)&gt;MAX(AA$23:$AA183),MAX(Y$23:$Y183)&gt;MAX(AA$23:$AA183),MAX(AA$23:$AA183)&lt;TIME(16,0,0)),MAX(AA$23:$AA183,$C184),""),"")</f>
        <v/>
      </c>
      <c r="AA184" s="4" t="str">
        <f t="shared" ca="1" si="174"/>
        <v/>
      </c>
    </row>
    <row r="185" spans="1:27" ht="13.8" x14ac:dyDescent="0.3">
      <c r="A185" s="33" t="str">
        <f t="shared" ca="1" si="161"/>
        <v>макияж</v>
      </c>
      <c r="B185" s="34">
        <f t="shared" ca="1" si="162"/>
        <v>6.1312360673296968</v>
      </c>
      <c r="C185" s="32" t="str">
        <f t="shared" ca="1" si="163"/>
        <v/>
      </c>
      <c r="D185" s="3" t="str">
        <f ca="1">IF(C185&lt;&gt;"",IF(A185="маникюр",SUM(COUNTIF($I$24:$I185,"&gt;"&amp;C185),COUNTIF($K$24:$K185,"&gt;"&amp;C185),COUNTIF($M$24:$M185,"&gt;"&amp;C185)),SUM(COUNTIF($O$24:$O185,"&gt;"&amp;C185),COUNTIF($Q$24:$Q185,"&gt;"&amp;C185),COUNTIF($S$24:$S185,"&gt;"&amp;C185),COUNTIF($U$24:$U185,"&gt;"&amp;C185),COUNTIF($W$24:$W185,"&gt;"&amp;C185),COUNTIF($Y$24:$Y185,"&gt;"&amp;C185),COUNTIF($AA$24:$AA185,"&gt;"&amp;C185))),"")</f>
        <v/>
      </c>
      <c r="E185" s="3" t="str">
        <f t="shared" ca="1" si="164"/>
        <v/>
      </c>
      <c r="F185" s="35" t="str">
        <f t="shared" ca="1" si="165"/>
        <v/>
      </c>
      <c r="G185" s="4" t="str">
        <f t="shared" ca="1" si="166"/>
        <v/>
      </c>
      <c r="H185" s="4" t="str">
        <f ca="1">IF($A185="маникюр",IF(AND(MAX(I$23:$I184)&lt;=MAX(K$23:$K184),$C185&lt;&gt;"",MAX(I$23:$I184)&lt;=MAX(M$23:$M184),MAX(I$23:$I184)&lt;TIME(16,0,0)),MAX(I$23:$I184,$C185),""),"")</f>
        <v/>
      </c>
      <c r="I185" s="4" t="str">
        <f t="shared" ca="1" si="167"/>
        <v/>
      </c>
      <c r="J185" s="4" t="str">
        <f ca="1">IF($A185="маникюр",IF(AND(MAX(I$23:$I184)&gt;MAX(K$23:$K184),$C185&lt;&gt;"",MAX(K$23:$K184)&lt;=MAX(M$23:$M184),MAX(K$23:$K184)&lt;TIME(16,0,0)),MAX(K$23:$K184,$C185),""),"")</f>
        <v/>
      </c>
      <c r="K185" s="4" t="str">
        <f t="shared" ca="1" si="168"/>
        <v/>
      </c>
      <c r="L185" s="21" t="str">
        <f ca="1">IF($A185="маникюр",IF(AND(MAX(I$23:$I184)&gt;MAX(M$23:$M184),$C185&lt;&gt;"",MAX(K$23:$K184)&gt;MAX(M$23:$M184),MAX(M$23:$M184)&lt;TIME(16,0,0)),MAX(M$23:$M184,$C185),""),"")</f>
        <v/>
      </c>
      <c r="M185" s="4" t="str">
        <f t="shared" ca="1" si="169"/>
        <v/>
      </c>
      <c r="N185" s="4" t="str">
        <f ca="1">IF($A185="макияж",IF(AND(MAX(O$23:$O184)&lt;=MAX(Q$23:$Q184),$C185&lt;&gt;"",MAX(O$23:$O184)&lt;=MAX(S$23:$S184),MAX(O$23:$O184)&lt;=MAX(U$23:$U184),MAX(O$23:$O184)&lt;=MAX(W$23:$W184),MAX(O$23:$O184)&lt;=MAX(Y$23:$Y184),MAX(O$23:$O184)&lt;=MAX(AA$23:$AA184),MAX(O$23:$O184)&lt;TIME(16,0,0)),MAX(O$23:$O184,$C185),""),"")</f>
        <v/>
      </c>
      <c r="O185" s="4" t="str">
        <f t="shared" ca="1" si="158"/>
        <v/>
      </c>
      <c r="P185" s="21" t="str">
        <f ca="1">IF($A185="макияж",IF(AND(MAX(O$23:$O184)&gt;MAX(Q$23:$Q184),$C185&lt;&gt;"",MAX(Q$23:$Q184)&lt;=MAX(S$23:$S184),MAX(Q$23:$Q184)&lt;=MAX(U$23:$U184),MAX(Q$23:$Q184)&lt;=MAX(W$23:$W184),MAX(Q$23:$Q184)&lt;=MAX(Y$23:$Y184),MAX(Q$23:$Q184)&lt;=MAX(AA$23:$AA184),MAX(Q$23:$Q184)&lt;TIME(16,0,0)),MAX(Q$23:$Q184,$C185),""),"")</f>
        <v/>
      </c>
      <c r="Q185" s="4" t="str">
        <f t="shared" ca="1" si="159"/>
        <v/>
      </c>
      <c r="R185" s="21" t="str">
        <f ca="1">IF($A185="макияж",IF(AND(MAX(O$23:$O184)&gt;MAX(S$23:$S184),$C185&lt;&gt;"",MAX(Q$23:$Q184)&gt;MAX(S$23:$S184),MAX(S$23:$S184)&lt;=MAX(U$23:$U184),MAX(S$23:$S184)&lt;=MAX(W$23:$W184),MAX(S$23:$S184)&lt;=MAX(Y$23:$Y184),MAX(S$23:$S184)&lt;=MAX(AA$23:$AA184),MAX(S$23:$S184)&lt;TIME(16,0,0)),MAX(S$23:$S184,$C185),""),"")</f>
        <v/>
      </c>
      <c r="S185" s="4" t="str">
        <f t="shared" ref="S185" ca="1" si="206">IF(ISTEXT(R185),"",R185+$E185/1440)</f>
        <v/>
      </c>
      <c r="T185" s="21" t="str">
        <f ca="1">IF($A185="макияж",IF(AND(MAX(O$23:$O184)&gt;MAX(U$23:$U184),$C185&lt;&gt;"",MAX(Q$23:$Q184)&gt;MAX(U$23:$U184),MAX(S$23:$S184)&gt;MAX(U$23:$U184),MAX(U$23:$U184)&lt;=MAX(W$23:$W184),MAX(U$23:$U184)&lt;=MAX(Y$23:$Y184),MAX(U$23:$U184)&lt;=MAX(AA$23:$AA184),MAX(U$23:$U184)&lt;TIME(16,0,0)),MAX(U$23:$U184,$C185),""),"")</f>
        <v/>
      </c>
      <c r="U185" s="4" t="str">
        <f t="shared" ca="1" si="171"/>
        <v/>
      </c>
      <c r="V185" s="21" t="str">
        <f ca="1">IF($A185="макияж",IF(AND(MAX(O$23:$O184)&gt;MAX(W$23:$W184),$C185&lt;&gt;"",MAX(Q$23:$Q184)&gt;MAX(W$23:$W184),MAX(S$23:$S184)&gt;MAX(W$23:$W184),MAX(U$23:$U184)&gt;MAX(W$23:$W184),MAX(W$23:$W184)&lt;=MAX(Y$23:$Y184),MAX(W$23:$W184)&lt;=MAX(AA$23:$AA184),MAX(W$23:$W184)&lt;TIME(16,0,0)),MAX(W$23:$W184,$C185),""),"")</f>
        <v/>
      </c>
      <c r="W185" s="4" t="str">
        <f t="shared" ca="1" si="172"/>
        <v/>
      </c>
      <c r="X185" s="21" t="str">
        <f ca="1">IF($A185="макияж",IF(AND(MAX(O$23:$O184)&gt;MAX(Y$23:$Y184),$C185&lt;&gt;"",MAX(Q$23:$Q184)&gt;MAX(Y$23:$Y184),MAX(S$23:$S184)&gt;MAX(Y$23:$Y184),MAX(U$23:$U184)&gt;MAX(Y$23:$Y184),MAX(W$23:$W184)&gt;MAX(Y$23:$Y184),MAX(Y$23:$Y184)&lt;=MAX(AA$23:$AA184),MAX(Y$23:$Y184)&lt;TIME(16,0,0)),MAX(Y$23:$Y184,$C185),""),"")</f>
        <v/>
      </c>
      <c r="Y185" s="4" t="str">
        <f t="shared" ca="1" si="173"/>
        <v/>
      </c>
      <c r="Z185" s="21" t="str">
        <f ca="1">IF($A185="макияж",IF(AND(MAX(O$23:$O184)&gt;MAX(AA$23:$AA184),$C185&lt;&gt;"",MAX(Q$23:$Q184)&gt;MAX(AA$23:$AA184),MAX(S$23:$S184)&gt;MAX(AA$23:$AA184),MAX(U$23:$U184)&gt;MAX(AA$23:$AA184),MAX(W$23:$W184)&gt;MAX(AA$23:$AA184),MAX(Y$23:$Y184)&gt;MAX(AA$23:$AA184),MAX(AA$23:$AA184)&lt;TIME(16,0,0)),MAX(AA$23:$AA184,$C185),""),"")</f>
        <v/>
      </c>
      <c r="AA185" s="4" t="str">
        <f t="shared" ca="1" si="174"/>
        <v/>
      </c>
    </row>
    <row r="186" spans="1:27" ht="13.8" x14ac:dyDescent="0.3">
      <c r="A186" s="33" t="str">
        <f t="shared" ca="1" si="161"/>
        <v>макияж</v>
      </c>
      <c r="B186" s="34">
        <f t="shared" ca="1" si="162"/>
        <v>5.3460980593394432</v>
      </c>
      <c r="C186" s="32" t="str">
        <f t="shared" ca="1" si="163"/>
        <v/>
      </c>
      <c r="D186" s="3" t="str">
        <f ca="1">IF(C186&lt;&gt;"",IF(A186="маникюр",SUM(COUNTIF($I$24:$I186,"&gt;"&amp;C186),COUNTIF($K$24:$K186,"&gt;"&amp;C186),COUNTIF($M$24:$M186,"&gt;"&amp;C186)),SUM(COUNTIF($O$24:$O186,"&gt;"&amp;C186),COUNTIF($Q$24:$Q186,"&gt;"&amp;C186),COUNTIF($S$24:$S186,"&gt;"&amp;C186),COUNTIF($U$24:$U186,"&gt;"&amp;C186),COUNTIF($W$24:$W186,"&gt;"&amp;C186),COUNTIF($Y$24:$Y186,"&gt;"&amp;C186),COUNTIF($AA$24:$AA186,"&gt;"&amp;C186))),"")</f>
        <v/>
      </c>
      <c r="E186" s="3" t="str">
        <f t="shared" ca="1" si="164"/>
        <v/>
      </c>
      <c r="F186" s="35" t="str">
        <f t="shared" ca="1" si="165"/>
        <v/>
      </c>
      <c r="G186" s="4" t="str">
        <f t="shared" ca="1" si="166"/>
        <v/>
      </c>
      <c r="H186" s="4" t="str">
        <f ca="1">IF($A186="маникюр",IF(AND(MAX(I$23:$I185)&lt;=MAX(K$23:$K185),$C186&lt;&gt;"",MAX(I$23:$I185)&lt;=MAX(M$23:$M185),MAX(I$23:$I185)&lt;TIME(16,0,0)),MAX(I$23:$I185,$C186),""),"")</f>
        <v/>
      </c>
      <c r="I186" s="4" t="str">
        <f t="shared" ca="1" si="167"/>
        <v/>
      </c>
      <c r="J186" s="4" t="str">
        <f ca="1">IF($A186="маникюр",IF(AND(MAX(I$23:$I185)&gt;MAX(K$23:$K185),$C186&lt;&gt;"",MAX(K$23:$K185)&lt;=MAX(M$23:$M185),MAX(K$23:$K185)&lt;TIME(16,0,0)),MAX(K$23:$K185,$C186),""),"")</f>
        <v/>
      </c>
      <c r="K186" s="4" t="str">
        <f t="shared" ca="1" si="168"/>
        <v/>
      </c>
      <c r="L186" s="21" t="str">
        <f ca="1">IF($A186="маникюр",IF(AND(MAX(I$23:$I185)&gt;MAX(M$23:$M185),$C186&lt;&gt;"",MAX(K$23:$K185)&gt;MAX(M$23:$M185),MAX(M$23:$M185)&lt;TIME(16,0,0)),MAX(M$23:$M185,$C186),""),"")</f>
        <v/>
      </c>
      <c r="M186" s="4" t="str">
        <f t="shared" ca="1" si="169"/>
        <v/>
      </c>
      <c r="N186" s="4" t="str">
        <f ca="1">IF($A186="макияж",IF(AND(MAX(O$23:$O185)&lt;=MAX(Q$23:$Q185),$C186&lt;&gt;"",MAX(O$23:$O185)&lt;=MAX(S$23:$S185),MAX(O$23:$O185)&lt;=MAX(U$23:$U185),MAX(O$23:$O185)&lt;=MAX(W$23:$W185),MAX(O$23:$O185)&lt;=MAX(Y$23:$Y185),MAX(O$23:$O185)&lt;=MAX(AA$23:$AA185),MAX(O$23:$O185)&lt;TIME(16,0,0)),MAX(O$23:$O185,$C186),""),"")</f>
        <v/>
      </c>
      <c r="O186" s="4" t="str">
        <f t="shared" ca="1" si="158"/>
        <v/>
      </c>
      <c r="P186" s="21" t="str">
        <f ca="1">IF($A186="макияж",IF(AND(MAX(O$23:$O185)&gt;MAX(Q$23:$Q185),$C186&lt;&gt;"",MAX(Q$23:$Q185)&lt;=MAX(S$23:$S185),MAX(Q$23:$Q185)&lt;=MAX(U$23:$U185),MAX(Q$23:$Q185)&lt;=MAX(W$23:$W185),MAX(Q$23:$Q185)&lt;=MAX(Y$23:$Y185),MAX(Q$23:$Q185)&lt;=MAX(AA$23:$AA185),MAX(Q$23:$Q185)&lt;TIME(16,0,0)),MAX(Q$23:$Q185,$C186),""),"")</f>
        <v/>
      </c>
      <c r="Q186" s="4" t="str">
        <f t="shared" ca="1" si="159"/>
        <v/>
      </c>
      <c r="R186" s="21" t="str">
        <f ca="1">IF($A186="макияж",IF(AND(MAX(O$23:$O185)&gt;MAX(S$23:$S185),$C186&lt;&gt;"",MAX(Q$23:$Q185)&gt;MAX(S$23:$S185),MAX(S$23:$S185)&lt;=MAX(U$23:$U185),MAX(S$23:$S185)&lt;=MAX(W$23:$W185),MAX(S$23:$S185)&lt;=MAX(Y$23:$Y185),MAX(S$23:$S185)&lt;=MAX(AA$23:$AA185),MAX(S$23:$S185)&lt;TIME(16,0,0)),MAX(S$23:$S185,$C186),""),"")</f>
        <v/>
      </c>
      <c r="S186" s="4" t="str">
        <f t="shared" ref="S186" ca="1" si="207">IF(ISTEXT(R186),"",R186+$E186/1440)</f>
        <v/>
      </c>
      <c r="T186" s="21" t="str">
        <f ca="1">IF($A186="макияж",IF(AND(MAX(O$23:$O185)&gt;MAX(U$23:$U185),$C186&lt;&gt;"",MAX(Q$23:$Q185)&gt;MAX(U$23:$U185),MAX(S$23:$S185)&gt;MAX(U$23:$U185),MAX(U$23:$U185)&lt;=MAX(W$23:$W185),MAX(U$23:$U185)&lt;=MAX(Y$23:$Y185),MAX(U$23:$U185)&lt;=MAX(AA$23:$AA185),MAX(U$23:$U185)&lt;TIME(16,0,0)),MAX(U$23:$U185,$C186),""),"")</f>
        <v/>
      </c>
      <c r="U186" s="4" t="str">
        <f t="shared" ca="1" si="171"/>
        <v/>
      </c>
      <c r="V186" s="21" t="str">
        <f ca="1">IF($A186="макияж",IF(AND(MAX(O$23:$O185)&gt;MAX(W$23:$W185),$C186&lt;&gt;"",MAX(Q$23:$Q185)&gt;MAX(W$23:$W185),MAX(S$23:$S185)&gt;MAX(W$23:$W185),MAX(U$23:$U185)&gt;MAX(W$23:$W185),MAX(W$23:$W185)&lt;=MAX(Y$23:$Y185),MAX(W$23:$W185)&lt;=MAX(AA$23:$AA185),MAX(W$23:$W185)&lt;TIME(16,0,0)),MAX(W$23:$W185,$C186),""),"")</f>
        <v/>
      </c>
      <c r="W186" s="4" t="str">
        <f t="shared" ca="1" si="172"/>
        <v/>
      </c>
      <c r="X186" s="21" t="str">
        <f ca="1">IF($A186="макияж",IF(AND(MAX(O$23:$O185)&gt;MAX(Y$23:$Y185),$C186&lt;&gt;"",MAX(Q$23:$Q185)&gt;MAX(Y$23:$Y185),MAX(S$23:$S185)&gt;MAX(Y$23:$Y185),MAX(U$23:$U185)&gt;MAX(Y$23:$Y185),MAX(W$23:$W185)&gt;MAX(Y$23:$Y185),MAX(Y$23:$Y185)&lt;=MAX(AA$23:$AA185),MAX(Y$23:$Y185)&lt;TIME(16,0,0)),MAX(Y$23:$Y185,$C186),""),"")</f>
        <v/>
      </c>
      <c r="Y186" s="4" t="str">
        <f t="shared" ca="1" si="173"/>
        <v/>
      </c>
      <c r="Z186" s="21" t="str">
        <f ca="1">IF($A186="макияж",IF(AND(MAX(O$23:$O185)&gt;MAX(AA$23:$AA185),$C186&lt;&gt;"",MAX(Q$23:$Q185)&gt;MAX(AA$23:$AA185),MAX(S$23:$S185)&gt;MAX(AA$23:$AA185),MAX(U$23:$U185)&gt;MAX(AA$23:$AA185),MAX(W$23:$W185)&gt;MAX(AA$23:$AA185),MAX(Y$23:$Y185)&gt;MAX(AA$23:$AA185),MAX(AA$23:$AA185)&lt;TIME(16,0,0)),MAX(AA$23:$AA185,$C186),""),"")</f>
        <v/>
      </c>
      <c r="AA186" s="4" t="str">
        <f t="shared" ca="1" si="174"/>
        <v/>
      </c>
    </row>
    <row r="187" spans="1:27" ht="13.8" x14ac:dyDescent="0.3">
      <c r="A187" s="33" t="str">
        <f t="shared" ca="1" si="161"/>
        <v>макияж</v>
      </c>
      <c r="B187" s="34">
        <f t="shared" ca="1" si="162"/>
        <v>2.2311048523929244</v>
      </c>
      <c r="C187" s="32" t="str">
        <f t="shared" ca="1" si="163"/>
        <v/>
      </c>
      <c r="D187" s="3" t="str">
        <f ca="1">IF(C187&lt;&gt;"",IF(A187="маникюр",SUM(COUNTIF($I$24:$I187,"&gt;"&amp;C187),COUNTIF($K$24:$K187,"&gt;"&amp;C187),COUNTIF($M$24:$M187,"&gt;"&amp;C187)),SUM(COUNTIF($O$24:$O187,"&gt;"&amp;C187),COUNTIF($Q$24:$Q187,"&gt;"&amp;C187),COUNTIF($S$24:$S187,"&gt;"&amp;C187),COUNTIF($U$24:$U187,"&gt;"&amp;C187),COUNTIF($W$24:$W187,"&gt;"&amp;C187),COUNTIF($Y$24:$Y187,"&gt;"&amp;C187),COUNTIF($AA$24:$AA187,"&gt;"&amp;C187))),"")</f>
        <v/>
      </c>
      <c r="E187" s="3" t="str">
        <f t="shared" ca="1" si="164"/>
        <v/>
      </c>
      <c r="F187" s="35" t="str">
        <f t="shared" ca="1" si="165"/>
        <v/>
      </c>
      <c r="G187" s="4" t="str">
        <f t="shared" ca="1" si="166"/>
        <v/>
      </c>
      <c r="H187" s="4" t="str">
        <f ca="1">IF($A187="маникюр",IF(AND(MAX(I$23:$I186)&lt;=MAX(K$23:$K186),$C187&lt;&gt;"",MAX(I$23:$I186)&lt;=MAX(M$23:$M186),MAX(I$23:$I186)&lt;TIME(16,0,0)),MAX(I$23:$I186,$C187),""),"")</f>
        <v/>
      </c>
      <c r="I187" s="4" t="str">
        <f t="shared" ca="1" si="167"/>
        <v/>
      </c>
      <c r="J187" s="4" t="str">
        <f ca="1">IF($A187="маникюр",IF(AND(MAX(I$23:$I186)&gt;MAX(K$23:$K186),$C187&lt;&gt;"",MAX(K$23:$K186)&lt;=MAX(M$23:$M186),MAX(K$23:$K186)&lt;TIME(16,0,0)),MAX(K$23:$K186,$C187),""),"")</f>
        <v/>
      </c>
      <c r="K187" s="4" t="str">
        <f t="shared" ca="1" si="168"/>
        <v/>
      </c>
      <c r="L187" s="21" t="str">
        <f ca="1">IF($A187="маникюр",IF(AND(MAX(I$23:$I186)&gt;MAX(M$23:$M186),$C187&lt;&gt;"",MAX(K$23:$K186)&gt;MAX(M$23:$M186),MAX(M$23:$M186)&lt;TIME(16,0,0)),MAX(M$23:$M186,$C187),""),"")</f>
        <v/>
      </c>
      <c r="M187" s="4" t="str">
        <f t="shared" ca="1" si="169"/>
        <v/>
      </c>
      <c r="N187" s="4" t="str">
        <f ca="1">IF($A187="макияж",IF(AND(MAX(O$23:$O186)&lt;=MAX(Q$23:$Q186),$C187&lt;&gt;"",MAX(O$23:$O186)&lt;=MAX(S$23:$S186),MAX(O$23:$O186)&lt;=MAX(U$23:$U186),MAX(O$23:$O186)&lt;=MAX(W$23:$W186),MAX(O$23:$O186)&lt;=MAX(Y$23:$Y186),MAX(O$23:$O186)&lt;=MAX(AA$23:$AA186),MAX(O$23:$O186)&lt;TIME(16,0,0)),MAX(O$23:$O186,$C187),""),"")</f>
        <v/>
      </c>
      <c r="O187" s="4" t="str">
        <f t="shared" ca="1" si="158"/>
        <v/>
      </c>
      <c r="P187" s="21" t="str">
        <f ca="1">IF($A187="макияж",IF(AND(MAX(O$23:$O186)&gt;MAX(Q$23:$Q186),$C187&lt;&gt;"",MAX(Q$23:$Q186)&lt;=MAX(S$23:$S186),MAX(Q$23:$Q186)&lt;=MAX(U$23:$U186),MAX(Q$23:$Q186)&lt;=MAX(W$23:$W186),MAX(Q$23:$Q186)&lt;=MAX(Y$23:$Y186),MAX(Q$23:$Q186)&lt;=MAX(AA$23:$AA186),MAX(Q$23:$Q186)&lt;TIME(16,0,0)),MAX(Q$23:$Q186,$C187),""),"")</f>
        <v/>
      </c>
      <c r="Q187" s="4" t="str">
        <f t="shared" ca="1" si="159"/>
        <v/>
      </c>
      <c r="R187" s="21" t="str">
        <f ca="1">IF($A187="макияж",IF(AND(MAX(O$23:$O186)&gt;MAX(S$23:$S186),$C187&lt;&gt;"",MAX(Q$23:$Q186)&gt;MAX(S$23:$S186),MAX(S$23:$S186)&lt;=MAX(U$23:$U186),MAX(S$23:$S186)&lt;=MAX(W$23:$W186),MAX(S$23:$S186)&lt;=MAX(Y$23:$Y186),MAX(S$23:$S186)&lt;=MAX(AA$23:$AA186),MAX(S$23:$S186)&lt;TIME(16,0,0)),MAX(S$23:$S186,$C187),""),"")</f>
        <v/>
      </c>
      <c r="S187" s="4" t="str">
        <f t="shared" ref="S187" ca="1" si="208">IF(ISTEXT(R187),"",R187+$E187/1440)</f>
        <v/>
      </c>
      <c r="T187" s="21" t="str">
        <f ca="1">IF($A187="макияж",IF(AND(MAX(O$23:$O186)&gt;MAX(U$23:$U186),$C187&lt;&gt;"",MAX(Q$23:$Q186)&gt;MAX(U$23:$U186),MAX(S$23:$S186)&gt;MAX(U$23:$U186),MAX(U$23:$U186)&lt;=MAX(W$23:$W186),MAX(U$23:$U186)&lt;=MAX(Y$23:$Y186),MAX(U$23:$U186)&lt;=MAX(AA$23:$AA186),MAX(U$23:$U186)&lt;TIME(16,0,0)),MAX(U$23:$U186,$C187),""),"")</f>
        <v/>
      </c>
      <c r="U187" s="4" t="str">
        <f t="shared" ca="1" si="171"/>
        <v/>
      </c>
      <c r="V187" s="21" t="str">
        <f ca="1">IF($A187="макияж",IF(AND(MAX(O$23:$O186)&gt;MAX(W$23:$W186),$C187&lt;&gt;"",MAX(Q$23:$Q186)&gt;MAX(W$23:$W186),MAX(S$23:$S186)&gt;MAX(W$23:$W186),MAX(U$23:$U186)&gt;MAX(W$23:$W186),MAX(W$23:$W186)&lt;=MAX(Y$23:$Y186),MAX(W$23:$W186)&lt;=MAX(AA$23:$AA186),MAX(W$23:$W186)&lt;TIME(16,0,0)),MAX(W$23:$W186,$C187),""),"")</f>
        <v/>
      </c>
      <c r="W187" s="4" t="str">
        <f t="shared" ca="1" si="172"/>
        <v/>
      </c>
      <c r="X187" s="21" t="str">
        <f ca="1">IF($A187="макияж",IF(AND(MAX(O$23:$O186)&gt;MAX(Y$23:$Y186),$C187&lt;&gt;"",MAX(Q$23:$Q186)&gt;MAX(Y$23:$Y186),MAX(S$23:$S186)&gt;MAX(Y$23:$Y186),MAX(U$23:$U186)&gt;MAX(Y$23:$Y186),MAX(W$23:$W186)&gt;MAX(Y$23:$Y186),MAX(Y$23:$Y186)&lt;=MAX(AA$23:$AA186),MAX(Y$23:$Y186)&lt;TIME(16,0,0)),MAX(Y$23:$Y186,$C187),""),"")</f>
        <v/>
      </c>
      <c r="Y187" s="4" t="str">
        <f t="shared" ca="1" si="173"/>
        <v/>
      </c>
      <c r="Z187" s="21" t="str">
        <f ca="1">IF($A187="макияж",IF(AND(MAX(O$23:$O186)&gt;MAX(AA$23:$AA186),$C187&lt;&gt;"",MAX(Q$23:$Q186)&gt;MAX(AA$23:$AA186),MAX(S$23:$S186)&gt;MAX(AA$23:$AA186),MAX(U$23:$U186)&gt;MAX(AA$23:$AA186),MAX(W$23:$W186)&gt;MAX(AA$23:$AA186),MAX(Y$23:$Y186)&gt;MAX(AA$23:$AA186),MAX(AA$23:$AA186)&lt;TIME(16,0,0)),MAX(AA$23:$AA186,$C187),""),"")</f>
        <v/>
      </c>
      <c r="AA187" s="4" t="str">
        <f t="shared" ca="1" si="174"/>
        <v/>
      </c>
    </row>
    <row r="188" spans="1:27" ht="13.8" x14ac:dyDescent="0.3">
      <c r="A188" s="33" t="str">
        <f t="shared" ca="1" si="161"/>
        <v>маникюр</v>
      </c>
      <c r="B188" s="34">
        <f t="shared" ca="1" si="162"/>
        <v>2.646280758082824</v>
      </c>
      <c r="C188" s="32" t="str">
        <f t="shared" ca="1" si="163"/>
        <v/>
      </c>
      <c r="D188" s="3" t="str">
        <f ca="1">IF(C188&lt;&gt;"",IF(A188="маникюр",SUM(COUNTIF($I$24:$I188,"&gt;"&amp;C188),COUNTIF($K$24:$K188,"&gt;"&amp;C188),COUNTIF($M$24:$M188,"&gt;"&amp;C188)),SUM(COUNTIF($O$24:$O188,"&gt;"&amp;C188),COUNTIF($Q$24:$Q188,"&gt;"&amp;C188),COUNTIF($S$24:$S188,"&gt;"&amp;C188),COUNTIF($U$24:$U188,"&gt;"&amp;C188),COUNTIF($W$24:$W188,"&gt;"&amp;C188),COUNTIF($Y$24:$Y188,"&gt;"&amp;C188),COUNTIF($AA$24:$AA188,"&gt;"&amp;C188))),"")</f>
        <v/>
      </c>
      <c r="E188" s="3" t="str">
        <f t="shared" ca="1" si="164"/>
        <v/>
      </c>
      <c r="F188" s="35" t="str">
        <f t="shared" ca="1" si="165"/>
        <v/>
      </c>
      <c r="G188" s="4" t="str">
        <f t="shared" ca="1" si="166"/>
        <v/>
      </c>
      <c r="H188" s="4" t="str">
        <f ca="1">IF($A188="маникюр",IF(AND(MAX(I$23:$I187)&lt;=MAX(K$23:$K187),$C188&lt;&gt;"",MAX(I$23:$I187)&lt;=MAX(M$23:$M187),MAX(I$23:$I187)&lt;TIME(16,0,0)),MAX(I$23:$I187,$C188),""),"")</f>
        <v/>
      </c>
      <c r="I188" s="4" t="str">
        <f t="shared" ca="1" si="167"/>
        <v/>
      </c>
      <c r="J188" s="4" t="str">
        <f ca="1">IF($A188="маникюр",IF(AND(MAX(I$23:$I187)&gt;MAX(K$23:$K187),$C188&lt;&gt;"",MAX(K$23:$K187)&lt;=MAX(M$23:$M187),MAX(K$23:$K187)&lt;TIME(16,0,0)),MAX(K$23:$K187,$C188),""),"")</f>
        <v/>
      </c>
      <c r="K188" s="4" t="str">
        <f t="shared" ca="1" si="168"/>
        <v/>
      </c>
      <c r="L188" s="21" t="str">
        <f ca="1">IF($A188="маникюр",IF(AND(MAX(I$23:$I187)&gt;MAX(M$23:$M187),$C188&lt;&gt;"",MAX(K$23:$K187)&gt;MAX(M$23:$M187),MAX(M$23:$M187)&lt;TIME(16,0,0)),MAX(M$23:$M187,$C188),""),"")</f>
        <v/>
      </c>
      <c r="M188" s="4" t="str">
        <f t="shared" ca="1" si="169"/>
        <v/>
      </c>
      <c r="N188" s="4" t="str">
        <f ca="1">IF($A188="макияж",IF(AND(MAX(O$23:$O187)&lt;=MAX(Q$23:$Q187),$C188&lt;&gt;"",MAX(O$23:$O187)&lt;=MAX(S$23:$S187),MAX(O$23:$O187)&lt;=MAX(U$23:$U187),MAX(O$23:$O187)&lt;=MAX(W$23:$W187),MAX(O$23:$O187)&lt;=MAX(Y$23:$Y187),MAX(O$23:$O187)&lt;=MAX(AA$23:$AA187),MAX(O$23:$O187)&lt;TIME(16,0,0)),MAX(O$23:$O187,$C188),""),"")</f>
        <v/>
      </c>
      <c r="O188" s="4" t="str">
        <f t="shared" ca="1" si="158"/>
        <v/>
      </c>
      <c r="P188" s="21" t="str">
        <f ca="1">IF($A188="макияж",IF(AND(MAX(O$23:$O187)&gt;MAX(Q$23:$Q187),$C188&lt;&gt;"",MAX(Q$23:$Q187)&lt;=MAX(S$23:$S187),MAX(Q$23:$Q187)&lt;=MAX(U$23:$U187),MAX(Q$23:$Q187)&lt;=MAX(W$23:$W187),MAX(Q$23:$Q187)&lt;=MAX(Y$23:$Y187),MAX(Q$23:$Q187)&lt;=MAX(AA$23:$AA187),MAX(Q$23:$Q187)&lt;TIME(16,0,0)),MAX(Q$23:$Q187,$C188),""),"")</f>
        <v/>
      </c>
      <c r="Q188" s="4" t="str">
        <f t="shared" ca="1" si="159"/>
        <v/>
      </c>
      <c r="R188" s="21" t="str">
        <f ca="1">IF($A188="макияж",IF(AND(MAX(O$23:$O187)&gt;MAX(S$23:$S187),$C188&lt;&gt;"",MAX(Q$23:$Q187)&gt;MAX(S$23:$S187),MAX(S$23:$S187)&lt;=MAX(U$23:$U187),MAX(S$23:$S187)&lt;=MAX(W$23:$W187),MAX(S$23:$S187)&lt;=MAX(Y$23:$Y187),MAX(S$23:$S187)&lt;=MAX(AA$23:$AA187),MAX(S$23:$S187)&lt;TIME(16,0,0)),MAX(S$23:$S187,$C188),""),"")</f>
        <v/>
      </c>
      <c r="S188" s="4" t="str">
        <f t="shared" ref="S188" ca="1" si="209">IF(ISTEXT(R188),"",R188+$E188/1440)</f>
        <v/>
      </c>
      <c r="T188" s="21" t="str">
        <f ca="1">IF($A188="макияж",IF(AND(MAX(O$23:$O187)&gt;MAX(U$23:$U187),$C188&lt;&gt;"",MAX(Q$23:$Q187)&gt;MAX(U$23:$U187),MAX(S$23:$S187)&gt;MAX(U$23:$U187),MAX(U$23:$U187)&lt;=MAX(W$23:$W187),MAX(U$23:$U187)&lt;=MAX(Y$23:$Y187),MAX(U$23:$U187)&lt;=MAX(AA$23:$AA187),MAX(U$23:$U187)&lt;TIME(16,0,0)),MAX(U$23:$U187,$C188),""),"")</f>
        <v/>
      </c>
      <c r="U188" s="4" t="str">
        <f t="shared" ca="1" si="171"/>
        <v/>
      </c>
      <c r="V188" s="21" t="str">
        <f ca="1">IF($A188="макияж",IF(AND(MAX(O$23:$O187)&gt;MAX(W$23:$W187),$C188&lt;&gt;"",MAX(Q$23:$Q187)&gt;MAX(W$23:$W187),MAX(S$23:$S187)&gt;MAX(W$23:$W187),MAX(U$23:$U187)&gt;MAX(W$23:$W187),MAX(W$23:$W187)&lt;=MAX(Y$23:$Y187),MAX(W$23:$W187)&lt;=MAX(AA$23:$AA187),MAX(W$23:$W187)&lt;TIME(16,0,0)),MAX(W$23:$W187,$C188),""),"")</f>
        <v/>
      </c>
      <c r="W188" s="4" t="str">
        <f t="shared" ca="1" si="172"/>
        <v/>
      </c>
      <c r="X188" s="21" t="str">
        <f ca="1">IF($A188="макияж",IF(AND(MAX(O$23:$O187)&gt;MAX(Y$23:$Y187),$C188&lt;&gt;"",MAX(Q$23:$Q187)&gt;MAX(Y$23:$Y187),MAX(S$23:$S187)&gt;MAX(Y$23:$Y187),MAX(U$23:$U187)&gt;MAX(Y$23:$Y187),MAX(W$23:$W187)&gt;MAX(Y$23:$Y187),MAX(Y$23:$Y187)&lt;=MAX(AA$23:$AA187),MAX(Y$23:$Y187)&lt;TIME(16,0,0)),MAX(Y$23:$Y187,$C188),""),"")</f>
        <v/>
      </c>
      <c r="Y188" s="4" t="str">
        <f t="shared" ca="1" si="173"/>
        <v/>
      </c>
      <c r="Z188" s="21" t="str">
        <f ca="1">IF($A188="макияж",IF(AND(MAX(O$23:$O187)&gt;MAX(AA$23:$AA187),$C188&lt;&gt;"",MAX(Q$23:$Q187)&gt;MAX(AA$23:$AA187),MAX(S$23:$S187)&gt;MAX(AA$23:$AA187),MAX(U$23:$U187)&gt;MAX(AA$23:$AA187),MAX(W$23:$W187)&gt;MAX(AA$23:$AA187),MAX(Y$23:$Y187)&gt;MAX(AA$23:$AA187),MAX(AA$23:$AA187)&lt;TIME(16,0,0)),MAX(AA$23:$AA187,$C188),""),"")</f>
        <v/>
      </c>
      <c r="AA188" s="4" t="str">
        <f t="shared" ca="1" si="174"/>
        <v/>
      </c>
    </row>
    <row r="189" spans="1:27" ht="13.8" x14ac:dyDescent="0.3">
      <c r="A189" s="33" t="str">
        <f t="shared" ca="1" si="161"/>
        <v>макияж</v>
      </c>
      <c r="B189" s="34">
        <f t="shared" ca="1" si="162"/>
        <v>6.1197813532420913</v>
      </c>
      <c r="C189" s="32" t="str">
        <f t="shared" ca="1" si="163"/>
        <v/>
      </c>
      <c r="D189" s="3" t="str">
        <f ca="1">IF(C189&lt;&gt;"",IF(A189="маникюр",SUM(COUNTIF($I$24:$I189,"&gt;"&amp;C189),COUNTIF($K$24:$K189,"&gt;"&amp;C189),COUNTIF($M$24:$M189,"&gt;"&amp;C189)),SUM(COUNTIF($O$24:$O189,"&gt;"&amp;C189),COUNTIF($Q$24:$Q189,"&gt;"&amp;C189),COUNTIF($S$24:$S189,"&gt;"&amp;C189),COUNTIF($U$24:$U189,"&gt;"&amp;C189),COUNTIF($W$24:$W189,"&gt;"&amp;C189),COUNTIF($Y$24:$Y189,"&gt;"&amp;C189),COUNTIF($AA$24:$AA189,"&gt;"&amp;C189))),"")</f>
        <v/>
      </c>
      <c r="E189" s="3" t="str">
        <f t="shared" ca="1" si="164"/>
        <v/>
      </c>
      <c r="F189" s="35" t="str">
        <f t="shared" ca="1" si="165"/>
        <v/>
      </c>
      <c r="G189" s="4" t="str">
        <f t="shared" ca="1" si="166"/>
        <v/>
      </c>
      <c r="H189" s="4" t="str">
        <f ca="1">IF($A189="маникюр",IF(AND(MAX(I$23:$I188)&lt;=MAX(K$23:$K188),$C189&lt;&gt;"",MAX(I$23:$I188)&lt;=MAX(M$23:$M188),MAX(I$23:$I188)&lt;TIME(16,0,0)),MAX(I$23:$I188,$C189),""),"")</f>
        <v/>
      </c>
      <c r="I189" s="4" t="str">
        <f t="shared" ca="1" si="167"/>
        <v/>
      </c>
      <c r="J189" s="4" t="str">
        <f ca="1">IF($A189="маникюр",IF(AND(MAX(I$23:$I188)&gt;MAX(K$23:$K188),$C189&lt;&gt;"",MAX(K$23:$K188)&lt;=MAX(M$23:$M188),MAX(K$23:$K188)&lt;TIME(16,0,0)),MAX(K$23:$K188,$C189),""),"")</f>
        <v/>
      </c>
      <c r="K189" s="4" t="str">
        <f t="shared" ca="1" si="168"/>
        <v/>
      </c>
      <c r="L189" s="21" t="str">
        <f ca="1">IF($A189="маникюр",IF(AND(MAX(I$23:$I188)&gt;MAX(M$23:$M188),$C189&lt;&gt;"",MAX(K$23:$K188)&gt;MAX(M$23:$M188),MAX(M$23:$M188)&lt;TIME(16,0,0)),MAX(M$23:$M188,$C189),""),"")</f>
        <v/>
      </c>
      <c r="M189" s="4" t="str">
        <f t="shared" ca="1" si="169"/>
        <v/>
      </c>
      <c r="N189" s="4" t="str">
        <f ca="1">IF($A189="макияж",IF(AND(MAX(O$23:$O188)&lt;=MAX(Q$23:$Q188),$C189&lt;&gt;"",MAX(O$23:$O188)&lt;=MAX(S$23:$S188),MAX(O$23:$O188)&lt;=MAX(U$23:$U188),MAX(O$23:$O188)&lt;=MAX(W$23:$W188),MAX(O$23:$O188)&lt;=MAX(Y$23:$Y188),MAX(O$23:$O188)&lt;=MAX(AA$23:$AA188),MAX(O$23:$O188)&lt;TIME(16,0,0)),MAX(O$23:$O188,$C189),""),"")</f>
        <v/>
      </c>
      <c r="O189" s="4" t="str">
        <f t="shared" ca="1" si="158"/>
        <v/>
      </c>
      <c r="P189" s="21" t="str">
        <f ca="1">IF($A189="макияж",IF(AND(MAX(O$23:$O188)&gt;MAX(Q$23:$Q188),$C189&lt;&gt;"",MAX(Q$23:$Q188)&lt;=MAX(S$23:$S188),MAX(Q$23:$Q188)&lt;=MAX(U$23:$U188),MAX(Q$23:$Q188)&lt;=MAX(W$23:$W188),MAX(Q$23:$Q188)&lt;=MAX(Y$23:$Y188),MAX(Q$23:$Q188)&lt;=MAX(AA$23:$AA188),MAX(Q$23:$Q188)&lt;TIME(16,0,0)),MAX(Q$23:$Q188,$C189),""),"")</f>
        <v/>
      </c>
      <c r="Q189" s="4" t="str">
        <f t="shared" ca="1" si="159"/>
        <v/>
      </c>
      <c r="R189" s="21" t="str">
        <f ca="1">IF($A189="макияж",IF(AND(MAX(O$23:$O188)&gt;MAX(S$23:$S188),$C189&lt;&gt;"",MAX(Q$23:$Q188)&gt;MAX(S$23:$S188),MAX(S$23:$S188)&lt;=MAX(U$23:$U188),MAX(S$23:$S188)&lt;=MAX(W$23:$W188),MAX(S$23:$S188)&lt;=MAX(Y$23:$Y188),MAX(S$23:$S188)&lt;=MAX(AA$23:$AA188),MAX(S$23:$S188)&lt;TIME(16,0,0)),MAX(S$23:$S188,$C189),""),"")</f>
        <v/>
      </c>
      <c r="S189" s="4" t="str">
        <f t="shared" ref="S189" ca="1" si="210">IF(ISTEXT(R189),"",R189+$E189/1440)</f>
        <v/>
      </c>
      <c r="T189" s="21" t="str">
        <f ca="1">IF($A189="макияж",IF(AND(MAX(O$23:$O188)&gt;MAX(U$23:$U188),$C189&lt;&gt;"",MAX(Q$23:$Q188)&gt;MAX(U$23:$U188),MAX(S$23:$S188)&gt;MAX(U$23:$U188),MAX(U$23:$U188)&lt;=MAX(W$23:$W188),MAX(U$23:$U188)&lt;=MAX(Y$23:$Y188),MAX(U$23:$U188)&lt;=MAX(AA$23:$AA188),MAX(U$23:$U188)&lt;TIME(16,0,0)),MAX(U$23:$U188,$C189),""),"")</f>
        <v/>
      </c>
      <c r="U189" s="4" t="str">
        <f t="shared" ca="1" si="171"/>
        <v/>
      </c>
      <c r="V189" s="21" t="str">
        <f ca="1">IF($A189="макияж",IF(AND(MAX(O$23:$O188)&gt;MAX(W$23:$W188),$C189&lt;&gt;"",MAX(Q$23:$Q188)&gt;MAX(W$23:$W188),MAX(S$23:$S188)&gt;MAX(W$23:$W188),MAX(U$23:$U188)&gt;MAX(W$23:$W188),MAX(W$23:$W188)&lt;=MAX(Y$23:$Y188),MAX(W$23:$W188)&lt;=MAX(AA$23:$AA188),MAX(W$23:$W188)&lt;TIME(16,0,0)),MAX(W$23:$W188,$C189),""),"")</f>
        <v/>
      </c>
      <c r="W189" s="4" t="str">
        <f t="shared" ca="1" si="172"/>
        <v/>
      </c>
      <c r="X189" s="21" t="str">
        <f ca="1">IF($A189="макияж",IF(AND(MAX(O$23:$O188)&gt;MAX(Y$23:$Y188),$C189&lt;&gt;"",MAX(Q$23:$Q188)&gt;MAX(Y$23:$Y188),MAX(S$23:$S188)&gt;MAX(Y$23:$Y188),MAX(U$23:$U188)&gt;MAX(Y$23:$Y188),MAX(W$23:$W188)&gt;MAX(Y$23:$Y188),MAX(Y$23:$Y188)&lt;=MAX(AA$23:$AA188),MAX(Y$23:$Y188)&lt;TIME(16,0,0)),MAX(Y$23:$Y188,$C189),""),"")</f>
        <v/>
      </c>
      <c r="Y189" s="4" t="str">
        <f t="shared" ca="1" si="173"/>
        <v/>
      </c>
      <c r="Z189" s="21" t="str">
        <f ca="1">IF($A189="макияж",IF(AND(MAX(O$23:$O188)&gt;MAX(AA$23:$AA188),$C189&lt;&gt;"",MAX(Q$23:$Q188)&gt;MAX(AA$23:$AA188),MAX(S$23:$S188)&gt;MAX(AA$23:$AA188),MAX(U$23:$U188)&gt;MAX(AA$23:$AA188),MAX(W$23:$W188)&gt;MAX(AA$23:$AA188),MAX(Y$23:$Y188)&gt;MAX(AA$23:$AA188),MAX(AA$23:$AA188)&lt;TIME(16,0,0)),MAX(AA$23:$AA188,$C189),""),"")</f>
        <v/>
      </c>
      <c r="AA189" s="4" t="str">
        <f t="shared" ca="1" si="174"/>
        <v/>
      </c>
    </row>
    <row r="190" spans="1:27" ht="13.8" x14ac:dyDescent="0.3">
      <c r="A190" s="33" t="str">
        <f t="shared" ca="1" si="161"/>
        <v>маникюр</v>
      </c>
      <c r="B190" s="34">
        <f t="shared" ca="1" si="162"/>
        <v>1.1746898032977371</v>
      </c>
      <c r="C190" s="32" t="str">
        <f t="shared" ca="1" si="163"/>
        <v/>
      </c>
      <c r="D190" s="3" t="str">
        <f ca="1">IF(C190&lt;&gt;"",IF(A190="маникюр",SUM(COUNTIF($I$24:$I190,"&gt;"&amp;C190),COUNTIF($K$24:$K190,"&gt;"&amp;C190),COUNTIF($M$24:$M190,"&gt;"&amp;C190)),SUM(COUNTIF($O$24:$O190,"&gt;"&amp;C190),COUNTIF($Q$24:$Q190,"&gt;"&amp;C190),COUNTIF($S$24:$S190,"&gt;"&amp;C190),COUNTIF($U$24:$U190,"&gt;"&amp;C190),COUNTIF($W$24:$W190,"&gt;"&amp;C190),COUNTIF($Y$24:$Y190,"&gt;"&amp;C190),COUNTIF($AA$24:$AA190,"&gt;"&amp;C190))),"")</f>
        <v/>
      </c>
      <c r="E190" s="3" t="str">
        <f t="shared" ca="1" si="164"/>
        <v/>
      </c>
      <c r="F190" s="35" t="str">
        <f t="shared" ca="1" si="165"/>
        <v/>
      </c>
      <c r="G190" s="4" t="str">
        <f t="shared" ca="1" si="166"/>
        <v/>
      </c>
      <c r="H190" s="4" t="str">
        <f ca="1">IF($A190="маникюр",IF(AND(MAX(I$23:$I189)&lt;=MAX(K$23:$K189),$C190&lt;&gt;"",MAX(I$23:$I189)&lt;=MAX(M$23:$M189),MAX(I$23:$I189)&lt;TIME(16,0,0)),MAX(I$23:$I189,$C190),""),"")</f>
        <v/>
      </c>
      <c r="I190" s="4" t="str">
        <f t="shared" ca="1" si="167"/>
        <v/>
      </c>
      <c r="J190" s="4" t="str">
        <f ca="1">IF($A190="маникюр",IF(AND(MAX(I$23:$I189)&gt;MAX(K$23:$K189),$C190&lt;&gt;"",MAX(K$23:$K189)&lt;=MAX(M$23:$M189),MAX(K$23:$K189)&lt;TIME(16,0,0)),MAX(K$23:$K189,$C190),""),"")</f>
        <v/>
      </c>
      <c r="K190" s="4" t="str">
        <f t="shared" ca="1" si="168"/>
        <v/>
      </c>
      <c r="L190" s="21" t="str">
        <f ca="1">IF($A190="маникюр",IF(AND(MAX(I$23:$I189)&gt;MAX(M$23:$M189),$C190&lt;&gt;"",MAX(K$23:$K189)&gt;MAX(M$23:$M189),MAX(M$23:$M189)&lt;TIME(16,0,0)),MAX(M$23:$M189,$C190),""),"")</f>
        <v/>
      </c>
      <c r="M190" s="4" t="str">
        <f t="shared" ca="1" si="169"/>
        <v/>
      </c>
      <c r="N190" s="4" t="str">
        <f ca="1">IF($A190="макияж",IF(AND(MAX(O$23:$O189)&lt;=MAX(Q$23:$Q189),$C190&lt;&gt;"",MAX(O$23:$O189)&lt;=MAX(S$23:$S189),MAX(O$23:$O189)&lt;=MAX(U$23:$U189),MAX(O$23:$O189)&lt;=MAX(W$23:$W189),MAX(O$23:$O189)&lt;=MAX(Y$23:$Y189),MAX(O$23:$O189)&lt;=MAX(AA$23:$AA189),MAX(O$23:$O189)&lt;TIME(16,0,0)),MAX(O$23:$O189,$C190),""),"")</f>
        <v/>
      </c>
      <c r="O190" s="4" t="str">
        <f t="shared" ca="1" si="158"/>
        <v/>
      </c>
      <c r="P190" s="21" t="str">
        <f ca="1">IF($A190="макияж",IF(AND(MAX(O$23:$O189)&gt;MAX(Q$23:$Q189),$C190&lt;&gt;"",MAX(Q$23:$Q189)&lt;=MAX(S$23:$S189),MAX(Q$23:$Q189)&lt;=MAX(U$23:$U189),MAX(Q$23:$Q189)&lt;=MAX(W$23:$W189),MAX(Q$23:$Q189)&lt;=MAX(Y$23:$Y189),MAX(Q$23:$Q189)&lt;=MAX(AA$23:$AA189),MAX(Q$23:$Q189)&lt;TIME(16,0,0)),MAX(Q$23:$Q189,$C190),""),"")</f>
        <v/>
      </c>
      <c r="Q190" s="4" t="str">
        <f t="shared" ca="1" si="159"/>
        <v/>
      </c>
      <c r="R190" s="21" t="str">
        <f ca="1">IF($A190="макияж",IF(AND(MAX(O$23:$O189)&gt;MAX(S$23:$S189),$C190&lt;&gt;"",MAX(Q$23:$Q189)&gt;MAX(S$23:$S189),MAX(S$23:$S189)&lt;=MAX(U$23:$U189),MAX(S$23:$S189)&lt;=MAX(W$23:$W189),MAX(S$23:$S189)&lt;=MAX(Y$23:$Y189),MAX(S$23:$S189)&lt;=MAX(AA$23:$AA189),MAX(S$23:$S189)&lt;TIME(16,0,0)),MAX(S$23:$S189,$C190),""),"")</f>
        <v/>
      </c>
      <c r="S190" s="4" t="str">
        <f t="shared" ref="S190" ca="1" si="211">IF(ISTEXT(R190),"",R190+$E190/1440)</f>
        <v/>
      </c>
      <c r="T190" s="21" t="str">
        <f ca="1">IF($A190="макияж",IF(AND(MAX(O$23:$O189)&gt;MAX(U$23:$U189),$C190&lt;&gt;"",MAX(Q$23:$Q189)&gt;MAX(U$23:$U189),MAX(S$23:$S189)&gt;MAX(U$23:$U189),MAX(U$23:$U189)&lt;=MAX(W$23:$W189),MAX(U$23:$U189)&lt;=MAX(Y$23:$Y189),MAX(U$23:$U189)&lt;=MAX(AA$23:$AA189),MAX(U$23:$U189)&lt;TIME(16,0,0)),MAX(U$23:$U189,$C190),""),"")</f>
        <v/>
      </c>
      <c r="U190" s="4" t="str">
        <f t="shared" ca="1" si="171"/>
        <v/>
      </c>
      <c r="V190" s="21" t="str">
        <f ca="1">IF($A190="макияж",IF(AND(MAX(O$23:$O189)&gt;MAX(W$23:$W189),$C190&lt;&gt;"",MAX(Q$23:$Q189)&gt;MAX(W$23:$W189),MAX(S$23:$S189)&gt;MAX(W$23:$W189),MAX(U$23:$U189)&gt;MAX(W$23:$W189),MAX(W$23:$W189)&lt;=MAX(Y$23:$Y189),MAX(W$23:$W189)&lt;=MAX(AA$23:$AA189),MAX(W$23:$W189)&lt;TIME(16,0,0)),MAX(W$23:$W189,$C190),""),"")</f>
        <v/>
      </c>
      <c r="W190" s="4" t="str">
        <f t="shared" ca="1" si="172"/>
        <v/>
      </c>
      <c r="X190" s="21" t="str">
        <f ca="1">IF($A190="макияж",IF(AND(MAX(O$23:$O189)&gt;MAX(Y$23:$Y189),$C190&lt;&gt;"",MAX(Q$23:$Q189)&gt;MAX(Y$23:$Y189),MAX(S$23:$S189)&gt;MAX(Y$23:$Y189),MAX(U$23:$U189)&gt;MAX(Y$23:$Y189),MAX(W$23:$W189)&gt;MAX(Y$23:$Y189),MAX(Y$23:$Y189)&lt;=MAX(AA$23:$AA189),MAX(Y$23:$Y189)&lt;TIME(16,0,0)),MAX(Y$23:$Y189,$C190),""),"")</f>
        <v/>
      </c>
      <c r="Y190" s="4" t="str">
        <f t="shared" ca="1" si="173"/>
        <v/>
      </c>
      <c r="Z190" s="21" t="str">
        <f ca="1">IF($A190="макияж",IF(AND(MAX(O$23:$O189)&gt;MAX(AA$23:$AA189),$C190&lt;&gt;"",MAX(Q$23:$Q189)&gt;MAX(AA$23:$AA189),MAX(S$23:$S189)&gt;MAX(AA$23:$AA189),MAX(U$23:$U189)&gt;MAX(AA$23:$AA189),MAX(W$23:$W189)&gt;MAX(AA$23:$AA189),MAX(Y$23:$Y189)&gt;MAX(AA$23:$AA189),MAX(AA$23:$AA189)&lt;TIME(16,0,0)),MAX(AA$23:$AA189,$C190),""),"")</f>
        <v/>
      </c>
      <c r="AA190" s="4" t="str">
        <f t="shared" ca="1" si="174"/>
        <v/>
      </c>
    </row>
    <row r="191" spans="1:27" ht="13.8" x14ac:dyDescent="0.3">
      <c r="A191" s="33" t="str">
        <f t="shared" ca="1" si="161"/>
        <v>макияж</v>
      </c>
      <c r="B191" s="34">
        <f t="shared" ca="1" si="162"/>
        <v>7.2031922883370756</v>
      </c>
      <c r="C191" s="32" t="str">
        <f t="shared" ca="1" si="163"/>
        <v/>
      </c>
      <c r="D191" s="3" t="str">
        <f ca="1">IF(C191&lt;&gt;"",IF(A191="маникюр",SUM(COUNTIF($I$24:$I191,"&gt;"&amp;C191),COUNTIF($K$24:$K191,"&gt;"&amp;C191),COUNTIF($M$24:$M191,"&gt;"&amp;C191)),SUM(COUNTIF($O$24:$O191,"&gt;"&amp;C191),COUNTIF($Q$24:$Q191,"&gt;"&amp;C191),COUNTIF($S$24:$S191,"&gt;"&amp;C191),COUNTIF($U$24:$U191,"&gt;"&amp;C191),COUNTIF($W$24:$W191,"&gt;"&amp;C191),COUNTIF($Y$24:$Y191,"&gt;"&amp;C191),COUNTIF($AA$24:$AA191,"&gt;"&amp;C191))),"")</f>
        <v/>
      </c>
      <c r="E191" s="3" t="str">
        <f t="shared" ca="1" si="164"/>
        <v/>
      </c>
      <c r="F191" s="35" t="str">
        <f t="shared" ca="1" si="165"/>
        <v/>
      </c>
      <c r="G191" s="4" t="str">
        <f t="shared" ca="1" si="166"/>
        <v/>
      </c>
      <c r="H191" s="4" t="str">
        <f ca="1">IF($A191="маникюр",IF(AND(MAX(I$23:$I190)&lt;=MAX(K$23:$K190),$C191&lt;&gt;"",MAX(I$23:$I190)&lt;=MAX(M$23:$M190),MAX(I$23:$I190)&lt;TIME(16,0,0)),MAX(I$23:$I190,$C191),""),"")</f>
        <v/>
      </c>
      <c r="I191" s="4" t="str">
        <f t="shared" ca="1" si="167"/>
        <v/>
      </c>
      <c r="J191" s="4" t="str">
        <f ca="1">IF($A191="маникюр",IF(AND(MAX(I$23:$I190)&gt;MAX(K$23:$K190),$C191&lt;&gt;"",MAX(K$23:$K190)&lt;=MAX(M$23:$M190),MAX(K$23:$K190)&lt;TIME(16,0,0)),MAX(K$23:$K190,$C191),""),"")</f>
        <v/>
      </c>
      <c r="K191" s="4" t="str">
        <f t="shared" ca="1" si="168"/>
        <v/>
      </c>
      <c r="L191" s="21" t="str">
        <f ca="1">IF($A191="маникюр",IF(AND(MAX(I$23:$I190)&gt;MAX(M$23:$M190),$C191&lt;&gt;"",MAX(K$23:$K190)&gt;MAX(M$23:$M190),MAX(M$23:$M190)&lt;TIME(16,0,0)),MAX(M$23:$M190,$C191),""),"")</f>
        <v/>
      </c>
      <c r="M191" s="4" t="str">
        <f t="shared" ca="1" si="169"/>
        <v/>
      </c>
      <c r="N191" s="4" t="str">
        <f ca="1">IF($A191="макияж",IF(AND(MAX(O$23:$O190)&lt;=MAX(Q$23:$Q190),$C191&lt;&gt;"",MAX(O$23:$O190)&lt;=MAX(S$23:$S190),MAX(O$23:$O190)&lt;=MAX(U$23:$U190),MAX(O$23:$O190)&lt;=MAX(W$23:$W190),MAX(O$23:$O190)&lt;=MAX(Y$23:$Y190),MAX(O$23:$O190)&lt;=MAX(AA$23:$AA190),MAX(O$23:$O190)&lt;TIME(16,0,0)),MAX(O$23:$O190,$C191),""),"")</f>
        <v/>
      </c>
      <c r="O191" s="4" t="str">
        <f t="shared" ca="1" si="158"/>
        <v/>
      </c>
      <c r="P191" s="21" t="str">
        <f ca="1">IF($A191="макияж",IF(AND(MAX(O$23:$O190)&gt;MAX(Q$23:$Q190),$C191&lt;&gt;"",MAX(Q$23:$Q190)&lt;=MAX(S$23:$S190),MAX(Q$23:$Q190)&lt;=MAX(U$23:$U190),MAX(Q$23:$Q190)&lt;=MAX(W$23:$W190),MAX(Q$23:$Q190)&lt;=MAX(Y$23:$Y190),MAX(Q$23:$Q190)&lt;=MAX(AA$23:$AA190),MAX(Q$23:$Q190)&lt;TIME(16,0,0)),MAX(Q$23:$Q190,$C191),""),"")</f>
        <v/>
      </c>
      <c r="Q191" s="4" t="str">
        <f t="shared" ca="1" si="159"/>
        <v/>
      </c>
      <c r="R191" s="21" t="str">
        <f ca="1">IF($A191="макияж",IF(AND(MAX(O$23:$O190)&gt;MAX(S$23:$S190),$C191&lt;&gt;"",MAX(Q$23:$Q190)&gt;MAX(S$23:$S190),MAX(S$23:$S190)&lt;=MAX(U$23:$U190),MAX(S$23:$S190)&lt;=MAX(W$23:$W190),MAX(S$23:$S190)&lt;=MAX(Y$23:$Y190),MAX(S$23:$S190)&lt;=MAX(AA$23:$AA190),MAX(S$23:$S190)&lt;TIME(16,0,0)),MAX(S$23:$S190,$C191),""),"")</f>
        <v/>
      </c>
      <c r="S191" s="4" t="str">
        <f t="shared" ref="S191" ca="1" si="212">IF(ISTEXT(R191),"",R191+$E191/1440)</f>
        <v/>
      </c>
      <c r="T191" s="21" t="str">
        <f ca="1">IF($A191="макияж",IF(AND(MAX(O$23:$O190)&gt;MAX(U$23:$U190),$C191&lt;&gt;"",MAX(Q$23:$Q190)&gt;MAX(U$23:$U190),MAX(S$23:$S190)&gt;MAX(U$23:$U190),MAX(U$23:$U190)&lt;=MAX(W$23:$W190),MAX(U$23:$U190)&lt;=MAX(Y$23:$Y190),MAX(U$23:$U190)&lt;=MAX(AA$23:$AA190),MAX(U$23:$U190)&lt;TIME(16,0,0)),MAX(U$23:$U190,$C191),""),"")</f>
        <v/>
      </c>
      <c r="U191" s="4" t="str">
        <f t="shared" ca="1" si="171"/>
        <v/>
      </c>
      <c r="V191" s="21" t="str">
        <f ca="1">IF($A191="макияж",IF(AND(MAX(O$23:$O190)&gt;MAX(W$23:$W190),$C191&lt;&gt;"",MAX(Q$23:$Q190)&gt;MAX(W$23:$W190),MAX(S$23:$S190)&gt;MAX(W$23:$W190),MAX(U$23:$U190)&gt;MAX(W$23:$W190),MAX(W$23:$W190)&lt;=MAX(Y$23:$Y190),MAX(W$23:$W190)&lt;=MAX(AA$23:$AA190),MAX(W$23:$W190)&lt;TIME(16,0,0)),MAX(W$23:$W190,$C191),""),"")</f>
        <v/>
      </c>
      <c r="W191" s="4" t="str">
        <f t="shared" ca="1" si="172"/>
        <v/>
      </c>
      <c r="X191" s="21" t="str">
        <f ca="1">IF($A191="макияж",IF(AND(MAX(O$23:$O190)&gt;MAX(Y$23:$Y190),$C191&lt;&gt;"",MAX(Q$23:$Q190)&gt;MAX(Y$23:$Y190),MAX(S$23:$S190)&gt;MAX(Y$23:$Y190),MAX(U$23:$U190)&gt;MAX(Y$23:$Y190),MAX(W$23:$W190)&gt;MAX(Y$23:$Y190),MAX(Y$23:$Y190)&lt;=MAX(AA$23:$AA190),MAX(Y$23:$Y190)&lt;TIME(16,0,0)),MAX(Y$23:$Y190,$C191),""),"")</f>
        <v/>
      </c>
      <c r="Y191" s="4" t="str">
        <f t="shared" ca="1" si="173"/>
        <v/>
      </c>
      <c r="Z191" s="21" t="str">
        <f ca="1">IF($A191="макияж",IF(AND(MAX(O$23:$O190)&gt;MAX(AA$23:$AA190),$C191&lt;&gt;"",MAX(Q$23:$Q190)&gt;MAX(AA$23:$AA190),MAX(S$23:$S190)&gt;MAX(AA$23:$AA190),MAX(U$23:$U190)&gt;MAX(AA$23:$AA190),MAX(W$23:$W190)&gt;MAX(AA$23:$AA190),MAX(Y$23:$Y190)&gt;MAX(AA$23:$AA190),MAX(AA$23:$AA190)&lt;TIME(16,0,0)),MAX(AA$23:$AA190,$C191),""),"")</f>
        <v/>
      </c>
      <c r="AA191" s="4" t="str">
        <f t="shared" ca="1" si="174"/>
        <v/>
      </c>
    </row>
    <row r="192" spans="1:27" ht="13.8" x14ac:dyDescent="0.3">
      <c r="A192" s="33" t="str">
        <f t="shared" ca="1" si="161"/>
        <v>макияж</v>
      </c>
      <c r="B192" s="34">
        <f t="shared" ca="1" si="162"/>
        <v>1.1138572118086556</v>
      </c>
      <c r="C192" s="32" t="str">
        <f t="shared" ca="1" si="163"/>
        <v/>
      </c>
      <c r="D192" s="3" t="str">
        <f ca="1">IF(C192&lt;&gt;"",IF(A192="маникюр",SUM(COUNTIF($I$24:$I192,"&gt;"&amp;C192),COUNTIF($K$24:$K192,"&gt;"&amp;C192),COUNTIF($M$24:$M192,"&gt;"&amp;C192)),SUM(COUNTIF($O$24:$O192,"&gt;"&amp;C192),COUNTIF($Q$24:$Q192,"&gt;"&amp;C192),COUNTIF($S$24:$S192,"&gt;"&amp;C192),COUNTIF($U$24:$U192,"&gt;"&amp;C192),COUNTIF($W$24:$W192,"&gt;"&amp;C192),COUNTIF($Y$24:$Y192,"&gt;"&amp;C192),COUNTIF($AA$24:$AA192,"&gt;"&amp;C192))),"")</f>
        <v/>
      </c>
      <c r="E192" s="3" t="str">
        <f t="shared" ca="1" si="164"/>
        <v/>
      </c>
      <c r="F192" s="35" t="str">
        <f t="shared" ca="1" si="165"/>
        <v/>
      </c>
      <c r="G192" s="4" t="str">
        <f t="shared" ca="1" si="166"/>
        <v/>
      </c>
      <c r="H192" s="4" t="str">
        <f ca="1">IF($A192="маникюр",IF(AND(MAX(I$23:$I191)&lt;=MAX(K$23:$K191),$C192&lt;&gt;"",MAX(I$23:$I191)&lt;=MAX(M$23:$M191),MAX(I$23:$I191)&lt;TIME(16,0,0)),MAX(I$23:$I191,$C192),""),"")</f>
        <v/>
      </c>
      <c r="I192" s="4" t="str">
        <f t="shared" ca="1" si="167"/>
        <v/>
      </c>
      <c r="J192" s="4" t="str">
        <f ca="1">IF($A192="маникюр",IF(AND(MAX(I$23:$I191)&gt;MAX(K$23:$K191),$C192&lt;&gt;"",MAX(K$23:$K191)&lt;=MAX(M$23:$M191),MAX(K$23:$K191)&lt;TIME(16,0,0)),MAX(K$23:$K191,$C192),""),"")</f>
        <v/>
      </c>
      <c r="K192" s="4" t="str">
        <f t="shared" ca="1" si="168"/>
        <v/>
      </c>
      <c r="L192" s="21" t="str">
        <f ca="1">IF($A192="маникюр",IF(AND(MAX(I$23:$I191)&gt;MAX(M$23:$M191),$C192&lt;&gt;"",MAX(K$23:$K191)&gt;MAX(M$23:$M191),MAX(M$23:$M191)&lt;TIME(16,0,0)),MAX(M$23:$M191,$C192),""),"")</f>
        <v/>
      </c>
      <c r="M192" s="4" t="str">
        <f t="shared" ca="1" si="169"/>
        <v/>
      </c>
      <c r="N192" s="4" t="str">
        <f ca="1">IF($A192="макияж",IF(AND(MAX(O$23:$O191)&lt;=MAX(Q$23:$Q191),$C192&lt;&gt;"",MAX(O$23:$O191)&lt;=MAX(S$23:$S191),MAX(O$23:$O191)&lt;=MAX(U$23:$U191),MAX(O$23:$O191)&lt;=MAX(W$23:$W191),MAX(O$23:$O191)&lt;=MAX(Y$23:$Y191),MAX(O$23:$O191)&lt;=MAX(AA$23:$AA191),MAX(O$23:$O191)&lt;TIME(16,0,0)),MAX(O$23:$O191,$C192),""),"")</f>
        <v/>
      </c>
      <c r="O192" s="4" t="str">
        <f t="shared" ca="1" si="158"/>
        <v/>
      </c>
      <c r="P192" s="21" t="str">
        <f ca="1">IF($A192="макияж",IF(AND(MAX(O$23:$O191)&gt;MAX(Q$23:$Q191),$C192&lt;&gt;"",MAX(Q$23:$Q191)&lt;=MAX(S$23:$S191),MAX(Q$23:$Q191)&lt;=MAX(U$23:$U191),MAX(Q$23:$Q191)&lt;=MAX(W$23:$W191),MAX(Q$23:$Q191)&lt;=MAX(Y$23:$Y191),MAX(Q$23:$Q191)&lt;=MAX(AA$23:$AA191),MAX(Q$23:$Q191)&lt;TIME(16,0,0)),MAX(Q$23:$Q191,$C192),""),"")</f>
        <v/>
      </c>
      <c r="Q192" s="4" t="str">
        <f t="shared" ca="1" si="159"/>
        <v/>
      </c>
      <c r="R192" s="21" t="str">
        <f ca="1">IF($A192="макияж",IF(AND(MAX(O$23:$O191)&gt;MAX(S$23:$S191),$C192&lt;&gt;"",MAX(Q$23:$Q191)&gt;MAX(S$23:$S191),MAX(S$23:$S191)&lt;=MAX(U$23:$U191),MAX(S$23:$S191)&lt;=MAX(W$23:$W191),MAX(S$23:$S191)&lt;=MAX(Y$23:$Y191),MAX(S$23:$S191)&lt;=MAX(AA$23:$AA191),MAX(S$23:$S191)&lt;TIME(16,0,0)),MAX(S$23:$S191,$C192),""),"")</f>
        <v/>
      </c>
      <c r="S192" s="4" t="str">
        <f t="shared" ref="S192" ca="1" si="213">IF(ISTEXT(R192),"",R192+$E192/1440)</f>
        <v/>
      </c>
      <c r="T192" s="21" t="str">
        <f ca="1">IF($A192="макияж",IF(AND(MAX(O$23:$O191)&gt;MAX(U$23:$U191),$C192&lt;&gt;"",MAX(Q$23:$Q191)&gt;MAX(U$23:$U191),MAX(S$23:$S191)&gt;MAX(U$23:$U191),MAX(U$23:$U191)&lt;=MAX(W$23:$W191),MAX(U$23:$U191)&lt;=MAX(Y$23:$Y191),MAX(U$23:$U191)&lt;=MAX(AA$23:$AA191),MAX(U$23:$U191)&lt;TIME(16,0,0)),MAX(U$23:$U191,$C192),""),"")</f>
        <v/>
      </c>
      <c r="U192" s="4" t="str">
        <f t="shared" ca="1" si="171"/>
        <v/>
      </c>
      <c r="V192" s="21" t="str">
        <f ca="1">IF($A192="макияж",IF(AND(MAX(O$23:$O191)&gt;MAX(W$23:$W191),$C192&lt;&gt;"",MAX(Q$23:$Q191)&gt;MAX(W$23:$W191),MAX(S$23:$S191)&gt;MAX(W$23:$W191),MAX(U$23:$U191)&gt;MAX(W$23:$W191),MAX(W$23:$W191)&lt;=MAX(Y$23:$Y191),MAX(W$23:$W191)&lt;=MAX(AA$23:$AA191),MAX(W$23:$W191)&lt;TIME(16,0,0)),MAX(W$23:$W191,$C192),""),"")</f>
        <v/>
      </c>
      <c r="W192" s="4" t="str">
        <f t="shared" ca="1" si="172"/>
        <v/>
      </c>
      <c r="X192" s="21" t="str">
        <f ca="1">IF($A192="макияж",IF(AND(MAX(O$23:$O191)&gt;MAX(Y$23:$Y191),$C192&lt;&gt;"",MAX(Q$23:$Q191)&gt;MAX(Y$23:$Y191),MAX(S$23:$S191)&gt;MAX(Y$23:$Y191),MAX(U$23:$U191)&gt;MAX(Y$23:$Y191),MAX(W$23:$W191)&gt;MAX(Y$23:$Y191),MAX(Y$23:$Y191)&lt;=MAX(AA$23:$AA191),MAX(Y$23:$Y191)&lt;TIME(16,0,0)),MAX(Y$23:$Y191,$C192),""),"")</f>
        <v/>
      </c>
      <c r="Y192" s="4" t="str">
        <f t="shared" ca="1" si="173"/>
        <v/>
      </c>
      <c r="Z192" s="21" t="str">
        <f ca="1">IF($A192="макияж",IF(AND(MAX(O$23:$O191)&gt;MAX(AA$23:$AA191),$C192&lt;&gt;"",MAX(Q$23:$Q191)&gt;MAX(AA$23:$AA191),MAX(S$23:$S191)&gt;MAX(AA$23:$AA191),MAX(U$23:$U191)&gt;MAX(AA$23:$AA191),MAX(W$23:$W191)&gt;MAX(AA$23:$AA191),MAX(Y$23:$Y191)&gt;MAX(AA$23:$AA191),MAX(AA$23:$AA191)&lt;TIME(16,0,0)),MAX(AA$23:$AA191,$C192),""),"")</f>
        <v/>
      </c>
      <c r="AA192" s="4" t="str">
        <f t="shared" ca="1" si="174"/>
        <v/>
      </c>
    </row>
    <row r="193" spans="1:27" ht="13.8" x14ac:dyDescent="0.3">
      <c r="A193" s="33" t="str">
        <f t="shared" ca="1" si="161"/>
        <v>макияж</v>
      </c>
      <c r="B193" s="34">
        <f t="shared" ca="1" si="162"/>
        <v>10.927108885301347</v>
      </c>
      <c r="C193" s="32" t="str">
        <f t="shared" ca="1" si="163"/>
        <v/>
      </c>
      <c r="D193" s="3" t="str">
        <f ca="1">IF(C193&lt;&gt;"",IF(A193="маникюр",SUM(COUNTIF($I$24:$I193,"&gt;"&amp;C193),COUNTIF($K$24:$K193,"&gt;"&amp;C193),COUNTIF($M$24:$M193,"&gt;"&amp;C193)),SUM(COUNTIF($O$24:$O193,"&gt;"&amp;C193),COUNTIF($Q$24:$Q193,"&gt;"&amp;C193),COUNTIF($S$24:$S193,"&gt;"&amp;C193),COUNTIF($U$24:$U193,"&gt;"&amp;C193),COUNTIF($W$24:$W193,"&gt;"&amp;C193),COUNTIF($Y$24:$Y193,"&gt;"&amp;C193),COUNTIF($AA$24:$AA193,"&gt;"&amp;C193))),"")</f>
        <v/>
      </c>
      <c r="E193" s="3" t="str">
        <f t="shared" ca="1" si="164"/>
        <v/>
      </c>
      <c r="F193" s="35" t="str">
        <f t="shared" ca="1" si="165"/>
        <v/>
      </c>
      <c r="G193" s="4" t="str">
        <f t="shared" ca="1" si="166"/>
        <v/>
      </c>
      <c r="H193" s="4" t="str">
        <f ca="1">IF($A193="маникюр",IF(AND(MAX(I$23:$I192)&lt;=MAX(K$23:$K192),$C193&lt;&gt;"",MAX(I$23:$I192)&lt;=MAX(M$23:$M192),MAX(I$23:$I192)&lt;TIME(16,0,0)),MAX(I$23:$I192,$C193),""),"")</f>
        <v/>
      </c>
      <c r="I193" s="4" t="str">
        <f t="shared" ca="1" si="167"/>
        <v/>
      </c>
      <c r="J193" s="4" t="str">
        <f ca="1">IF($A193="маникюр",IF(AND(MAX(I$23:$I192)&gt;MAX(K$23:$K192),$C193&lt;&gt;"",MAX(K$23:$K192)&lt;=MAX(M$23:$M192),MAX(K$23:$K192)&lt;TIME(16,0,0)),MAX(K$23:$K192,$C193),""),"")</f>
        <v/>
      </c>
      <c r="K193" s="4" t="str">
        <f t="shared" ca="1" si="168"/>
        <v/>
      </c>
      <c r="L193" s="21" t="str">
        <f ca="1">IF($A193="маникюр",IF(AND(MAX(I$23:$I192)&gt;MAX(M$23:$M192),$C193&lt;&gt;"",MAX(K$23:$K192)&gt;MAX(M$23:$M192),MAX(M$23:$M192)&lt;TIME(16,0,0)),MAX(M$23:$M192,$C193),""),"")</f>
        <v/>
      </c>
      <c r="M193" s="4" t="str">
        <f t="shared" ca="1" si="169"/>
        <v/>
      </c>
      <c r="N193" s="4" t="str">
        <f ca="1">IF($A193="макияж",IF(AND(MAX(O$23:$O192)&lt;=MAX(Q$23:$Q192),$C193&lt;&gt;"",MAX(O$23:$O192)&lt;=MAX(S$23:$S192),MAX(O$23:$O192)&lt;=MAX(U$23:$U192),MAX(O$23:$O192)&lt;=MAX(W$23:$W192),MAX(O$23:$O192)&lt;=MAX(Y$23:$Y192),MAX(O$23:$O192)&lt;=MAX(AA$23:$AA192),MAX(O$23:$O192)&lt;TIME(16,0,0)),MAX(O$23:$O192,$C193),""),"")</f>
        <v/>
      </c>
      <c r="O193" s="4" t="str">
        <f t="shared" ca="1" si="158"/>
        <v/>
      </c>
      <c r="P193" s="21" t="str">
        <f ca="1">IF($A193="макияж",IF(AND(MAX(O$23:$O192)&gt;MAX(Q$23:$Q192),$C193&lt;&gt;"",MAX(Q$23:$Q192)&lt;=MAX(S$23:$S192),MAX(Q$23:$Q192)&lt;=MAX(U$23:$U192),MAX(Q$23:$Q192)&lt;=MAX(W$23:$W192),MAX(Q$23:$Q192)&lt;=MAX(Y$23:$Y192),MAX(Q$23:$Q192)&lt;=MAX(AA$23:$AA192),MAX(Q$23:$Q192)&lt;TIME(16,0,0)),MAX(Q$23:$Q192,$C193),""),"")</f>
        <v/>
      </c>
      <c r="Q193" s="4" t="str">
        <f t="shared" ca="1" si="159"/>
        <v/>
      </c>
      <c r="R193" s="21" t="str">
        <f ca="1">IF($A193="макияж",IF(AND(MAX(O$23:$O192)&gt;MAX(S$23:$S192),$C193&lt;&gt;"",MAX(Q$23:$Q192)&gt;MAX(S$23:$S192),MAX(S$23:$S192)&lt;=MAX(U$23:$U192),MAX(S$23:$S192)&lt;=MAX(W$23:$W192),MAX(S$23:$S192)&lt;=MAX(Y$23:$Y192),MAX(S$23:$S192)&lt;=MAX(AA$23:$AA192),MAX(S$23:$S192)&lt;TIME(16,0,0)),MAX(S$23:$S192,$C193),""),"")</f>
        <v/>
      </c>
      <c r="S193" s="4" t="str">
        <f t="shared" ref="S193" ca="1" si="214">IF(ISTEXT(R193),"",R193+$E193/1440)</f>
        <v/>
      </c>
      <c r="T193" s="21" t="str">
        <f ca="1">IF($A193="макияж",IF(AND(MAX(O$23:$O192)&gt;MAX(U$23:$U192),$C193&lt;&gt;"",MAX(Q$23:$Q192)&gt;MAX(U$23:$U192),MAX(S$23:$S192)&gt;MAX(U$23:$U192),MAX(U$23:$U192)&lt;=MAX(W$23:$W192),MAX(U$23:$U192)&lt;=MAX(Y$23:$Y192),MAX(U$23:$U192)&lt;=MAX(AA$23:$AA192),MAX(U$23:$U192)&lt;TIME(16,0,0)),MAX(U$23:$U192,$C193),""),"")</f>
        <v/>
      </c>
      <c r="U193" s="4" t="str">
        <f t="shared" ca="1" si="171"/>
        <v/>
      </c>
      <c r="V193" s="21" t="str">
        <f ca="1">IF($A193="макияж",IF(AND(MAX(O$23:$O192)&gt;MAX(W$23:$W192),$C193&lt;&gt;"",MAX(Q$23:$Q192)&gt;MAX(W$23:$W192),MAX(S$23:$S192)&gt;MAX(W$23:$W192),MAX(U$23:$U192)&gt;MAX(W$23:$W192),MAX(W$23:$W192)&lt;=MAX(Y$23:$Y192),MAX(W$23:$W192)&lt;=MAX(AA$23:$AA192),MAX(W$23:$W192)&lt;TIME(16,0,0)),MAX(W$23:$W192,$C193),""),"")</f>
        <v/>
      </c>
      <c r="W193" s="4" t="str">
        <f t="shared" ca="1" si="172"/>
        <v/>
      </c>
      <c r="X193" s="21" t="str">
        <f ca="1">IF($A193="макияж",IF(AND(MAX(O$23:$O192)&gt;MAX(Y$23:$Y192),$C193&lt;&gt;"",MAX(Q$23:$Q192)&gt;MAX(Y$23:$Y192),MAX(S$23:$S192)&gt;MAX(Y$23:$Y192),MAX(U$23:$U192)&gt;MAX(Y$23:$Y192),MAX(W$23:$W192)&gt;MAX(Y$23:$Y192),MAX(Y$23:$Y192)&lt;=MAX(AA$23:$AA192),MAX(Y$23:$Y192)&lt;TIME(16,0,0)),MAX(Y$23:$Y192,$C193),""),"")</f>
        <v/>
      </c>
      <c r="Y193" s="4" t="str">
        <f t="shared" ca="1" si="173"/>
        <v/>
      </c>
      <c r="Z193" s="21" t="str">
        <f ca="1">IF($A193="макияж",IF(AND(MAX(O$23:$O192)&gt;MAX(AA$23:$AA192),$C193&lt;&gt;"",MAX(Q$23:$Q192)&gt;MAX(AA$23:$AA192),MAX(S$23:$S192)&gt;MAX(AA$23:$AA192),MAX(U$23:$U192)&gt;MAX(AA$23:$AA192),MAX(W$23:$W192)&gt;MAX(AA$23:$AA192),MAX(Y$23:$Y192)&gt;MAX(AA$23:$AA192),MAX(AA$23:$AA192)&lt;TIME(16,0,0)),MAX(AA$23:$AA192,$C193),""),"")</f>
        <v/>
      </c>
      <c r="AA193" s="4" t="str">
        <f t="shared" ca="1" si="174"/>
        <v/>
      </c>
    </row>
    <row r="194" spans="1:27" ht="13.8" x14ac:dyDescent="0.3">
      <c r="A194" s="33" t="str">
        <f t="shared" ca="1" si="161"/>
        <v>макияж</v>
      </c>
      <c r="B194" s="34">
        <f t="shared" ca="1" si="162"/>
        <v>2.1267610361480394</v>
      </c>
      <c r="C194" s="32" t="str">
        <f t="shared" ca="1" si="163"/>
        <v/>
      </c>
      <c r="D194" s="3" t="str">
        <f ca="1">IF(C194&lt;&gt;"",IF(A194="маникюр",SUM(COUNTIF($I$24:$I194,"&gt;"&amp;C194),COUNTIF($K$24:$K194,"&gt;"&amp;C194),COUNTIF($M$24:$M194,"&gt;"&amp;C194)),SUM(COUNTIF($O$24:$O194,"&gt;"&amp;C194),COUNTIF($Q$24:$Q194,"&gt;"&amp;C194),COUNTIF($S$24:$S194,"&gt;"&amp;C194),COUNTIF($U$24:$U194,"&gt;"&amp;C194),COUNTIF($W$24:$W194,"&gt;"&amp;C194),COUNTIF($Y$24:$Y194,"&gt;"&amp;C194),COUNTIF($AA$24:$AA194,"&gt;"&amp;C194))),"")</f>
        <v/>
      </c>
      <c r="E194" s="3" t="str">
        <f t="shared" ca="1" si="164"/>
        <v/>
      </c>
      <c r="F194" s="35" t="str">
        <f t="shared" ca="1" si="165"/>
        <v/>
      </c>
      <c r="G194" s="4" t="str">
        <f t="shared" ca="1" si="166"/>
        <v/>
      </c>
      <c r="H194" s="4" t="str">
        <f ca="1">IF($A194="маникюр",IF(AND(MAX(I$23:$I193)&lt;=MAX(K$23:$K193),$C194&lt;&gt;"",MAX(I$23:$I193)&lt;=MAX(M$23:$M193),MAX(I$23:$I193)&lt;TIME(16,0,0)),MAX(I$23:$I193,$C194),""),"")</f>
        <v/>
      </c>
      <c r="I194" s="4" t="str">
        <f t="shared" ca="1" si="167"/>
        <v/>
      </c>
      <c r="J194" s="4" t="str">
        <f ca="1">IF($A194="маникюр",IF(AND(MAX(I$23:$I193)&gt;MAX(K$23:$K193),$C194&lt;&gt;"",MAX(K$23:$K193)&lt;=MAX(M$23:$M193),MAX(K$23:$K193)&lt;TIME(16,0,0)),MAX(K$23:$K193,$C194),""),"")</f>
        <v/>
      </c>
      <c r="K194" s="4" t="str">
        <f t="shared" ca="1" si="168"/>
        <v/>
      </c>
      <c r="L194" s="21" t="str">
        <f ca="1">IF($A194="маникюр",IF(AND(MAX(I$23:$I193)&gt;MAX(M$23:$M193),$C194&lt;&gt;"",MAX(K$23:$K193)&gt;MAX(M$23:$M193),MAX(M$23:$M193)&lt;TIME(16,0,0)),MAX(M$23:$M193,$C194),""),"")</f>
        <v/>
      </c>
      <c r="M194" s="4" t="str">
        <f t="shared" ca="1" si="169"/>
        <v/>
      </c>
      <c r="N194" s="4" t="str">
        <f ca="1">IF($A194="макияж",IF(AND(MAX(O$23:$O193)&lt;=MAX(Q$23:$Q193),$C194&lt;&gt;"",MAX(O$23:$O193)&lt;=MAX(S$23:$S193),MAX(O$23:$O193)&lt;=MAX(U$23:$U193),MAX(O$23:$O193)&lt;=MAX(W$23:$W193),MAX(O$23:$O193)&lt;=MAX(Y$23:$Y193),MAX(O$23:$O193)&lt;=MAX(AA$23:$AA193),MAX(O$23:$O193)&lt;TIME(16,0,0)),MAX(O$23:$O193,$C194),""),"")</f>
        <v/>
      </c>
      <c r="O194" s="4" t="str">
        <f t="shared" ca="1" si="158"/>
        <v/>
      </c>
      <c r="P194" s="21" t="str">
        <f ca="1">IF($A194="макияж",IF(AND(MAX(O$23:$O193)&gt;MAX(Q$23:$Q193),$C194&lt;&gt;"",MAX(Q$23:$Q193)&lt;=MAX(S$23:$S193),MAX(Q$23:$Q193)&lt;=MAX(U$23:$U193),MAX(Q$23:$Q193)&lt;=MAX(W$23:$W193),MAX(Q$23:$Q193)&lt;=MAX(Y$23:$Y193),MAX(Q$23:$Q193)&lt;=MAX(AA$23:$AA193),MAX(Q$23:$Q193)&lt;TIME(16,0,0)),MAX(Q$23:$Q193,$C194),""),"")</f>
        <v/>
      </c>
      <c r="Q194" s="4" t="str">
        <f t="shared" ca="1" si="159"/>
        <v/>
      </c>
      <c r="R194" s="21" t="str">
        <f ca="1">IF($A194="макияж",IF(AND(MAX(O$23:$O193)&gt;MAX(S$23:$S193),$C194&lt;&gt;"",MAX(Q$23:$Q193)&gt;MAX(S$23:$S193),MAX(S$23:$S193)&lt;=MAX(U$23:$U193),MAX(S$23:$S193)&lt;=MAX(W$23:$W193),MAX(S$23:$S193)&lt;=MAX(Y$23:$Y193),MAX(S$23:$S193)&lt;=MAX(AA$23:$AA193),MAX(S$23:$S193)&lt;TIME(16,0,0)),MAX(S$23:$S193,$C194),""),"")</f>
        <v/>
      </c>
      <c r="S194" s="4" t="str">
        <f t="shared" ref="S194" ca="1" si="215">IF(ISTEXT(R194),"",R194+$E194/1440)</f>
        <v/>
      </c>
      <c r="T194" s="21" t="str">
        <f ca="1">IF($A194="макияж",IF(AND(MAX(O$23:$O193)&gt;MAX(U$23:$U193),$C194&lt;&gt;"",MAX(Q$23:$Q193)&gt;MAX(U$23:$U193),MAX(S$23:$S193)&gt;MAX(U$23:$U193),MAX(U$23:$U193)&lt;=MAX(W$23:$W193),MAX(U$23:$U193)&lt;=MAX(Y$23:$Y193),MAX(U$23:$U193)&lt;=MAX(AA$23:$AA193),MAX(U$23:$U193)&lt;TIME(16,0,0)),MAX(U$23:$U193,$C194),""),"")</f>
        <v/>
      </c>
      <c r="U194" s="4" t="str">
        <f t="shared" ca="1" si="171"/>
        <v/>
      </c>
      <c r="V194" s="21" t="str">
        <f ca="1">IF($A194="макияж",IF(AND(MAX(O$23:$O193)&gt;MAX(W$23:$W193),$C194&lt;&gt;"",MAX(Q$23:$Q193)&gt;MAX(W$23:$W193),MAX(S$23:$S193)&gt;MAX(W$23:$W193),MAX(U$23:$U193)&gt;MAX(W$23:$W193),MAX(W$23:$W193)&lt;=MAX(Y$23:$Y193),MAX(W$23:$W193)&lt;=MAX(AA$23:$AA193),MAX(W$23:$W193)&lt;TIME(16,0,0)),MAX(W$23:$W193,$C194),""),"")</f>
        <v/>
      </c>
      <c r="W194" s="4" t="str">
        <f t="shared" ca="1" si="172"/>
        <v/>
      </c>
      <c r="X194" s="21" t="str">
        <f ca="1">IF($A194="макияж",IF(AND(MAX(O$23:$O193)&gt;MAX(Y$23:$Y193),$C194&lt;&gt;"",MAX(Q$23:$Q193)&gt;MAX(Y$23:$Y193),MAX(S$23:$S193)&gt;MAX(Y$23:$Y193),MAX(U$23:$U193)&gt;MAX(Y$23:$Y193),MAX(W$23:$W193)&gt;MAX(Y$23:$Y193),MAX(Y$23:$Y193)&lt;=MAX(AA$23:$AA193),MAX(Y$23:$Y193)&lt;TIME(16,0,0)),MAX(Y$23:$Y193,$C194),""),"")</f>
        <v/>
      </c>
      <c r="Y194" s="4" t="str">
        <f t="shared" ca="1" si="173"/>
        <v/>
      </c>
      <c r="Z194" s="21" t="str">
        <f ca="1">IF($A194="макияж",IF(AND(MAX(O$23:$O193)&gt;MAX(AA$23:$AA193),$C194&lt;&gt;"",MAX(Q$23:$Q193)&gt;MAX(AA$23:$AA193),MAX(S$23:$S193)&gt;MAX(AA$23:$AA193),MAX(U$23:$U193)&gt;MAX(AA$23:$AA193),MAX(W$23:$W193)&gt;MAX(AA$23:$AA193),MAX(Y$23:$Y193)&gt;MAX(AA$23:$AA193),MAX(AA$23:$AA193)&lt;TIME(16,0,0)),MAX(AA$23:$AA193,$C194),""),"")</f>
        <v/>
      </c>
      <c r="AA194" s="4" t="str">
        <f t="shared" ca="1" si="174"/>
        <v/>
      </c>
    </row>
    <row r="195" spans="1:27" ht="13.8" x14ac:dyDescent="0.3">
      <c r="A195" s="33" t="str">
        <f t="shared" ca="1" si="161"/>
        <v>маникюр</v>
      </c>
      <c r="B195" s="34">
        <f t="shared" ca="1" si="162"/>
        <v>6.743909434925774</v>
      </c>
      <c r="C195" s="32" t="str">
        <f t="shared" ca="1" si="163"/>
        <v/>
      </c>
      <c r="D195" s="3" t="str">
        <f ca="1">IF(C195&lt;&gt;"",IF(A195="маникюр",SUM(COUNTIF($I$24:$I195,"&gt;"&amp;C195),COUNTIF($K$24:$K195,"&gt;"&amp;C195),COUNTIF($M$24:$M195,"&gt;"&amp;C195)),SUM(COUNTIF($O$24:$O195,"&gt;"&amp;C195),COUNTIF($Q$24:$Q195,"&gt;"&amp;C195),COUNTIF($S$24:$S195,"&gt;"&amp;C195),COUNTIF($U$24:$U195,"&gt;"&amp;C195),COUNTIF($W$24:$W195,"&gt;"&amp;C195),COUNTIF($Y$24:$Y195,"&gt;"&amp;C195),COUNTIF($AA$24:$AA195,"&gt;"&amp;C195))),"")</f>
        <v/>
      </c>
      <c r="E195" s="3" t="str">
        <f t="shared" ca="1" si="164"/>
        <v/>
      </c>
      <c r="F195" s="35" t="str">
        <f t="shared" ca="1" si="165"/>
        <v/>
      </c>
      <c r="G195" s="4" t="str">
        <f t="shared" ca="1" si="166"/>
        <v/>
      </c>
      <c r="H195" s="4" t="str">
        <f ca="1">IF($A195="маникюр",IF(AND(MAX(I$23:$I194)&lt;=MAX(K$23:$K194),$C195&lt;&gt;"",MAX(I$23:$I194)&lt;=MAX(M$23:$M194),MAX(I$23:$I194)&lt;TIME(16,0,0)),MAX(I$23:$I194,$C195),""),"")</f>
        <v/>
      </c>
      <c r="I195" s="4" t="str">
        <f t="shared" ca="1" si="167"/>
        <v/>
      </c>
      <c r="J195" s="4" t="str">
        <f ca="1">IF($A195="маникюр",IF(AND(MAX(I$23:$I194)&gt;MAX(K$23:$K194),$C195&lt;&gt;"",MAX(K$23:$K194)&lt;=MAX(M$23:$M194),MAX(K$23:$K194)&lt;TIME(16,0,0)),MAX(K$23:$K194,$C195),""),"")</f>
        <v/>
      </c>
      <c r="K195" s="4" t="str">
        <f t="shared" ca="1" si="168"/>
        <v/>
      </c>
      <c r="L195" s="21" t="str">
        <f ca="1">IF($A195="маникюр",IF(AND(MAX(I$23:$I194)&gt;MAX(M$23:$M194),$C195&lt;&gt;"",MAX(K$23:$K194)&gt;MAX(M$23:$M194),MAX(M$23:$M194)&lt;TIME(16,0,0)),MAX(M$23:$M194,$C195),""),"")</f>
        <v/>
      </c>
      <c r="M195" s="4" t="str">
        <f t="shared" ca="1" si="169"/>
        <v/>
      </c>
      <c r="N195" s="4" t="str">
        <f ca="1">IF($A195="макияж",IF(AND(MAX(O$23:$O194)&lt;=MAX(Q$23:$Q194),$C195&lt;&gt;"",MAX(O$23:$O194)&lt;=MAX(S$23:$S194),MAX(O$23:$O194)&lt;=MAX(U$23:$U194),MAX(O$23:$O194)&lt;=MAX(W$23:$W194),MAX(O$23:$O194)&lt;=MAX(Y$23:$Y194),MAX(O$23:$O194)&lt;=MAX(AA$23:$AA194),MAX(O$23:$O194)&lt;TIME(16,0,0)),MAX(O$23:$O194,$C195),""),"")</f>
        <v/>
      </c>
      <c r="O195" s="4" t="str">
        <f t="shared" ca="1" si="158"/>
        <v/>
      </c>
      <c r="P195" s="21" t="str">
        <f ca="1">IF($A195="макияж",IF(AND(MAX(O$23:$O194)&gt;MAX(Q$23:$Q194),$C195&lt;&gt;"",MAX(Q$23:$Q194)&lt;=MAX(S$23:$S194),MAX(Q$23:$Q194)&lt;=MAX(U$23:$U194),MAX(Q$23:$Q194)&lt;=MAX(W$23:$W194),MAX(Q$23:$Q194)&lt;=MAX(Y$23:$Y194),MAX(Q$23:$Q194)&lt;=MAX(AA$23:$AA194),MAX(Q$23:$Q194)&lt;TIME(16,0,0)),MAX(Q$23:$Q194,$C195),""),"")</f>
        <v/>
      </c>
      <c r="Q195" s="4" t="str">
        <f t="shared" ca="1" si="159"/>
        <v/>
      </c>
      <c r="R195" s="21" t="str">
        <f ca="1">IF($A195="макияж",IF(AND(MAX(O$23:$O194)&gt;MAX(S$23:$S194),$C195&lt;&gt;"",MAX(Q$23:$Q194)&gt;MAX(S$23:$S194),MAX(S$23:$S194)&lt;=MAX(U$23:$U194),MAX(S$23:$S194)&lt;=MAX(W$23:$W194),MAX(S$23:$S194)&lt;=MAX(Y$23:$Y194),MAX(S$23:$S194)&lt;=MAX(AA$23:$AA194),MAX(S$23:$S194)&lt;TIME(16,0,0)),MAX(S$23:$S194,$C195),""),"")</f>
        <v/>
      </c>
      <c r="S195" s="4" t="str">
        <f t="shared" ref="S195" ca="1" si="216">IF(ISTEXT(R195),"",R195+$E195/1440)</f>
        <v/>
      </c>
      <c r="T195" s="21" t="str">
        <f ca="1">IF($A195="макияж",IF(AND(MAX(O$23:$O194)&gt;MAX(U$23:$U194),$C195&lt;&gt;"",MAX(Q$23:$Q194)&gt;MAX(U$23:$U194),MAX(S$23:$S194)&gt;MAX(U$23:$U194),MAX(U$23:$U194)&lt;=MAX(W$23:$W194),MAX(U$23:$U194)&lt;=MAX(Y$23:$Y194),MAX(U$23:$U194)&lt;=MAX(AA$23:$AA194),MAX(U$23:$U194)&lt;TIME(16,0,0)),MAX(U$23:$U194,$C195),""),"")</f>
        <v/>
      </c>
      <c r="U195" s="4" t="str">
        <f t="shared" ca="1" si="171"/>
        <v/>
      </c>
      <c r="V195" s="21" t="str">
        <f ca="1">IF($A195="макияж",IF(AND(MAX(O$23:$O194)&gt;MAX(W$23:$W194),$C195&lt;&gt;"",MAX(Q$23:$Q194)&gt;MAX(W$23:$W194),MAX(S$23:$S194)&gt;MAX(W$23:$W194),MAX(U$23:$U194)&gt;MAX(W$23:$W194),MAX(W$23:$W194)&lt;=MAX(Y$23:$Y194),MAX(W$23:$W194)&lt;=MAX(AA$23:$AA194),MAX(W$23:$W194)&lt;TIME(16,0,0)),MAX(W$23:$W194,$C195),""),"")</f>
        <v/>
      </c>
      <c r="W195" s="4" t="str">
        <f t="shared" ca="1" si="172"/>
        <v/>
      </c>
      <c r="X195" s="21" t="str">
        <f ca="1">IF($A195="макияж",IF(AND(MAX(O$23:$O194)&gt;MAX(Y$23:$Y194),$C195&lt;&gt;"",MAX(Q$23:$Q194)&gt;MAX(Y$23:$Y194),MAX(S$23:$S194)&gt;MAX(Y$23:$Y194),MAX(U$23:$U194)&gt;MAX(Y$23:$Y194),MAX(W$23:$W194)&gt;MAX(Y$23:$Y194),MAX(Y$23:$Y194)&lt;=MAX(AA$23:$AA194),MAX(Y$23:$Y194)&lt;TIME(16,0,0)),MAX(Y$23:$Y194,$C195),""),"")</f>
        <v/>
      </c>
      <c r="Y195" s="4" t="str">
        <f t="shared" ca="1" si="173"/>
        <v/>
      </c>
      <c r="Z195" s="21" t="str">
        <f ca="1">IF($A195="макияж",IF(AND(MAX(O$23:$O194)&gt;MAX(AA$23:$AA194),$C195&lt;&gt;"",MAX(Q$23:$Q194)&gt;MAX(AA$23:$AA194),MAX(S$23:$S194)&gt;MAX(AA$23:$AA194),MAX(U$23:$U194)&gt;MAX(AA$23:$AA194),MAX(W$23:$W194)&gt;MAX(AA$23:$AA194),MAX(Y$23:$Y194)&gt;MAX(AA$23:$AA194),MAX(AA$23:$AA194)&lt;TIME(16,0,0)),MAX(AA$23:$AA194,$C195),""),"")</f>
        <v/>
      </c>
      <c r="AA195" s="4" t="str">
        <f t="shared" ca="1" si="174"/>
        <v/>
      </c>
    </row>
    <row r="196" spans="1:27" ht="13.8" x14ac:dyDescent="0.3">
      <c r="A196" s="33" t="str">
        <f t="shared" ca="1" si="161"/>
        <v>маникюр</v>
      </c>
      <c r="B196" s="34">
        <f t="shared" ca="1" si="162"/>
        <v>10.391306863743052</v>
      </c>
      <c r="C196" s="32" t="str">
        <f t="shared" ca="1" si="163"/>
        <v/>
      </c>
      <c r="D196" s="3" t="str">
        <f ca="1">IF(C196&lt;&gt;"",IF(A196="маникюр",SUM(COUNTIF($I$24:$I196,"&gt;"&amp;C196),COUNTIF($K$24:$K196,"&gt;"&amp;C196),COUNTIF($M$24:$M196,"&gt;"&amp;C196)),SUM(COUNTIF($O$24:$O196,"&gt;"&amp;C196),COUNTIF($Q$24:$Q196,"&gt;"&amp;C196),COUNTIF($S$24:$S196,"&gt;"&amp;C196),COUNTIF($U$24:$U196,"&gt;"&amp;C196),COUNTIF($W$24:$W196,"&gt;"&amp;C196),COUNTIF($Y$24:$Y196,"&gt;"&amp;C196),COUNTIF($AA$24:$AA196,"&gt;"&amp;C196))),"")</f>
        <v/>
      </c>
      <c r="E196" s="3" t="str">
        <f t="shared" ca="1" si="164"/>
        <v/>
      </c>
      <c r="F196" s="35" t="str">
        <f t="shared" ca="1" si="165"/>
        <v/>
      </c>
      <c r="G196" s="4" t="str">
        <f t="shared" ca="1" si="166"/>
        <v/>
      </c>
      <c r="H196" s="4" t="str">
        <f ca="1">IF($A196="маникюр",IF(AND(MAX(I$23:$I195)&lt;=MAX(K$23:$K195),$C196&lt;&gt;"",MAX(I$23:$I195)&lt;=MAX(M$23:$M195),MAX(I$23:$I195)&lt;TIME(16,0,0)),MAX(I$23:$I195,$C196),""),"")</f>
        <v/>
      </c>
      <c r="I196" s="4" t="str">
        <f t="shared" ca="1" si="167"/>
        <v/>
      </c>
      <c r="J196" s="4" t="str">
        <f ca="1">IF($A196="маникюр",IF(AND(MAX(I$23:$I195)&gt;MAX(K$23:$K195),$C196&lt;&gt;"",MAX(K$23:$K195)&lt;=MAX(M$23:$M195),MAX(K$23:$K195)&lt;TIME(16,0,0)),MAX(K$23:$K195,$C196),""),"")</f>
        <v/>
      </c>
      <c r="K196" s="4" t="str">
        <f t="shared" ca="1" si="168"/>
        <v/>
      </c>
      <c r="L196" s="21" t="str">
        <f ca="1">IF($A196="маникюр",IF(AND(MAX(I$23:$I195)&gt;MAX(M$23:$M195),$C196&lt;&gt;"",MAX(K$23:$K195)&gt;MAX(M$23:$M195),MAX(M$23:$M195)&lt;TIME(16,0,0)),MAX(M$23:$M195,$C196),""),"")</f>
        <v/>
      </c>
      <c r="M196" s="4" t="str">
        <f t="shared" ca="1" si="169"/>
        <v/>
      </c>
      <c r="N196" s="4" t="str">
        <f ca="1">IF($A196="макияж",IF(AND(MAX(O$23:$O195)&lt;=MAX(Q$23:$Q195),$C196&lt;&gt;"",MAX(O$23:$O195)&lt;=MAX(S$23:$S195),MAX(O$23:$O195)&lt;=MAX(U$23:$U195),MAX(O$23:$O195)&lt;=MAX(W$23:$W195),MAX(O$23:$O195)&lt;=MAX(Y$23:$Y195),MAX(O$23:$O195)&lt;=MAX(AA$23:$AA195),MAX(O$23:$O195)&lt;TIME(16,0,0)),MAX(O$23:$O195,$C196),""),"")</f>
        <v/>
      </c>
      <c r="O196" s="4" t="str">
        <f t="shared" ca="1" si="158"/>
        <v/>
      </c>
      <c r="P196" s="21" t="str">
        <f ca="1">IF($A196="макияж",IF(AND(MAX(O$23:$O195)&gt;MAX(Q$23:$Q195),$C196&lt;&gt;"",MAX(Q$23:$Q195)&lt;=MAX(S$23:$S195),MAX(Q$23:$Q195)&lt;=MAX(U$23:$U195),MAX(Q$23:$Q195)&lt;=MAX(W$23:$W195),MAX(Q$23:$Q195)&lt;=MAX(Y$23:$Y195),MAX(Q$23:$Q195)&lt;=MAX(AA$23:$AA195),MAX(Q$23:$Q195)&lt;TIME(16,0,0)),MAX(Q$23:$Q195,$C196),""),"")</f>
        <v/>
      </c>
      <c r="Q196" s="4" t="str">
        <f t="shared" ca="1" si="159"/>
        <v/>
      </c>
      <c r="R196" s="21" t="str">
        <f ca="1">IF($A196="макияж",IF(AND(MAX(O$23:$O195)&gt;MAX(S$23:$S195),$C196&lt;&gt;"",MAX(Q$23:$Q195)&gt;MAX(S$23:$S195),MAX(S$23:$S195)&lt;=MAX(U$23:$U195),MAX(S$23:$S195)&lt;=MAX(W$23:$W195),MAX(S$23:$S195)&lt;=MAX(Y$23:$Y195),MAX(S$23:$S195)&lt;=MAX(AA$23:$AA195),MAX(S$23:$S195)&lt;TIME(16,0,0)),MAX(S$23:$S195,$C196),""),"")</f>
        <v/>
      </c>
      <c r="S196" s="4" t="str">
        <f t="shared" ref="S196" ca="1" si="217">IF(ISTEXT(R196),"",R196+$E196/1440)</f>
        <v/>
      </c>
      <c r="T196" s="21" t="str">
        <f ca="1">IF($A196="макияж",IF(AND(MAX(O$23:$O195)&gt;MAX(U$23:$U195),$C196&lt;&gt;"",MAX(Q$23:$Q195)&gt;MAX(U$23:$U195),MAX(S$23:$S195)&gt;MAX(U$23:$U195),MAX(U$23:$U195)&lt;=MAX(W$23:$W195),MAX(U$23:$U195)&lt;=MAX(Y$23:$Y195),MAX(U$23:$U195)&lt;=MAX(AA$23:$AA195),MAX(U$23:$U195)&lt;TIME(16,0,0)),MAX(U$23:$U195,$C196),""),"")</f>
        <v/>
      </c>
      <c r="U196" s="4" t="str">
        <f t="shared" ca="1" si="171"/>
        <v/>
      </c>
      <c r="V196" s="21" t="str">
        <f ca="1">IF($A196="макияж",IF(AND(MAX(O$23:$O195)&gt;MAX(W$23:$W195),$C196&lt;&gt;"",MAX(Q$23:$Q195)&gt;MAX(W$23:$W195),MAX(S$23:$S195)&gt;MAX(W$23:$W195),MAX(U$23:$U195)&gt;MAX(W$23:$W195),MAX(W$23:$W195)&lt;=MAX(Y$23:$Y195),MAX(W$23:$W195)&lt;=MAX(AA$23:$AA195),MAX(W$23:$W195)&lt;TIME(16,0,0)),MAX(W$23:$W195,$C196),""),"")</f>
        <v/>
      </c>
      <c r="W196" s="4" t="str">
        <f t="shared" ca="1" si="172"/>
        <v/>
      </c>
      <c r="X196" s="21" t="str">
        <f ca="1">IF($A196="макияж",IF(AND(MAX(O$23:$O195)&gt;MAX(Y$23:$Y195),$C196&lt;&gt;"",MAX(Q$23:$Q195)&gt;MAX(Y$23:$Y195),MAX(S$23:$S195)&gt;MAX(Y$23:$Y195),MAX(U$23:$U195)&gt;MAX(Y$23:$Y195),MAX(W$23:$W195)&gt;MAX(Y$23:$Y195),MAX(Y$23:$Y195)&lt;=MAX(AA$23:$AA195),MAX(Y$23:$Y195)&lt;TIME(16,0,0)),MAX(Y$23:$Y195,$C196),""),"")</f>
        <v/>
      </c>
      <c r="Y196" s="4" t="str">
        <f t="shared" ca="1" si="173"/>
        <v/>
      </c>
      <c r="Z196" s="21" t="str">
        <f ca="1">IF($A196="макияж",IF(AND(MAX(O$23:$O195)&gt;MAX(AA$23:$AA195),$C196&lt;&gt;"",MAX(Q$23:$Q195)&gt;MAX(AA$23:$AA195),MAX(S$23:$S195)&gt;MAX(AA$23:$AA195),MAX(U$23:$U195)&gt;MAX(AA$23:$AA195),MAX(W$23:$W195)&gt;MAX(AA$23:$AA195),MAX(Y$23:$Y195)&gt;MAX(AA$23:$AA195),MAX(AA$23:$AA195)&lt;TIME(16,0,0)),MAX(AA$23:$AA195,$C196),""),"")</f>
        <v/>
      </c>
      <c r="AA196" s="4" t="str">
        <f t="shared" ca="1" si="174"/>
        <v/>
      </c>
    </row>
    <row r="197" spans="1:27" ht="13.8" x14ac:dyDescent="0.3">
      <c r="A197" s="33" t="str">
        <f t="shared" ca="1" si="161"/>
        <v>макияж</v>
      </c>
      <c r="B197" s="34">
        <f t="shared" ca="1" si="162"/>
        <v>3.1627675508940887</v>
      </c>
      <c r="C197" s="32" t="str">
        <f t="shared" ca="1" si="163"/>
        <v/>
      </c>
      <c r="D197" s="3" t="str">
        <f ca="1">IF(C197&lt;&gt;"",IF(A197="маникюр",SUM(COUNTIF($I$24:$I197,"&gt;"&amp;C197),COUNTIF($K$24:$K197,"&gt;"&amp;C197),COUNTIF($M$24:$M197,"&gt;"&amp;C197)),SUM(COUNTIF($O$24:$O197,"&gt;"&amp;C197),COUNTIF($Q$24:$Q197,"&gt;"&amp;C197),COUNTIF($S$24:$S197,"&gt;"&amp;C197),COUNTIF($U$24:$U197,"&gt;"&amp;C197),COUNTIF($W$24:$W197,"&gt;"&amp;C197),COUNTIF($Y$24:$Y197,"&gt;"&amp;C197),COUNTIF($AA$24:$AA197,"&gt;"&amp;C197))),"")</f>
        <v/>
      </c>
      <c r="E197" s="3" t="str">
        <f t="shared" ca="1" si="164"/>
        <v/>
      </c>
      <c r="F197" s="35" t="str">
        <f t="shared" ca="1" si="165"/>
        <v/>
      </c>
      <c r="G197" s="4" t="str">
        <f t="shared" ca="1" si="166"/>
        <v/>
      </c>
      <c r="H197" s="4" t="str">
        <f ca="1">IF($A197="маникюр",IF(AND(MAX(I$23:$I196)&lt;=MAX(K$23:$K196),$C197&lt;&gt;"",MAX(I$23:$I196)&lt;=MAX(M$23:$M196),MAX(I$23:$I196)&lt;TIME(16,0,0)),MAX(I$23:$I196,$C197),""),"")</f>
        <v/>
      </c>
      <c r="I197" s="4" t="str">
        <f t="shared" ca="1" si="167"/>
        <v/>
      </c>
      <c r="J197" s="4" t="str">
        <f ca="1">IF($A197="маникюр",IF(AND(MAX(I$23:$I196)&gt;MAX(K$23:$K196),$C197&lt;&gt;"",MAX(K$23:$K196)&lt;=MAX(M$23:$M196),MAX(K$23:$K196)&lt;TIME(16,0,0)),MAX(K$23:$K196,$C197),""),"")</f>
        <v/>
      </c>
      <c r="K197" s="4" t="str">
        <f t="shared" ca="1" si="168"/>
        <v/>
      </c>
      <c r="L197" s="21" t="str">
        <f ca="1">IF($A197="маникюр",IF(AND(MAX(I$23:$I196)&gt;MAX(M$23:$M196),$C197&lt;&gt;"",MAX(K$23:$K196)&gt;MAX(M$23:$M196),MAX(M$23:$M196)&lt;TIME(16,0,0)),MAX(M$23:$M196,$C197),""),"")</f>
        <v/>
      </c>
      <c r="M197" s="4" t="str">
        <f t="shared" ca="1" si="169"/>
        <v/>
      </c>
      <c r="N197" s="4" t="str">
        <f ca="1">IF($A197="макияж",IF(AND(MAX(O$23:$O196)&lt;=MAX(Q$23:$Q196),$C197&lt;&gt;"",MAX(O$23:$O196)&lt;=MAX(S$23:$S196),MAX(O$23:$O196)&lt;=MAX(U$23:$U196),MAX(O$23:$O196)&lt;=MAX(W$23:$W196),MAX(O$23:$O196)&lt;=MAX(Y$23:$Y196),MAX(O$23:$O196)&lt;=MAX(AA$23:$AA196),MAX(O$23:$O196)&lt;TIME(16,0,0)),MAX(O$23:$O196,$C197),""),"")</f>
        <v/>
      </c>
      <c r="O197" s="4" t="str">
        <f t="shared" ca="1" si="158"/>
        <v/>
      </c>
      <c r="P197" s="21" t="str">
        <f ca="1">IF($A197="макияж",IF(AND(MAX(O$23:$O196)&gt;MAX(Q$23:$Q196),$C197&lt;&gt;"",MAX(Q$23:$Q196)&lt;=MAX(S$23:$S196),MAX(Q$23:$Q196)&lt;=MAX(U$23:$U196),MAX(Q$23:$Q196)&lt;=MAX(W$23:$W196),MAX(Q$23:$Q196)&lt;=MAX(Y$23:$Y196),MAX(Q$23:$Q196)&lt;=MAX(AA$23:$AA196),MAX(Q$23:$Q196)&lt;TIME(16,0,0)),MAX(Q$23:$Q196,$C197),""),"")</f>
        <v/>
      </c>
      <c r="Q197" s="4" t="str">
        <f t="shared" ca="1" si="159"/>
        <v/>
      </c>
      <c r="R197" s="21" t="str">
        <f ca="1">IF($A197="макияж",IF(AND(MAX(O$23:$O196)&gt;MAX(S$23:$S196),$C197&lt;&gt;"",MAX(Q$23:$Q196)&gt;MAX(S$23:$S196),MAX(S$23:$S196)&lt;=MAX(U$23:$U196),MAX(S$23:$S196)&lt;=MAX(W$23:$W196),MAX(S$23:$S196)&lt;=MAX(Y$23:$Y196),MAX(S$23:$S196)&lt;=MAX(AA$23:$AA196),MAX(S$23:$S196)&lt;TIME(16,0,0)),MAX(S$23:$S196,$C197),""),"")</f>
        <v/>
      </c>
      <c r="S197" s="4" t="str">
        <f t="shared" ref="S197" ca="1" si="218">IF(ISTEXT(R197),"",R197+$E197/1440)</f>
        <v/>
      </c>
      <c r="T197" s="21" t="str">
        <f ca="1">IF($A197="макияж",IF(AND(MAX(O$23:$O196)&gt;MAX(U$23:$U196),$C197&lt;&gt;"",MAX(Q$23:$Q196)&gt;MAX(U$23:$U196),MAX(S$23:$S196)&gt;MAX(U$23:$U196),MAX(U$23:$U196)&lt;=MAX(W$23:$W196),MAX(U$23:$U196)&lt;=MAX(Y$23:$Y196),MAX(U$23:$U196)&lt;=MAX(AA$23:$AA196),MAX(U$23:$U196)&lt;TIME(16,0,0)),MAX(U$23:$U196,$C197),""),"")</f>
        <v/>
      </c>
      <c r="U197" s="4" t="str">
        <f t="shared" ca="1" si="171"/>
        <v/>
      </c>
      <c r="V197" s="21" t="str">
        <f ca="1">IF($A197="макияж",IF(AND(MAX(O$23:$O196)&gt;MAX(W$23:$W196),$C197&lt;&gt;"",MAX(Q$23:$Q196)&gt;MAX(W$23:$W196),MAX(S$23:$S196)&gt;MAX(W$23:$W196),MAX(U$23:$U196)&gt;MAX(W$23:$W196),MAX(W$23:$W196)&lt;=MAX(Y$23:$Y196),MAX(W$23:$W196)&lt;=MAX(AA$23:$AA196),MAX(W$23:$W196)&lt;TIME(16,0,0)),MAX(W$23:$W196,$C197),""),"")</f>
        <v/>
      </c>
      <c r="W197" s="4" t="str">
        <f t="shared" ca="1" si="172"/>
        <v/>
      </c>
      <c r="X197" s="21" t="str">
        <f ca="1">IF($A197="макияж",IF(AND(MAX(O$23:$O196)&gt;MAX(Y$23:$Y196),$C197&lt;&gt;"",MAX(Q$23:$Q196)&gt;MAX(Y$23:$Y196),MAX(S$23:$S196)&gt;MAX(Y$23:$Y196),MAX(U$23:$U196)&gt;MAX(Y$23:$Y196),MAX(W$23:$W196)&gt;MAX(Y$23:$Y196),MAX(Y$23:$Y196)&lt;=MAX(AA$23:$AA196),MAX(Y$23:$Y196)&lt;TIME(16,0,0)),MAX(Y$23:$Y196,$C197),""),"")</f>
        <v/>
      </c>
      <c r="Y197" s="4" t="str">
        <f t="shared" ca="1" si="173"/>
        <v/>
      </c>
      <c r="Z197" s="21" t="str">
        <f ca="1">IF($A197="макияж",IF(AND(MAX(O$23:$O196)&gt;MAX(AA$23:$AA196),$C197&lt;&gt;"",MAX(Q$23:$Q196)&gt;MAX(AA$23:$AA196),MAX(S$23:$S196)&gt;MAX(AA$23:$AA196),MAX(U$23:$U196)&gt;MAX(AA$23:$AA196),MAX(W$23:$W196)&gt;MAX(AA$23:$AA196),MAX(Y$23:$Y196)&gt;MAX(AA$23:$AA196),MAX(AA$23:$AA196)&lt;TIME(16,0,0)),MAX(AA$23:$AA196,$C197),""),"")</f>
        <v/>
      </c>
      <c r="AA197" s="4" t="str">
        <f t="shared" ca="1" si="174"/>
        <v/>
      </c>
    </row>
    <row r="198" spans="1:27" ht="13.8" x14ac:dyDescent="0.3">
      <c r="A198" s="33" t="str">
        <f t="shared" ca="1" si="161"/>
        <v>макияж</v>
      </c>
      <c r="B198" s="34">
        <f t="shared" ca="1" si="162"/>
        <v>3.3194445056589927</v>
      </c>
      <c r="C198" s="32" t="str">
        <f t="shared" ca="1" si="163"/>
        <v/>
      </c>
      <c r="D198" s="3" t="str">
        <f ca="1">IF(C198&lt;&gt;"",IF(A198="маникюр",SUM(COUNTIF($I$24:$I198,"&gt;"&amp;C198),COUNTIF($K$24:$K198,"&gt;"&amp;C198),COUNTIF($M$24:$M198,"&gt;"&amp;C198)),SUM(COUNTIF($O$24:$O198,"&gt;"&amp;C198),COUNTIF($Q$24:$Q198,"&gt;"&amp;C198),COUNTIF($S$24:$S198,"&gt;"&amp;C198),COUNTIF($U$24:$U198,"&gt;"&amp;C198),COUNTIF($W$24:$W198,"&gt;"&amp;C198),COUNTIF($Y$24:$Y198,"&gt;"&amp;C198),COUNTIF($AA$24:$AA198,"&gt;"&amp;C198))),"")</f>
        <v/>
      </c>
      <c r="E198" s="3" t="str">
        <f t="shared" ca="1" si="164"/>
        <v/>
      </c>
      <c r="F198" s="35" t="str">
        <f t="shared" ca="1" si="165"/>
        <v/>
      </c>
      <c r="G198" s="4" t="str">
        <f t="shared" ca="1" si="166"/>
        <v/>
      </c>
      <c r="H198" s="4" t="str">
        <f ca="1">IF($A198="маникюр",IF(AND(MAX(I$23:$I197)&lt;=MAX(K$23:$K197),$C198&lt;&gt;"",MAX(I$23:$I197)&lt;=MAX(M$23:$M197),MAX(I$23:$I197)&lt;TIME(16,0,0)),MAX(I$23:$I197,$C198),""),"")</f>
        <v/>
      </c>
      <c r="I198" s="4" t="str">
        <f t="shared" ca="1" si="167"/>
        <v/>
      </c>
      <c r="J198" s="4" t="str">
        <f ca="1">IF($A198="маникюр",IF(AND(MAX(I$23:$I197)&gt;MAX(K$23:$K197),$C198&lt;&gt;"",MAX(K$23:$K197)&lt;=MAX(M$23:$M197),MAX(K$23:$K197)&lt;TIME(16,0,0)),MAX(K$23:$K197,$C198),""),"")</f>
        <v/>
      </c>
      <c r="K198" s="4" t="str">
        <f t="shared" ca="1" si="168"/>
        <v/>
      </c>
      <c r="L198" s="21" t="str">
        <f ca="1">IF($A198="маникюр",IF(AND(MAX(I$23:$I197)&gt;MAX(M$23:$M197),$C198&lt;&gt;"",MAX(K$23:$K197)&gt;MAX(M$23:$M197),MAX(M$23:$M197)&lt;TIME(16,0,0)),MAX(M$23:$M197,$C198),""),"")</f>
        <v/>
      </c>
      <c r="M198" s="4" t="str">
        <f t="shared" ca="1" si="169"/>
        <v/>
      </c>
      <c r="N198" s="4" t="str">
        <f ca="1">IF($A198="макияж",IF(AND(MAX(O$23:$O197)&lt;=MAX(Q$23:$Q197),$C198&lt;&gt;"",MAX(O$23:$O197)&lt;=MAX(S$23:$S197),MAX(O$23:$O197)&lt;=MAX(U$23:$U197),MAX(O$23:$O197)&lt;=MAX(W$23:$W197),MAX(O$23:$O197)&lt;=MAX(Y$23:$Y197),MAX(O$23:$O197)&lt;=MAX(AA$23:$AA197),MAX(O$23:$O197)&lt;TIME(16,0,0)),MAX(O$23:$O197,$C198),""),"")</f>
        <v/>
      </c>
      <c r="O198" s="4" t="str">
        <f t="shared" ca="1" si="158"/>
        <v/>
      </c>
      <c r="P198" s="21" t="str">
        <f ca="1">IF($A198="макияж",IF(AND(MAX(O$23:$O197)&gt;MAX(Q$23:$Q197),$C198&lt;&gt;"",MAX(Q$23:$Q197)&lt;=MAX(S$23:$S197),MAX(Q$23:$Q197)&lt;=MAX(U$23:$U197),MAX(Q$23:$Q197)&lt;=MAX(W$23:$W197),MAX(Q$23:$Q197)&lt;=MAX(Y$23:$Y197),MAX(Q$23:$Q197)&lt;=MAX(AA$23:$AA197),MAX(Q$23:$Q197)&lt;TIME(16,0,0)),MAX(Q$23:$Q197,$C198),""),"")</f>
        <v/>
      </c>
      <c r="Q198" s="4" t="str">
        <f t="shared" ca="1" si="159"/>
        <v/>
      </c>
      <c r="R198" s="21" t="str">
        <f ca="1">IF($A198="макияж",IF(AND(MAX(O$23:$O197)&gt;MAX(S$23:$S197),$C198&lt;&gt;"",MAX(Q$23:$Q197)&gt;MAX(S$23:$S197),MAX(S$23:$S197)&lt;=MAX(U$23:$U197),MAX(S$23:$S197)&lt;=MAX(W$23:$W197),MAX(S$23:$S197)&lt;=MAX(Y$23:$Y197),MAX(S$23:$S197)&lt;=MAX(AA$23:$AA197),MAX(S$23:$S197)&lt;TIME(16,0,0)),MAX(S$23:$S197,$C198),""),"")</f>
        <v/>
      </c>
      <c r="S198" s="4" t="str">
        <f t="shared" ref="S198" ca="1" si="219">IF(ISTEXT(R198),"",R198+$E198/1440)</f>
        <v/>
      </c>
      <c r="T198" s="21" t="str">
        <f ca="1">IF($A198="макияж",IF(AND(MAX(O$23:$O197)&gt;MAX(U$23:$U197),$C198&lt;&gt;"",MAX(Q$23:$Q197)&gt;MAX(U$23:$U197),MAX(S$23:$S197)&gt;MAX(U$23:$U197),MAX(U$23:$U197)&lt;=MAX(W$23:$W197),MAX(U$23:$U197)&lt;=MAX(Y$23:$Y197),MAX(U$23:$U197)&lt;=MAX(AA$23:$AA197),MAX(U$23:$U197)&lt;TIME(16,0,0)),MAX(U$23:$U197,$C198),""),"")</f>
        <v/>
      </c>
      <c r="U198" s="4" t="str">
        <f t="shared" ca="1" si="171"/>
        <v/>
      </c>
      <c r="V198" s="21" t="str">
        <f ca="1">IF($A198="макияж",IF(AND(MAX(O$23:$O197)&gt;MAX(W$23:$W197),$C198&lt;&gt;"",MAX(Q$23:$Q197)&gt;MAX(W$23:$W197),MAX(S$23:$S197)&gt;MAX(W$23:$W197),MAX(U$23:$U197)&gt;MAX(W$23:$W197),MAX(W$23:$W197)&lt;=MAX(Y$23:$Y197),MAX(W$23:$W197)&lt;=MAX(AA$23:$AA197),MAX(W$23:$W197)&lt;TIME(16,0,0)),MAX(W$23:$W197,$C198),""),"")</f>
        <v/>
      </c>
      <c r="W198" s="4" t="str">
        <f t="shared" ca="1" si="172"/>
        <v/>
      </c>
      <c r="X198" s="21" t="str">
        <f ca="1">IF($A198="макияж",IF(AND(MAX(O$23:$O197)&gt;MAX(Y$23:$Y197),$C198&lt;&gt;"",MAX(Q$23:$Q197)&gt;MAX(Y$23:$Y197),MAX(S$23:$S197)&gt;MAX(Y$23:$Y197),MAX(U$23:$U197)&gt;MAX(Y$23:$Y197),MAX(W$23:$W197)&gt;MAX(Y$23:$Y197),MAX(Y$23:$Y197)&lt;=MAX(AA$23:$AA197),MAX(Y$23:$Y197)&lt;TIME(16,0,0)),MAX(Y$23:$Y197,$C198),""),"")</f>
        <v/>
      </c>
      <c r="Y198" s="4" t="str">
        <f t="shared" ca="1" si="173"/>
        <v/>
      </c>
      <c r="Z198" s="21" t="str">
        <f ca="1">IF($A198="макияж",IF(AND(MAX(O$23:$O197)&gt;MAX(AA$23:$AA197),$C198&lt;&gt;"",MAX(Q$23:$Q197)&gt;MAX(AA$23:$AA197),MAX(S$23:$S197)&gt;MAX(AA$23:$AA197),MAX(U$23:$U197)&gt;MAX(AA$23:$AA197),MAX(W$23:$W197)&gt;MAX(AA$23:$AA197),MAX(Y$23:$Y197)&gt;MAX(AA$23:$AA197),MAX(AA$23:$AA197)&lt;TIME(16,0,0)),MAX(AA$23:$AA197,$C198),""),"")</f>
        <v/>
      </c>
      <c r="AA198" s="4" t="str">
        <f t="shared" ca="1" si="174"/>
        <v/>
      </c>
    </row>
    <row r="199" spans="1:27" ht="13.8" x14ac:dyDescent="0.3">
      <c r="A199" s="33" t="str">
        <f t="shared" ca="1" si="161"/>
        <v>макияж</v>
      </c>
      <c r="B199" s="34">
        <f t="shared" ca="1" si="162"/>
        <v>1.4602250205288247</v>
      </c>
      <c r="C199" s="32" t="str">
        <f t="shared" ca="1" si="163"/>
        <v/>
      </c>
      <c r="D199" s="3" t="str">
        <f ca="1">IF(C199&lt;&gt;"",IF(A199="маникюр",SUM(COUNTIF($I$24:$I199,"&gt;"&amp;C199),COUNTIF($K$24:$K199,"&gt;"&amp;C199),COUNTIF($M$24:$M199,"&gt;"&amp;C199)),SUM(COUNTIF($O$24:$O199,"&gt;"&amp;C199),COUNTIF($Q$24:$Q199,"&gt;"&amp;C199),COUNTIF($S$24:$S199,"&gt;"&amp;C199),COUNTIF($U$24:$U199,"&gt;"&amp;C199),COUNTIF($W$24:$W199,"&gt;"&amp;C199),COUNTIF($Y$24:$Y199,"&gt;"&amp;C199),COUNTIF($AA$24:$AA199,"&gt;"&amp;C199))),"")</f>
        <v/>
      </c>
      <c r="E199" s="3" t="str">
        <f t="shared" ca="1" si="164"/>
        <v/>
      </c>
      <c r="F199" s="35" t="str">
        <f t="shared" ca="1" si="165"/>
        <v/>
      </c>
      <c r="G199" s="4" t="str">
        <f t="shared" ca="1" si="166"/>
        <v/>
      </c>
      <c r="H199" s="4" t="str">
        <f ca="1">IF($A199="маникюр",IF(AND(MAX(I$23:$I198)&lt;=MAX(K$23:$K198),$C199&lt;&gt;"",MAX(I$23:$I198)&lt;=MAX(M$23:$M198),MAX(I$23:$I198)&lt;TIME(16,0,0)),MAX(I$23:$I198,$C199),""),"")</f>
        <v/>
      </c>
      <c r="I199" s="4" t="str">
        <f t="shared" ca="1" si="167"/>
        <v/>
      </c>
      <c r="J199" s="4" t="str">
        <f ca="1">IF($A199="маникюр",IF(AND(MAX(I$23:$I198)&gt;MAX(K$23:$K198),$C199&lt;&gt;"",MAX(K$23:$K198)&lt;=MAX(M$23:$M198),MAX(K$23:$K198)&lt;TIME(16,0,0)),MAX(K$23:$K198,$C199),""),"")</f>
        <v/>
      </c>
      <c r="K199" s="4" t="str">
        <f t="shared" ca="1" si="168"/>
        <v/>
      </c>
      <c r="L199" s="21" t="str">
        <f ca="1">IF($A199="маникюр",IF(AND(MAX(I$23:$I198)&gt;MAX(M$23:$M198),$C199&lt;&gt;"",MAX(K$23:$K198)&gt;MAX(M$23:$M198),MAX(M$23:$M198)&lt;TIME(16,0,0)),MAX(M$23:$M198,$C199),""),"")</f>
        <v/>
      </c>
      <c r="M199" s="4" t="str">
        <f t="shared" ca="1" si="169"/>
        <v/>
      </c>
      <c r="N199" s="4" t="str">
        <f ca="1">IF($A199="макияж",IF(AND(MAX(O$23:$O198)&lt;=MAX(Q$23:$Q198),$C199&lt;&gt;"",MAX(O$23:$O198)&lt;=MAX(S$23:$S198),MAX(O$23:$O198)&lt;=MAX(U$23:$U198),MAX(O$23:$O198)&lt;=MAX(W$23:$W198),MAX(O$23:$O198)&lt;=MAX(Y$23:$Y198),MAX(O$23:$O198)&lt;=MAX(AA$23:$AA198),MAX(O$23:$O198)&lt;TIME(16,0,0)),MAX(O$23:$O198,$C199),""),"")</f>
        <v/>
      </c>
      <c r="O199" s="4" t="str">
        <f t="shared" ca="1" si="158"/>
        <v/>
      </c>
      <c r="P199" s="21" t="str">
        <f ca="1">IF($A199="макияж",IF(AND(MAX(O$23:$O198)&gt;MAX(Q$23:$Q198),$C199&lt;&gt;"",MAX(Q$23:$Q198)&lt;=MAX(S$23:$S198),MAX(Q$23:$Q198)&lt;=MAX(U$23:$U198),MAX(Q$23:$Q198)&lt;=MAX(W$23:$W198),MAX(Q$23:$Q198)&lt;=MAX(Y$23:$Y198),MAX(Q$23:$Q198)&lt;=MAX(AA$23:$AA198),MAX(Q$23:$Q198)&lt;TIME(16,0,0)),MAX(Q$23:$Q198,$C199),""),"")</f>
        <v/>
      </c>
      <c r="Q199" s="4" t="str">
        <f t="shared" ca="1" si="159"/>
        <v/>
      </c>
      <c r="R199" s="21" t="str">
        <f ca="1">IF($A199="макияж",IF(AND(MAX(O$23:$O198)&gt;MAX(S$23:$S198),$C199&lt;&gt;"",MAX(Q$23:$Q198)&gt;MAX(S$23:$S198),MAX(S$23:$S198)&lt;=MAX(U$23:$U198),MAX(S$23:$S198)&lt;=MAX(W$23:$W198),MAX(S$23:$S198)&lt;=MAX(Y$23:$Y198),MAX(S$23:$S198)&lt;=MAX(AA$23:$AA198),MAX(S$23:$S198)&lt;TIME(16,0,0)),MAX(S$23:$S198,$C199),""),"")</f>
        <v/>
      </c>
      <c r="S199" s="4" t="str">
        <f t="shared" ref="S199" ca="1" si="220">IF(ISTEXT(R199),"",R199+$E199/1440)</f>
        <v/>
      </c>
      <c r="T199" s="21" t="str">
        <f ca="1">IF($A199="макияж",IF(AND(MAX(O$23:$O198)&gt;MAX(U$23:$U198),$C199&lt;&gt;"",MAX(Q$23:$Q198)&gt;MAX(U$23:$U198),MAX(S$23:$S198)&gt;MAX(U$23:$U198),MAX(U$23:$U198)&lt;=MAX(W$23:$W198),MAX(U$23:$U198)&lt;=MAX(Y$23:$Y198),MAX(U$23:$U198)&lt;=MAX(AA$23:$AA198),MAX(U$23:$U198)&lt;TIME(16,0,0)),MAX(U$23:$U198,$C199),""),"")</f>
        <v/>
      </c>
      <c r="U199" s="4" t="str">
        <f t="shared" ca="1" si="171"/>
        <v/>
      </c>
      <c r="V199" s="21" t="str">
        <f ca="1">IF($A199="макияж",IF(AND(MAX(O$23:$O198)&gt;MAX(W$23:$W198),$C199&lt;&gt;"",MAX(Q$23:$Q198)&gt;MAX(W$23:$W198),MAX(S$23:$S198)&gt;MAX(W$23:$W198),MAX(U$23:$U198)&gt;MAX(W$23:$W198),MAX(W$23:$W198)&lt;=MAX(Y$23:$Y198),MAX(W$23:$W198)&lt;=MAX(AA$23:$AA198),MAX(W$23:$W198)&lt;TIME(16,0,0)),MAX(W$23:$W198,$C199),""),"")</f>
        <v/>
      </c>
      <c r="W199" s="4" t="str">
        <f t="shared" ca="1" si="172"/>
        <v/>
      </c>
      <c r="X199" s="21" t="str">
        <f ca="1">IF($A199="макияж",IF(AND(MAX(O$23:$O198)&gt;MAX(Y$23:$Y198),$C199&lt;&gt;"",MAX(Q$23:$Q198)&gt;MAX(Y$23:$Y198),MAX(S$23:$S198)&gt;MAX(Y$23:$Y198),MAX(U$23:$U198)&gt;MAX(Y$23:$Y198),MAX(W$23:$W198)&gt;MAX(Y$23:$Y198),MAX(Y$23:$Y198)&lt;=MAX(AA$23:$AA198),MAX(Y$23:$Y198)&lt;TIME(16,0,0)),MAX(Y$23:$Y198,$C199),""),"")</f>
        <v/>
      </c>
      <c r="Y199" s="4" t="str">
        <f t="shared" ca="1" si="173"/>
        <v/>
      </c>
      <c r="Z199" s="21" t="str">
        <f ca="1">IF($A199="макияж",IF(AND(MAX(O$23:$O198)&gt;MAX(AA$23:$AA198),$C199&lt;&gt;"",MAX(Q$23:$Q198)&gt;MAX(AA$23:$AA198),MAX(S$23:$S198)&gt;MAX(AA$23:$AA198),MAX(U$23:$U198)&gt;MAX(AA$23:$AA198),MAX(W$23:$W198)&gt;MAX(AA$23:$AA198),MAX(Y$23:$Y198)&gt;MAX(AA$23:$AA198),MAX(AA$23:$AA198)&lt;TIME(16,0,0)),MAX(AA$23:$AA198,$C199),""),"")</f>
        <v/>
      </c>
      <c r="AA199" s="4" t="str">
        <f t="shared" ca="1" si="174"/>
        <v/>
      </c>
    </row>
    <row r="200" spans="1:27" ht="13.8" x14ac:dyDescent="0.3">
      <c r="A200" s="33" t="str">
        <f t="shared" ca="1" si="161"/>
        <v>макияж</v>
      </c>
      <c r="B200" s="34">
        <f t="shared" ca="1" si="162"/>
        <v>3.463504457054702</v>
      </c>
      <c r="C200" s="32" t="str">
        <f t="shared" ca="1" si="163"/>
        <v/>
      </c>
      <c r="D200" s="3" t="str">
        <f ca="1">IF(C200&lt;&gt;"",IF(A200="маникюр",SUM(COUNTIF($I$24:$I200,"&gt;"&amp;C200),COUNTIF($K$24:$K200,"&gt;"&amp;C200),COUNTIF($M$24:$M200,"&gt;"&amp;C200)),SUM(COUNTIF($O$24:$O200,"&gt;"&amp;C200),COUNTIF($Q$24:$Q200,"&gt;"&amp;C200),COUNTIF($S$24:$S200,"&gt;"&amp;C200),COUNTIF($U$24:$U200,"&gt;"&amp;C200),COUNTIF($W$24:$W200,"&gt;"&amp;C200),COUNTIF($Y$24:$Y200,"&gt;"&amp;C200),COUNTIF($AA$24:$AA200,"&gt;"&amp;C200))),"")</f>
        <v/>
      </c>
      <c r="E200" s="3" t="str">
        <f t="shared" ca="1" si="164"/>
        <v/>
      </c>
      <c r="F200" s="35" t="str">
        <f t="shared" ca="1" si="165"/>
        <v/>
      </c>
      <c r="G200" s="4" t="str">
        <f t="shared" ca="1" si="166"/>
        <v/>
      </c>
      <c r="H200" s="4" t="str">
        <f ca="1">IF($A200="маникюр",IF(AND(MAX(I$23:$I199)&lt;=MAX(K$23:$K199),$C200&lt;&gt;"",MAX(I$23:$I199)&lt;=MAX(M$23:$M199),MAX(I$23:$I199)&lt;TIME(16,0,0)),MAX(I$23:$I199,$C200),""),"")</f>
        <v/>
      </c>
      <c r="I200" s="4" t="str">
        <f t="shared" ca="1" si="167"/>
        <v/>
      </c>
      <c r="J200" s="4" t="str">
        <f ca="1">IF($A200="маникюр",IF(AND(MAX(I$23:$I199)&gt;MAX(K$23:$K199),$C200&lt;&gt;"",MAX(K$23:$K199)&lt;=MAX(M$23:$M199),MAX(K$23:$K199)&lt;TIME(16,0,0)),MAX(K$23:$K199,$C200),""),"")</f>
        <v/>
      </c>
      <c r="K200" s="4" t="str">
        <f t="shared" ca="1" si="168"/>
        <v/>
      </c>
      <c r="L200" s="21" t="str">
        <f ca="1">IF($A200="маникюр",IF(AND(MAX(I$23:$I199)&gt;MAX(M$23:$M199),$C200&lt;&gt;"",MAX(K$23:$K199)&gt;MAX(M$23:$M199),MAX(M$23:$M199)&lt;TIME(16,0,0)),MAX(M$23:$M199,$C200),""),"")</f>
        <v/>
      </c>
      <c r="M200" s="4" t="str">
        <f t="shared" ca="1" si="169"/>
        <v/>
      </c>
      <c r="N200" s="4" t="str">
        <f ca="1">IF($A200="макияж",IF(AND(MAX(O$23:$O199)&lt;=MAX(Q$23:$Q199),$C200&lt;&gt;"",MAX(O$23:$O199)&lt;=MAX(S$23:$S199),MAX(O$23:$O199)&lt;=MAX(U$23:$U199),MAX(O$23:$O199)&lt;=MAX(W$23:$W199),MAX(O$23:$O199)&lt;=MAX(Y$23:$Y199),MAX(O$23:$O199)&lt;=MAX(AA$23:$AA199),MAX(O$23:$O199)&lt;TIME(16,0,0)),MAX(O$23:$O199,$C200),""),"")</f>
        <v/>
      </c>
      <c r="O200" s="4" t="str">
        <f t="shared" ca="1" si="158"/>
        <v/>
      </c>
      <c r="P200" s="21" t="str">
        <f ca="1">IF($A200="макияж",IF(AND(MAX(O$23:$O199)&gt;MAX(Q$23:$Q199),$C200&lt;&gt;"",MAX(Q$23:$Q199)&lt;=MAX(S$23:$S199),MAX(Q$23:$Q199)&lt;=MAX(U$23:$U199),MAX(Q$23:$Q199)&lt;=MAX(W$23:$W199),MAX(Q$23:$Q199)&lt;=MAX(Y$23:$Y199),MAX(Q$23:$Q199)&lt;=MAX(AA$23:$AA199),MAX(Q$23:$Q199)&lt;TIME(16,0,0)),MAX(Q$23:$Q199,$C200),""),"")</f>
        <v/>
      </c>
      <c r="Q200" s="4" t="str">
        <f t="shared" ca="1" si="159"/>
        <v/>
      </c>
      <c r="R200" s="21" t="str">
        <f ca="1">IF($A200="макияж",IF(AND(MAX(O$23:$O199)&gt;MAX(S$23:$S199),$C200&lt;&gt;"",MAX(Q$23:$Q199)&gt;MAX(S$23:$S199),MAX(S$23:$S199)&lt;=MAX(U$23:$U199),MAX(S$23:$S199)&lt;=MAX(W$23:$W199),MAX(S$23:$S199)&lt;=MAX(Y$23:$Y199),MAX(S$23:$S199)&lt;=MAX(AA$23:$AA199),MAX(S$23:$S199)&lt;TIME(16,0,0)),MAX(S$23:$S199,$C200),""),"")</f>
        <v/>
      </c>
      <c r="S200" s="4" t="str">
        <f t="shared" ref="S200" ca="1" si="221">IF(ISTEXT(R200),"",R200+$E200/1440)</f>
        <v/>
      </c>
      <c r="T200" s="21" t="str">
        <f ca="1">IF($A200="макияж",IF(AND(MAX(O$23:$O199)&gt;MAX(U$23:$U199),$C200&lt;&gt;"",MAX(Q$23:$Q199)&gt;MAX(U$23:$U199),MAX(S$23:$S199)&gt;MAX(U$23:$U199),MAX(U$23:$U199)&lt;=MAX(W$23:$W199),MAX(U$23:$U199)&lt;=MAX(Y$23:$Y199),MAX(U$23:$U199)&lt;=MAX(AA$23:$AA199),MAX(U$23:$U199)&lt;TIME(16,0,0)),MAX(U$23:$U199,$C200),""),"")</f>
        <v/>
      </c>
      <c r="U200" s="4" t="str">
        <f t="shared" ca="1" si="171"/>
        <v/>
      </c>
      <c r="V200" s="21" t="str">
        <f ca="1">IF($A200="макияж",IF(AND(MAX(O$23:$O199)&gt;MAX(W$23:$W199),$C200&lt;&gt;"",MAX(Q$23:$Q199)&gt;MAX(W$23:$W199),MAX(S$23:$S199)&gt;MAX(W$23:$W199),MAX(U$23:$U199)&gt;MAX(W$23:$W199),MAX(W$23:$W199)&lt;=MAX(Y$23:$Y199),MAX(W$23:$W199)&lt;=MAX(AA$23:$AA199),MAX(W$23:$W199)&lt;TIME(16,0,0)),MAX(W$23:$W199,$C200),""),"")</f>
        <v/>
      </c>
      <c r="W200" s="4" t="str">
        <f t="shared" ca="1" si="172"/>
        <v/>
      </c>
      <c r="X200" s="21" t="str">
        <f ca="1">IF($A200="макияж",IF(AND(MAX(O$23:$O199)&gt;MAX(Y$23:$Y199),$C200&lt;&gt;"",MAX(Q$23:$Q199)&gt;MAX(Y$23:$Y199),MAX(S$23:$S199)&gt;MAX(Y$23:$Y199),MAX(U$23:$U199)&gt;MAX(Y$23:$Y199),MAX(W$23:$W199)&gt;MAX(Y$23:$Y199),MAX(Y$23:$Y199)&lt;=MAX(AA$23:$AA199),MAX(Y$23:$Y199)&lt;TIME(16,0,0)),MAX(Y$23:$Y199,$C200),""),"")</f>
        <v/>
      </c>
      <c r="Y200" s="4" t="str">
        <f t="shared" ca="1" si="173"/>
        <v/>
      </c>
      <c r="Z200" s="21" t="str">
        <f ca="1">IF($A200="макияж",IF(AND(MAX(O$23:$O199)&gt;MAX(AA$23:$AA199),$C200&lt;&gt;"",MAX(Q$23:$Q199)&gt;MAX(AA$23:$AA199),MAX(S$23:$S199)&gt;MAX(AA$23:$AA199),MAX(U$23:$U199)&gt;MAX(AA$23:$AA199),MAX(W$23:$W199)&gt;MAX(AA$23:$AA199),MAX(Y$23:$Y199)&gt;MAX(AA$23:$AA199),MAX(AA$23:$AA199)&lt;TIME(16,0,0)),MAX(AA$23:$AA199,$C200),""),"")</f>
        <v/>
      </c>
      <c r="AA200" s="4" t="str">
        <f t="shared" ca="1" si="174"/>
        <v/>
      </c>
    </row>
    <row r="201" spans="1:27" ht="13.8" x14ac:dyDescent="0.3">
      <c r="A201" s="33" t="str">
        <f t="shared" ca="1" si="161"/>
        <v>макияж</v>
      </c>
      <c r="B201" s="34">
        <f t="shared" ca="1" si="162"/>
        <v>1.0721236248872794</v>
      </c>
      <c r="C201" s="32" t="str">
        <f t="shared" ca="1" si="163"/>
        <v/>
      </c>
      <c r="D201" s="3" t="str">
        <f ca="1">IF(C201&lt;&gt;"",IF(A201="маникюр",SUM(COUNTIF($I$24:$I201,"&gt;"&amp;C201),COUNTIF($K$24:$K201,"&gt;"&amp;C201),COUNTIF($M$24:$M201,"&gt;"&amp;C201)),SUM(COUNTIF($O$24:$O201,"&gt;"&amp;C201),COUNTIF($Q$24:$Q201,"&gt;"&amp;C201),COUNTIF($S$24:$S201,"&gt;"&amp;C201),COUNTIF($U$24:$U201,"&gt;"&amp;C201),COUNTIF($W$24:$W201,"&gt;"&amp;C201),COUNTIF($Y$24:$Y201,"&gt;"&amp;C201),COUNTIF($AA$24:$AA201,"&gt;"&amp;C201))),"")</f>
        <v/>
      </c>
      <c r="E201" s="3" t="str">
        <f t="shared" ca="1" si="164"/>
        <v/>
      </c>
      <c r="F201" s="35" t="str">
        <f t="shared" ca="1" si="165"/>
        <v/>
      </c>
      <c r="G201" s="4" t="str">
        <f t="shared" ca="1" si="166"/>
        <v/>
      </c>
      <c r="H201" s="4" t="str">
        <f ca="1">IF($A201="маникюр",IF(AND(MAX(I$23:$I200)&lt;=MAX(K$23:$K200),$C201&lt;&gt;"",MAX(I$23:$I200)&lt;=MAX(M$23:$M200),MAX(I$23:$I200)&lt;TIME(16,0,0)),MAX(I$23:$I200,$C201),""),"")</f>
        <v/>
      </c>
      <c r="I201" s="4" t="str">
        <f t="shared" ca="1" si="167"/>
        <v/>
      </c>
      <c r="J201" s="4" t="str">
        <f ca="1">IF($A201="маникюр",IF(AND(MAX(I$23:$I200)&gt;MAX(K$23:$K200),$C201&lt;&gt;"",MAX(K$23:$K200)&lt;=MAX(M$23:$M200),MAX(K$23:$K200)&lt;TIME(16,0,0)),MAX(K$23:$K200,$C201),""),"")</f>
        <v/>
      </c>
      <c r="K201" s="4" t="str">
        <f t="shared" ca="1" si="168"/>
        <v/>
      </c>
      <c r="L201" s="21" t="str">
        <f ca="1">IF($A201="маникюр",IF(AND(MAX(I$23:$I200)&gt;MAX(M$23:$M200),$C201&lt;&gt;"",MAX(K$23:$K200)&gt;MAX(M$23:$M200),MAX(M$23:$M200)&lt;TIME(16,0,0)),MAX(M$23:$M200,$C201),""),"")</f>
        <v/>
      </c>
      <c r="M201" s="4" t="str">
        <f t="shared" ca="1" si="169"/>
        <v/>
      </c>
      <c r="N201" s="4" t="str">
        <f ca="1">IF($A201="макияж",IF(AND(MAX(O$23:$O200)&lt;=MAX(Q$23:$Q200),$C201&lt;&gt;"",MAX(O$23:$O200)&lt;=MAX(S$23:$S200),MAX(O$23:$O200)&lt;=MAX(U$23:$U200),MAX(O$23:$O200)&lt;=MAX(W$23:$W200),MAX(O$23:$O200)&lt;=MAX(Y$23:$Y200),MAX(O$23:$O200)&lt;=MAX(AA$23:$AA200),MAX(O$23:$O200)&lt;TIME(16,0,0)),MAX(O$23:$O200,$C201),""),"")</f>
        <v/>
      </c>
      <c r="O201" s="4" t="str">
        <f t="shared" ca="1" si="158"/>
        <v/>
      </c>
      <c r="P201" s="21" t="str">
        <f ca="1">IF($A201="макияж",IF(AND(MAX(O$23:$O200)&gt;MAX(Q$23:$Q200),$C201&lt;&gt;"",MAX(Q$23:$Q200)&lt;=MAX(S$23:$S200),MAX(Q$23:$Q200)&lt;=MAX(U$23:$U200),MAX(Q$23:$Q200)&lt;=MAX(W$23:$W200),MAX(Q$23:$Q200)&lt;=MAX(Y$23:$Y200),MAX(Q$23:$Q200)&lt;=MAX(AA$23:$AA200),MAX(Q$23:$Q200)&lt;TIME(16,0,0)),MAX(Q$23:$Q200,$C201),""),"")</f>
        <v/>
      </c>
      <c r="Q201" s="4" t="str">
        <f t="shared" ca="1" si="159"/>
        <v/>
      </c>
      <c r="R201" s="21" t="str">
        <f ca="1">IF($A201="макияж",IF(AND(MAX(O$23:$O200)&gt;MAX(S$23:$S200),$C201&lt;&gt;"",MAX(Q$23:$Q200)&gt;MAX(S$23:$S200),MAX(S$23:$S200)&lt;=MAX(U$23:$U200),MAX(S$23:$S200)&lt;=MAX(W$23:$W200),MAX(S$23:$S200)&lt;=MAX(Y$23:$Y200),MAX(S$23:$S200)&lt;=MAX(AA$23:$AA200),MAX(S$23:$S200)&lt;TIME(16,0,0)),MAX(S$23:$S200,$C201),""),"")</f>
        <v/>
      </c>
      <c r="S201" s="4" t="str">
        <f t="shared" ref="S201" ca="1" si="222">IF(ISTEXT(R201),"",R201+$E201/1440)</f>
        <v/>
      </c>
      <c r="T201" s="21" t="str">
        <f ca="1">IF($A201="макияж",IF(AND(MAX(O$23:$O200)&gt;MAX(U$23:$U200),$C201&lt;&gt;"",MAX(Q$23:$Q200)&gt;MAX(U$23:$U200),MAX(S$23:$S200)&gt;MAX(U$23:$U200),MAX(U$23:$U200)&lt;=MAX(W$23:$W200),MAX(U$23:$U200)&lt;=MAX(Y$23:$Y200),MAX(U$23:$U200)&lt;=MAX(AA$23:$AA200),MAX(U$23:$U200)&lt;TIME(16,0,0)),MAX(U$23:$U200,$C201),""),"")</f>
        <v/>
      </c>
      <c r="U201" s="4" t="str">
        <f t="shared" ca="1" si="171"/>
        <v/>
      </c>
      <c r="V201" s="21" t="str">
        <f ca="1">IF($A201="макияж",IF(AND(MAX(O$23:$O200)&gt;MAX(W$23:$W200),$C201&lt;&gt;"",MAX(Q$23:$Q200)&gt;MAX(W$23:$W200),MAX(S$23:$S200)&gt;MAX(W$23:$W200),MAX(U$23:$U200)&gt;MAX(W$23:$W200),MAX(W$23:$W200)&lt;=MAX(Y$23:$Y200),MAX(W$23:$W200)&lt;=MAX(AA$23:$AA200),MAX(W$23:$W200)&lt;TIME(16,0,0)),MAX(W$23:$W200,$C201),""),"")</f>
        <v/>
      </c>
      <c r="W201" s="4" t="str">
        <f t="shared" ca="1" si="172"/>
        <v/>
      </c>
      <c r="X201" s="21" t="str">
        <f ca="1">IF($A201="макияж",IF(AND(MAX(O$23:$O200)&gt;MAX(Y$23:$Y200),$C201&lt;&gt;"",MAX(Q$23:$Q200)&gt;MAX(Y$23:$Y200),MAX(S$23:$S200)&gt;MAX(Y$23:$Y200),MAX(U$23:$U200)&gt;MAX(Y$23:$Y200),MAX(W$23:$W200)&gt;MAX(Y$23:$Y200),MAX(Y$23:$Y200)&lt;=MAX(AA$23:$AA200),MAX(Y$23:$Y200)&lt;TIME(16,0,0)),MAX(Y$23:$Y200,$C201),""),"")</f>
        <v/>
      </c>
      <c r="Y201" s="4" t="str">
        <f t="shared" ca="1" si="173"/>
        <v/>
      </c>
      <c r="Z201" s="21" t="str">
        <f ca="1">IF($A201="макияж",IF(AND(MAX(O$23:$O200)&gt;MAX(AA$23:$AA200),$C201&lt;&gt;"",MAX(Q$23:$Q200)&gt;MAX(AA$23:$AA200),MAX(S$23:$S200)&gt;MAX(AA$23:$AA200),MAX(U$23:$U200)&gt;MAX(AA$23:$AA200),MAX(W$23:$W200)&gt;MAX(AA$23:$AA200),MAX(Y$23:$Y200)&gt;MAX(AA$23:$AA200),MAX(AA$23:$AA200)&lt;TIME(16,0,0)),MAX(AA$23:$AA200,$C201),""),"")</f>
        <v/>
      </c>
      <c r="AA201" s="4" t="str">
        <f t="shared" ca="1" si="174"/>
        <v/>
      </c>
    </row>
    <row r="202" spans="1:27" ht="13.8" x14ac:dyDescent="0.3">
      <c r="A202" s="33" t="str">
        <f t="shared" ca="1" si="161"/>
        <v>макияж</v>
      </c>
      <c r="B202" s="34">
        <f t="shared" ca="1" si="162"/>
        <v>2.5954483529887629</v>
      </c>
      <c r="C202" s="32" t="str">
        <f t="shared" ca="1" si="163"/>
        <v/>
      </c>
      <c r="D202" s="3" t="str">
        <f ca="1">IF(C202&lt;&gt;"",IF(A202="маникюр",SUM(COUNTIF($I$24:$I202,"&gt;"&amp;C202),COUNTIF($K$24:$K202,"&gt;"&amp;C202),COUNTIF($M$24:$M202,"&gt;"&amp;C202)),SUM(COUNTIF($O$24:$O202,"&gt;"&amp;C202),COUNTIF($Q$24:$Q202,"&gt;"&amp;C202),COUNTIF($S$24:$S202,"&gt;"&amp;C202),COUNTIF($U$24:$U202,"&gt;"&amp;C202),COUNTIF($W$24:$W202,"&gt;"&amp;C202),COUNTIF($Y$24:$Y202,"&gt;"&amp;C202),COUNTIF($AA$24:$AA202,"&gt;"&amp;C202))),"")</f>
        <v/>
      </c>
      <c r="E202" s="3" t="str">
        <f t="shared" ca="1" si="164"/>
        <v/>
      </c>
      <c r="F202" s="35" t="str">
        <f t="shared" ca="1" si="165"/>
        <v/>
      </c>
      <c r="G202" s="4" t="str">
        <f t="shared" ca="1" si="166"/>
        <v/>
      </c>
      <c r="H202" s="4" t="str">
        <f ca="1">IF($A202="маникюр",IF(AND(MAX(I$23:$I201)&lt;=MAX(K$23:$K201),$C202&lt;&gt;"",MAX(I$23:$I201)&lt;=MAX(M$23:$M201),MAX(I$23:$I201)&lt;TIME(16,0,0)),MAX(I$23:$I201,$C202),""),"")</f>
        <v/>
      </c>
      <c r="I202" s="4" t="str">
        <f t="shared" ca="1" si="167"/>
        <v/>
      </c>
      <c r="J202" s="4" t="str">
        <f ca="1">IF($A202="маникюр",IF(AND(MAX(I$23:$I201)&gt;MAX(K$23:$K201),$C202&lt;&gt;"",MAX(K$23:$K201)&lt;=MAX(M$23:$M201),MAX(K$23:$K201)&lt;TIME(16,0,0)),MAX(K$23:$K201,$C202),""),"")</f>
        <v/>
      </c>
      <c r="K202" s="4" t="str">
        <f t="shared" ca="1" si="168"/>
        <v/>
      </c>
      <c r="L202" s="21" t="str">
        <f ca="1">IF($A202="маникюр",IF(AND(MAX(I$23:$I201)&gt;MAX(M$23:$M201),$C202&lt;&gt;"",MAX(K$23:$K201)&gt;MAX(M$23:$M201),MAX(M$23:$M201)&lt;TIME(16,0,0)),MAX(M$23:$M201,$C202),""),"")</f>
        <v/>
      </c>
      <c r="M202" s="4" t="str">
        <f t="shared" ca="1" si="169"/>
        <v/>
      </c>
      <c r="N202" s="4" t="str">
        <f ca="1">IF($A202="макияж",IF(AND(MAX(O$23:$O201)&lt;=MAX(Q$23:$Q201),$C202&lt;&gt;"",MAX(O$23:$O201)&lt;=MAX(S$23:$S201),MAX(O$23:$O201)&lt;=MAX(U$23:$U201),MAX(O$23:$O201)&lt;=MAX(W$23:$W201),MAX(O$23:$O201)&lt;=MAX(Y$23:$Y201),MAX(O$23:$O201)&lt;=MAX(AA$23:$AA201),MAX(O$23:$O201)&lt;TIME(16,0,0)),MAX(O$23:$O201,$C202),""),"")</f>
        <v/>
      </c>
      <c r="O202" s="4" t="str">
        <f t="shared" ca="1" si="158"/>
        <v/>
      </c>
      <c r="P202" s="21" t="str">
        <f ca="1">IF($A202="макияж",IF(AND(MAX(O$23:$O201)&gt;MAX(Q$23:$Q201),$C202&lt;&gt;"",MAX(Q$23:$Q201)&lt;=MAX(S$23:$S201),MAX(Q$23:$Q201)&lt;=MAX(U$23:$U201),MAX(Q$23:$Q201)&lt;=MAX(W$23:$W201),MAX(Q$23:$Q201)&lt;=MAX(Y$23:$Y201),MAX(Q$23:$Q201)&lt;=MAX(AA$23:$AA201),MAX(Q$23:$Q201)&lt;TIME(16,0,0)),MAX(Q$23:$Q201,$C202),""),"")</f>
        <v/>
      </c>
      <c r="Q202" s="4" t="str">
        <f t="shared" ca="1" si="159"/>
        <v/>
      </c>
      <c r="R202" s="21" t="str">
        <f ca="1">IF($A202="макияж",IF(AND(MAX(O$23:$O201)&gt;MAX(S$23:$S201),$C202&lt;&gt;"",MAX(Q$23:$Q201)&gt;MAX(S$23:$S201),MAX(S$23:$S201)&lt;=MAX(U$23:$U201),MAX(S$23:$S201)&lt;=MAX(W$23:$W201),MAX(S$23:$S201)&lt;=MAX(Y$23:$Y201),MAX(S$23:$S201)&lt;=MAX(AA$23:$AA201),MAX(S$23:$S201)&lt;TIME(16,0,0)),MAX(S$23:$S201,$C202),""),"")</f>
        <v/>
      </c>
      <c r="S202" s="4" t="str">
        <f t="shared" ref="S202" ca="1" si="223">IF(ISTEXT(R202),"",R202+$E202/1440)</f>
        <v/>
      </c>
      <c r="T202" s="21" t="str">
        <f ca="1">IF($A202="макияж",IF(AND(MAX(O$23:$O201)&gt;MAX(U$23:$U201),$C202&lt;&gt;"",MAX(Q$23:$Q201)&gt;MAX(U$23:$U201),MAX(S$23:$S201)&gt;MAX(U$23:$U201),MAX(U$23:$U201)&lt;=MAX(W$23:$W201),MAX(U$23:$U201)&lt;=MAX(Y$23:$Y201),MAX(U$23:$U201)&lt;=MAX(AA$23:$AA201),MAX(U$23:$U201)&lt;TIME(16,0,0)),MAX(U$23:$U201,$C202),""),"")</f>
        <v/>
      </c>
      <c r="U202" s="4" t="str">
        <f t="shared" ca="1" si="171"/>
        <v/>
      </c>
      <c r="V202" s="21" t="str">
        <f ca="1">IF($A202="макияж",IF(AND(MAX(O$23:$O201)&gt;MAX(W$23:$W201),$C202&lt;&gt;"",MAX(Q$23:$Q201)&gt;MAX(W$23:$W201),MAX(S$23:$S201)&gt;MAX(W$23:$W201),MAX(U$23:$U201)&gt;MAX(W$23:$W201),MAX(W$23:$W201)&lt;=MAX(Y$23:$Y201),MAX(W$23:$W201)&lt;=MAX(AA$23:$AA201),MAX(W$23:$W201)&lt;TIME(16,0,0)),MAX(W$23:$W201,$C202),""),"")</f>
        <v/>
      </c>
      <c r="W202" s="4" t="str">
        <f t="shared" ca="1" si="172"/>
        <v/>
      </c>
      <c r="X202" s="21" t="str">
        <f ca="1">IF($A202="макияж",IF(AND(MAX(O$23:$O201)&gt;MAX(Y$23:$Y201),$C202&lt;&gt;"",MAX(Q$23:$Q201)&gt;MAX(Y$23:$Y201),MAX(S$23:$S201)&gt;MAX(Y$23:$Y201),MAX(U$23:$U201)&gt;MAX(Y$23:$Y201),MAX(W$23:$W201)&gt;MAX(Y$23:$Y201),MAX(Y$23:$Y201)&lt;=MAX(AA$23:$AA201),MAX(Y$23:$Y201)&lt;TIME(16,0,0)),MAX(Y$23:$Y201,$C202),""),"")</f>
        <v/>
      </c>
      <c r="Y202" s="4" t="str">
        <f t="shared" ca="1" si="173"/>
        <v/>
      </c>
      <c r="Z202" s="21" t="str">
        <f ca="1">IF($A202="макияж",IF(AND(MAX(O$23:$O201)&gt;MAX(AA$23:$AA201),$C202&lt;&gt;"",MAX(Q$23:$Q201)&gt;MAX(AA$23:$AA201),MAX(S$23:$S201)&gt;MAX(AA$23:$AA201),MAX(U$23:$U201)&gt;MAX(AA$23:$AA201),MAX(W$23:$W201)&gt;MAX(AA$23:$AA201),MAX(Y$23:$Y201)&gt;MAX(AA$23:$AA201),MAX(AA$23:$AA201)&lt;TIME(16,0,0)),MAX(AA$23:$AA201,$C202),""),"")</f>
        <v/>
      </c>
      <c r="AA202" s="4" t="str">
        <f t="shared" ca="1" si="174"/>
        <v/>
      </c>
    </row>
    <row r="203" spans="1:27" ht="13.8" x14ac:dyDescent="0.3">
      <c r="A203" s="33" t="str">
        <f t="shared" ca="1" si="161"/>
        <v>макияж</v>
      </c>
      <c r="B203" s="34">
        <f t="shared" ca="1" si="162"/>
        <v>1.3007483834233042</v>
      </c>
      <c r="C203" s="32" t="str">
        <f t="shared" ca="1" si="163"/>
        <v/>
      </c>
      <c r="D203" s="3" t="str">
        <f ca="1">IF(C203&lt;&gt;"",IF(A203="маникюр",SUM(COUNTIF($I$24:$I203,"&gt;"&amp;C203),COUNTIF($K$24:$K203,"&gt;"&amp;C203),COUNTIF($M$24:$M203,"&gt;"&amp;C203)),SUM(COUNTIF($O$24:$O203,"&gt;"&amp;C203),COUNTIF($Q$24:$Q203,"&gt;"&amp;C203),COUNTIF($S$24:$S203,"&gt;"&amp;C203),COUNTIF($U$24:$U203,"&gt;"&amp;C203),COUNTIF($W$24:$W203,"&gt;"&amp;C203),COUNTIF($Y$24:$Y203,"&gt;"&amp;C203),COUNTIF($AA$24:$AA203,"&gt;"&amp;C203))),"")</f>
        <v/>
      </c>
      <c r="E203" s="3" t="str">
        <f t="shared" ca="1" si="164"/>
        <v/>
      </c>
      <c r="F203" s="35" t="str">
        <f t="shared" ca="1" si="165"/>
        <v/>
      </c>
      <c r="G203" s="4" t="str">
        <f t="shared" ca="1" si="166"/>
        <v/>
      </c>
      <c r="H203" s="4" t="str">
        <f ca="1">IF($A203="маникюр",IF(AND(MAX(I$23:$I202)&lt;=MAX(K$23:$K202),$C203&lt;&gt;"",MAX(I$23:$I202)&lt;=MAX(M$23:$M202),MAX(I$23:$I202)&lt;TIME(16,0,0)),MAX(I$23:$I202,$C203),""),"")</f>
        <v/>
      </c>
      <c r="I203" s="4" t="str">
        <f t="shared" ca="1" si="167"/>
        <v/>
      </c>
      <c r="J203" s="4" t="str">
        <f ca="1">IF($A203="маникюр",IF(AND(MAX(I$23:$I202)&gt;MAX(K$23:$K202),$C203&lt;&gt;"",MAX(K$23:$K202)&lt;=MAX(M$23:$M202),MAX(K$23:$K202)&lt;TIME(16,0,0)),MAX(K$23:$K202,$C203),""),"")</f>
        <v/>
      </c>
      <c r="K203" s="4" t="str">
        <f t="shared" ca="1" si="168"/>
        <v/>
      </c>
      <c r="L203" s="21" t="str">
        <f ca="1">IF($A203="маникюр",IF(AND(MAX(I$23:$I202)&gt;MAX(M$23:$M202),$C203&lt;&gt;"",MAX(K$23:$K202)&gt;MAX(M$23:$M202),MAX(M$23:$M202)&lt;TIME(16,0,0)),MAX(M$23:$M202,$C203),""),"")</f>
        <v/>
      </c>
      <c r="M203" s="4" t="str">
        <f t="shared" ca="1" si="169"/>
        <v/>
      </c>
      <c r="N203" s="4" t="str">
        <f ca="1">IF($A203="макияж",IF(AND(MAX(O$23:$O202)&lt;=MAX(Q$23:$Q202),$C203&lt;&gt;"",MAX(O$23:$O202)&lt;=MAX(S$23:$S202),MAX(O$23:$O202)&lt;=MAX(U$23:$U202),MAX(O$23:$O202)&lt;=MAX(W$23:$W202),MAX(O$23:$O202)&lt;=MAX(Y$23:$Y202),MAX(O$23:$O202)&lt;=MAX(AA$23:$AA202),MAX(O$23:$O202)&lt;TIME(16,0,0)),MAX(O$23:$O202,$C203),""),"")</f>
        <v/>
      </c>
      <c r="O203" s="4" t="str">
        <f t="shared" ca="1" si="158"/>
        <v/>
      </c>
      <c r="P203" s="21" t="str">
        <f ca="1">IF($A203="макияж",IF(AND(MAX(O$23:$O202)&gt;MAX(Q$23:$Q202),$C203&lt;&gt;"",MAX(Q$23:$Q202)&lt;=MAX(S$23:$S202),MAX(Q$23:$Q202)&lt;=MAX(U$23:$U202),MAX(Q$23:$Q202)&lt;=MAX(W$23:$W202),MAX(Q$23:$Q202)&lt;=MAX(Y$23:$Y202),MAX(Q$23:$Q202)&lt;=MAX(AA$23:$AA202),MAX(Q$23:$Q202)&lt;TIME(16,0,0)),MAX(Q$23:$Q202,$C203),""),"")</f>
        <v/>
      </c>
      <c r="Q203" s="4" t="str">
        <f t="shared" ca="1" si="159"/>
        <v/>
      </c>
      <c r="R203" s="21" t="str">
        <f ca="1">IF($A203="макияж",IF(AND(MAX(O$23:$O202)&gt;MAX(S$23:$S202),$C203&lt;&gt;"",MAX(Q$23:$Q202)&gt;MAX(S$23:$S202),MAX(S$23:$S202)&lt;=MAX(U$23:$U202),MAX(S$23:$S202)&lt;=MAX(W$23:$W202),MAX(S$23:$S202)&lt;=MAX(Y$23:$Y202),MAX(S$23:$S202)&lt;=MAX(AA$23:$AA202),MAX(S$23:$S202)&lt;TIME(16,0,0)),MAX(S$23:$S202,$C203),""),"")</f>
        <v/>
      </c>
      <c r="S203" s="4" t="str">
        <f t="shared" ref="S203" ca="1" si="224">IF(ISTEXT(R203),"",R203+$E203/1440)</f>
        <v/>
      </c>
      <c r="T203" s="21" t="str">
        <f ca="1">IF($A203="макияж",IF(AND(MAX(O$23:$O202)&gt;MAX(U$23:$U202),$C203&lt;&gt;"",MAX(Q$23:$Q202)&gt;MAX(U$23:$U202),MAX(S$23:$S202)&gt;MAX(U$23:$U202),MAX(U$23:$U202)&lt;=MAX(W$23:$W202),MAX(U$23:$U202)&lt;=MAX(Y$23:$Y202),MAX(U$23:$U202)&lt;=MAX(AA$23:$AA202),MAX(U$23:$U202)&lt;TIME(16,0,0)),MAX(U$23:$U202,$C203),""),"")</f>
        <v/>
      </c>
      <c r="U203" s="4" t="str">
        <f t="shared" ca="1" si="171"/>
        <v/>
      </c>
      <c r="V203" s="21" t="str">
        <f ca="1">IF($A203="макияж",IF(AND(MAX(O$23:$O202)&gt;MAX(W$23:$W202),$C203&lt;&gt;"",MAX(Q$23:$Q202)&gt;MAX(W$23:$W202),MAX(S$23:$S202)&gt;MAX(W$23:$W202),MAX(U$23:$U202)&gt;MAX(W$23:$W202),MAX(W$23:$W202)&lt;=MAX(Y$23:$Y202),MAX(W$23:$W202)&lt;=MAX(AA$23:$AA202),MAX(W$23:$W202)&lt;TIME(16,0,0)),MAX(W$23:$W202,$C203),""),"")</f>
        <v/>
      </c>
      <c r="W203" s="4" t="str">
        <f t="shared" ca="1" si="172"/>
        <v/>
      </c>
      <c r="X203" s="21" t="str">
        <f ca="1">IF($A203="макияж",IF(AND(MAX(O$23:$O202)&gt;MAX(Y$23:$Y202),$C203&lt;&gt;"",MAX(Q$23:$Q202)&gt;MAX(Y$23:$Y202),MAX(S$23:$S202)&gt;MAX(Y$23:$Y202),MAX(U$23:$U202)&gt;MAX(Y$23:$Y202),MAX(W$23:$W202)&gt;MAX(Y$23:$Y202),MAX(Y$23:$Y202)&lt;=MAX(AA$23:$AA202),MAX(Y$23:$Y202)&lt;TIME(16,0,0)),MAX(Y$23:$Y202,$C203),""),"")</f>
        <v/>
      </c>
      <c r="Y203" s="4" t="str">
        <f t="shared" ca="1" si="173"/>
        <v/>
      </c>
      <c r="Z203" s="21" t="str">
        <f ca="1">IF($A203="макияж",IF(AND(MAX(O$23:$O202)&gt;MAX(AA$23:$AA202),$C203&lt;&gt;"",MAX(Q$23:$Q202)&gt;MAX(AA$23:$AA202),MAX(S$23:$S202)&gt;MAX(AA$23:$AA202),MAX(U$23:$U202)&gt;MAX(AA$23:$AA202),MAX(W$23:$W202)&gt;MAX(AA$23:$AA202),MAX(Y$23:$Y202)&gt;MAX(AA$23:$AA202),MAX(AA$23:$AA202)&lt;TIME(16,0,0)),MAX(AA$23:$AA202,$C203),""),"")</f>
        <v/>
      </c>
      <c r="AA203" s="4" t="str">
        <f t="shared" ca="1" si="174"/>
        <v/>
      </c>
    </row>
    <row r="204" spans="1:27" ht="13.8" x14ac:dyDescent="0.3">
      <c r="A204" s="33" t="str">
        <f t="shared" ca="1" si="161"/>
        <v>макияж</v>
      </c>
      <c r="B204" s="34">
        <f t="shared" ca="1" si="162"/>
        <v>7.9647710927559432</v>
      </c>
      <c r="C204" s="32" t="str">
        <f t="shared" ca="1" si="163"/>
        <v/>
      </c>
      <c r="D204" s="3" t="str">
        <f ca="1">IF(C204&lt;&gt;"",IF(A204="маникюр",SUM(COUNTIF($I$24:$I204,"&gt;"&amp;C204),COUNTIF($K$24:$K204,"&gt;"&amp;C204),COUNTIF($M$24:$M204,"&gt;"&amp;C204)),SUM(COUNTIF($O$24:$O204,"&gt;"&amp;C204),COUNTIF($Q$24:$Q204,"&gt;"&amp;C204),COUNTIF($S$24:$S204,"&gt;"&amp;C204),COUNTIF($U$24:$U204,"&gt;"&amp;C204),COUNTIF($W$24:$W204,"&gt;"&amp;C204),COUNTIF($Y$24:$Y204,"&gt;"&amp;C204),COUNTIF($AA$24:$AA204,"&gt;"&amp;C204))),"")</f>
        <v/>
      </c>
      <c r="E204" s="3" t="str">
        <f t="shared" ca="1" si="164"/>
        <v/>
      </c>
      <c r="F204" s="35" t="str">
        <f t="shared" ca="1" si="165"/>
        <v/>
      </c>
      <c r="G204" s="4" t="str">
        <f t="shared" ca="1" si="166"/>
        <v/>
      </c>
      <c r="H204" s="4" t="str">
        <f ca="1">IF($A204="маникюр",IF(AND(MAX(I$23:$I203)&lt;=MAX(K$23:$K203),$C204&lt;&gt;"",MAX(I$23:$I203)&lt;=MAX(M$23:$M203),MAX(I$23:$I203)&lt;TIME(16,0,0)),MAX(I$23:$I203,$C204),""),"")</f>
        <v/>
      </c>
      <c r="I204" s="4" t="str">
        <f t="shared" ca="1" si="167"/>
        <v/>
      </c>
      <c r="J204" s="4" t="str">
        <f ca="1">IF($A204="маникюр",IF(AND(MAX(I$23:$I203)&gt;MAX(K$23:$K203),$C204&lt;&gt;"",MAX(K$23:$K203)&lt;=MAX(M$23:$M203),MAX(K$23:$K203)&lt;TIME(16,0,0)),MAX(K$23:$K203,$C204),""),"")</f>
        <v/>
      </c>
      <c r="K204" s="4" t="str">
        <f t="shared" ca="1" si="168"/>
        <v/>
      </c>
      <c r="L204" s="21" t="str">
        <f ca="1">IF($A204="маникюр",IF(AND(MAX(I$23:$I203)&gt;MAX(M$23:$M203),$C204&lt;&gt;"",MAX(K$23:$K203)&gt;MAX(M$23:$M203),MAX(M$23:$M203)&lt;TIME(16,0,0)),MAX(M$23:$M203,$C204),""),"")</f>
        <v/>
      </c>
      <c r="M204" s="4" t="str">
        <f t="shared" ca="1" si="169"/>
        <v/>
      </c>
      <c r="N204" s="4" t="str">
        <f ca="1">IF($A204="макияж",IF(AND(MAX(O$23:$O203)&lt;=MAX(Q$23:$Q203),$C204&lt;&gt;"",MAX(O$23:$O203)&lt;=MAX(S$23:$S203),MAX(O$23:$O203)&lt;=MAX(U$23:$U203),MAX(O$23:$O203)&lt;=MAX(W$23:$W203),MAX(O$23:$O203)&lt;=MAX(Y$23:$Y203),MAX(O$23:$O203)&lt;=MAX(AA$23:$AA203),MAX(O$23:$O203)&lt;TIME(16,0,0)),MAX(O$23:$O203,$C204),""),"")</f>
        <v/>
      </c>
      <c r="O204" s="4" t="str">
        <f t="shared" ca="1" si="158"/>
        <v/>
      </c>
      <c r="P204" s="21" t="str">
        <f ca="1">IF($A204="макияж",IF(AND(MAX(O$23:$O203)&gt;MAX(Q$23:$Q203),$C204&lt;&gt;"",MAX(Q$23:$Q203)&lt;=MAX(S$23:$S203),MAX(Q$23:$Q203)&lt;=MAX(U$23:$U203),MAX(Q$23:$Q203)&lt;=MAX(W$23:$W203),MAX(Q$23:$Q203)&lt;=MAX(Y$23:$Y203),MAX(Q$23:$Q203)&lt;=MAX(AA$23:$AA203),MAX(Q$23:$Q203)&lt;TIME(16,0,0)),MAX(Q$23:$Q203,$C204),""),"")</f>
        <v/>
      </c>
      <c r="Q204" s="4" t="str">
        <f t="shared" ca="1" si="159"/>
        <v/>
      </c>
      <c r="R204" s="21" t="str">
        <f ca="1">IF($A204="макияж",IF(AND(MAX(O$23:$O203)&gt;MAX(S$23:$S203),$C204&lt;&gt;"",MAX(Q$23:$Q203)&gt;MAX(S$23:$S203),MAX(S$23:$S203)&lt;=MAX(U$23:$U203),MAX(S$23:$S203)&lt;=MAX(W$23:$W203),MAX(S$23:$S203)&lt;=MAX(Y$23:$Y203),MAX(S$23:$S203)&lt;=MAX(AA$23:$AA203),MAX(S$23:$S203)&lt;TIME(16,0,0)),MAX(S$23:$S203,$C204),""),"")</f>
        <v/>
      </c>
      <c r="S204" s="4" t="str">
        <f t="shared" ref="S204" ca="1" si="225">IF(ISTEXT(R204),"",R204+$E204/1440)</f>
        <v/>
      </c>
      <c r="T204" s="21" t="str">
        <f ca="1">IF($A204="макияж",IF(AND(MAX(O$23:$O203)&gt;MAX(U$23:$U203),$C204&lt;&gt;"",MAX(Q$23:$Q203)&gt;MAX(U$23:$U203),MAX(S$23:$S203)&gt;MAX(U$23:$U203),MAX(U$23:$U203)&lt;=MAX(W$23:$W203),MAX(U$23:$U203)&lt;=MAX(Y$23:$Y203),MAX(U$23:$U203)&lt;=MAX(AA$23:$AA203),MAX(U$23:$U203)&lt;TIME(16,0,0)),MAX(U$23:$U203,$C204),""),"")</f>
        <v/>
      </c>
      <c r="U204" s="4" t="str">
        <f t="shared" ca="1" si="171"/>
        <v/>
      </c>
      <c r="V204" s="21" t="str">
        <f ca="1">IF($A204="макияж",IF(AND(MAX(O$23:$O203)&gt;MAX(W$23:$W203),$C204&lt;&gt;"",MAX(Q$23:$Q203)&gt;MAX(W$23:$W203),MAX(S$23:$S203)&gt;MAX(W$23:$W203),MAX(U$23:$U203)&gt;MAX(W$23:$W203),MAX(W$23:$W203)&lt;=MAX(Y$23:$Y203),MAX(W$23:$W203)&lt;=MAX(AA$23:$AA203),MAX(W$23:$W203)&lt;TIME(16,0,0)),MAX(W$23:$W203,$C204),""),"")</f>
        <v/>
      </c>
      <c r="W204" s="4" t="str">
        <f t="shared" ca="1" si="172"/>
        <v/>
      </c>
      <c r="X204" s="21" t="str">
        <f ca="1">IF($A204="макияж",IF(AND(MAX(O$23:$O203)&gt;MAX(Y$23:$Y203),$C204&lt;&gt;"",MAX(Q$23:$Q203)&gt;MAX(Y$23:$Y203),MAX(S$23:$S203)&gt;MAX(Y$23:$Y203),MAX(U$23:$U203)&gt;MAX(Y$23:$Y203),MAX(W$23:$W203)&gt;MAX(Y$23:$Y203),MAX(Y$23:$Y203)&lt;=MAX(AA$23:$AA203),MAX(Y$23:$Y203)&lt;TIME(16,0,0)),MAX(Y$23:$Y203,$C204),""),"")</f>
        <v/>
      </c>
      <c r="Y204" s="4" t="str">
        <f t="shared" ca="1" si="173"/>
        <v/>
      </c>
      <c r="Z204" s="21" t="str">
        <f ca="1">IF($A204="макияж",IF(AND(MAX(O$23:$O203)&gt;MAX(AA$23:$AA203),$C204&lt;&gt;"",MAX(Q$23:$Q203)&gt;MAX(AA$23:$AA203),MAX(S$23:$S203)&gt;MAX(AA$23:$AA203),MAX(U$23:$U203)&gt;MAX(AA$23:$AA203),MAX(W$23:$W203)&gt;MAX(AA$23:$AA203),MAX(Y$23:$Y203)&gt;MAX(AA$23:$AA203),MAX(AA$23:$AA203)&lt;TIME(16,0,0)),MAX(AA$23:$AA203,$C204),""),"")</f>
        <v/>
      </c>
      <c r="AA204" s="4" t="str">
        <f t="shared" ca="1" si="174"/>
        <v/>
      </c>
    </row>
    <row r="205" spans="1:27" ht="13.8" x14ac:dyDescent="0.3">
      <c r="A205" s="33" t="str">
        <f t="shared" ca="1" si="161"/>
        <v>макияж</v>
      </c>
      <c r="B205" s="34">
        <f t="shared" ca="1" si="162"/>
        <v>1.7040472031236296</v>
      </c>
      <c r="C205" s="32" t="str">
        <f t="shared" ca="1" si="163"/>
        <v/>
      </c>
      <c r="D205" s="3" t="str">
        <f ca="1">IF(C205&lt;&gt;"",IF(A205="маникюр",SUM(COUNTIF($I$24:$I205,"&gt;"&amp;C205),COUNTIF($K$24:$K205,"&gt;"&amp;C205),COUNTIF($M$24:$M205,"&gt;"&amp;C205)),SUM(COUNTIF($O$24:$O205,"&gt;"&amp;C205),COUNTIF($Q$24:$Q205,"&gt;"&amp;C205),COUNTIF($S$24:$S205,"&gt;"&amp;C205),COUNTIF($U$24:$U205,"&gt;"&amp;C205),COUNTIF($W$24:$W205,"&gt;"&amp;C205),COUNTIF($Y$24:$Y205,"&gt;"&amp;C205),COUNTIF($AA$24:$AA205,"&gt;"&amp;C205))),"")</f>
        <v/>
      </c>
      <c r="E205" s="3" t="str">
        <f t="shared" ca="1" si="164"/>
        <v/>
      </c>
      <c r="F205" s="35" t="str">
        <f t="shared" ca="1" si="165"/>
        <v/>
      </c>
      <c r="G205" s="4" t="str">
        <f t="shared" ca="1" si="166"/>
        <v/>
      </c>
      <c r="H205" s="4" t="str">
        <f ca="1">IF($A205="маникюр",IF(AND(MAX(I$23:$I204)&lt;=MAX(K$23:$K204),$C205&lt;&gt;"",MAX(I$23:$I204)&lt;=MAX(M$23:$M204),MAX(I$23:$I204)&lt;TIME(16,0,0)),MAX(I$23:$I204,$C205),""),"")</f>
        <v/>
      </c>
      <c r="I205" s="4" t="str">
        <f t="shared" ca="1" si="167"/>
        <v/>
      </c>
      <c r="J205" s="4" t="str">
        <f ca="1">IF($A205="маникюр",IF(AND(MAX(I$23:$I204)&gt;MAX(K$23:$K204),$C205&lt;&gt;"",MAX(K$23:$K204)&lt;=MAX(M$23:$M204),MAX(K$23:$K204)&lt;TIME(16,0,0)),MAX(K$23:$K204,$C205),""),"")</f>
        <v/>
      </c>
      <c r="K205" s="4" t="str">
        <f t="shared" ca="1" si="168"/>
        <v/>
      </c>
      <c r="L205" s="21" t="str">
        <f ca="1">IF($A205="маникюр",IF(AND(MAX(I$23:$I204)&gt;MAX(M$23:$M204),$C205&lt;&gt;"",MAX(K$23:$K204)&gt;MAX(M$23:$M204),MAX(M$23:$M204)&lt;TIME(16,0,0)),MAX(M$23:$M204,$C205),""),"")</f>
        <v/>
      </c>
      <c r="M205" s="4" t="str">
        <f t="shared" ca="1" si="169"/>
        <v/>
      </c>
      <c r="N205" s="4" t="str">
        <f ca="1">IF($A205="макияж",IF(AND(MAX(O$23:$O204)&lt;=MAX(Q$23:$Q204),$C205&lt;&gt;"",MAX(O$23:$O204)&lt;=MAX(S$23:$S204),MAX(O$23:$O204)&lt;=MAX(U$23:$U204),MAX(O$23:$O204)&lt;=MAX(W$23:$W204),MAX(O$23:$O204)&lt;=MAX(Y$23:$Y204),MAX(O$23:$O204)&lt;=MAX(AA$23:$AA204),MAX(O$23:$O204)&lt;TIME(16,0,0)),MAX(O$23:$O204,$C205),""),"")</f>
        <v/>
      </c>
      <c r="O205" s="4" t="str">
        <f t="shared" ca="1" si="158"/>
        <v/>
      </c>
      <c r="P205" s="21" t="str">
        <f ca="1">IF($A205="макияж",IF(AND(MAX(O$23:$O204)&gt;MAX(Q$23:$Q204),$C205&lt;&gt;"",MAX(Q$23:$Q204)&lt;=MAX(S$23:$S204),MAX(Q$23:$Q204)&lt;=MAX(U$23:$U204),MAX(Q$23:$Q204)&lt;=MAX(W$23:$W204),MAX(Q$23:$Q204)&lt;=MAX(Y$23:$Y204),MAX(Q$23:$Q204)&lt;=MAX(AA$23:$AA204),MAX(Q$23:$Q204)&lt;TIME(16,0,0)),MAX(Q$23:$Q204,$C205),""),"")</f>
        <v/>
      </c>
      <c r="Q205" s="4" t="str">
        <f t="shared" ca="1" si="159"/>
        <v/>
      </c>
      <c r="R205" s="21" t="str">
        <f ca="1">IF($A205="макияж",IF(AND(MAX(O$23:$O204)&gt;MAX(S$23:$S204),$C205&lt;&gt;"",MAX(Q$23:$Q204)&gt;MAX(S$23:$S204),MAX(S$23:$S204)&lt;=MAX(U$23:$U204),MAX(S$23:$S204)&lt;=MAX(W$23:$W204),MAX(S$23:$S204)&lt;=MAX(Y$23:$Y204),MAX(S$23:$S204)&lt;=MAX(AA$23:$AA204),MAX(S$23:$S204)&lt;TIME(16,0,0)),MAX(S$23:$S204,$C205),""),"")</f>
        <v/>
      </c>
      <c r="S205" s="4" t="str">
        <f t="shared" ref="S205" ca="1" si="226">IF(ISTEXT(R205),"",R205+$E205/1440)</f>
        <v/>
      </c>
      <c r="T205" s="21" t="str">
        <f ca="1">IF($A205="макияж",IF(AND(MAX(O$23:$O204)&gt;MAX(U$23:$U204),$C205&lt;&gt;"",MAX(Q$23:$Q204)&gt;MAX(U$23:$U204),MAX(S$23:$S204)&gt;MAX(U$23:$U204),MAX(U$23:$U204)&lt;=MAX(W$23:$W204),MAX(U$23:$U204)&lt;=MAX(Y$23:$Y204),MAX(U$23:$U204)&lt;=MAX(AA$23:$AA204),MAX(U$23:$U204)&lt;TIME(16,0,0)),MAX(U$23:$U204,$C205),""),"")</f>
        <v/>
      </c>
      <c r="U205" s="4" t="str">
        <f t="shared" ca="1" si="171"/>
        <v/>
      </c>
      <c r="V205" s="21" t="str">
        <f ca="1">IF($A205="макияж",IF(AND(MAX(O$23:$O204)&gt;MAX(W$23:$W204),$C205&lt;&gt;"",MAX(Q$23:$Q204)&gt;MAX(W$23:$W204),MAX(S$23:$S204)&gt;MAX(W$23:$W204),MAX(U$23:$U204)&gt;MAX(W$23:$W204),MAX(W$23:$W204)&lt;=MAX(Y$23:$Y204),MAX(W$23:$W204)&lt;=MAX(AA$23:$AA204),MAX(W$23:$W204)&lt;TIME(16,0,0)),MAX(W$23:$W204,$C205),""),"")</f>
        <v/>
      </c>
      <c r="W205" s="4" t="str">
        <f t="shared" ca="1" si="172"/>
        <v/>
      </c>
      <c r="X205" s="21" t="str">
        <f ca="1">IF($A205="макияж",IF(AND(MAX(O$23:$O204)&gt;MAX(Y$23:$Y204),$C205&lt;&gt;"",MAX(Q$23:$Q204)&gt;MAX(Y$23:$Y204),MAX(S$23:$S204)&gt;MAX(Y$23:$Y204),MAX(U$23:$U204)&gt;MAX(Y$23:$Y204),MAX(W$23:$W204)&gt;MAX(Y$23:$Y204),MAX(Y$23:$Y204)&lt;=MAX(AA$23:$AA204),MAX(Y$23:$Y204)&lt;TIME(16,0,0)),MAX(Y$23:$Y204,$C205),""),"")</f>
        <v/>
      </c>
      <c r="Y205" s="4" t="str">
        <f t="shared" ca="1" si="173"/>
        <v/>
      </c>
      <c r="Z205" s="21" t="str">
        <f ca="1">IF($A205="макияж",IF(AND(MAX(O$23:$O204)&gt;MAX(AA$23:$AA204),$C205&lt;&gt;"",MAX(Q$23:$Q204)&gt;MAX(AA$23:$AA204),MAX(S$23:$S204)&gt;MAX(AA$23:$AA204),MAX(U$23:$U204)&gt;MAX(AA$23:$AA204),MAX(W$23:$W204)&gt;MAX(AA$23:$AA204),MAX(Y$23:$Y204)&gt;MAX(AA$23:$AA204),MAX(AA$23:$AA204)&lt;TIME(16,0,0)),MAX(AA$23:$AA204,$C205),""),"")</f>
        <v/>
      </c>
      <c r="AA205" s="4" t="str">
        <f t="shared" ca="1" si="174"/>
        <v/>
      </c>
    </row>
    <row r="206" spans="1:27" ht="13.8" x14ac:dyDescent="0.3">
      <c r="A206" s="33" t="str">
        <f t="shared" ca="1" si="161"/>
        <v>макияж</v>
      </c>
      <c r="B206" s="34">
        <f t="shared" ca="1" si="162"/>
        <v>4.0797138355907245</v>
      </c>
      <c r="C206" s="32" t="str">
        <f t="shared" ca="1" si="163"/>
        <v/>
      </c>
      <c r="D206" s="3" t="str">
        <f ca="1">IF(C206&lt;&gt;"",IF(A206="маникюр",SUM(COUNTIF($I$24:$I206,"&gt;"&amp;C206),COUNTIF($K$24:$K206,"&gt;"&amp;C206),COUNTIF($M$24:$M206,"&gt;"&amp;C206)),SUM(COUNTIF($O$24:$O206,"&gt;"&amp;C206),COUNTIF($Q$24:$Q206,"&gt;"&amp;C206),COUNTIF($S$24:$S206,"&gt;"&amp;C206),COUNTIF($U$24:$U206,"&gt;"&amp;C206),COUNTIF($W$24:$W206,"&gt;"&amp;C206),COUNTIF($Y$24:$Y206,"&gt;"&amp;C206),COUNTIF($AA$24:$AA206,"&gt;"&amp;C206))),"")</f>
        <v/>
      </c>
      <c r="E206" s="3" t="str">
        <f t="shared" ca="1" si="164"/>
        <v/>
      </c>
      <c r="F206" s="35" t="str">
        <f t="shared" ca="1" si="165"/>
        <v/>
      </c>
      <c r="G206" s="4" t="str">
        <f t="shared" ca="1" si="166"/>
        <v/>
      </c>
      <c r="H206" s="4" t="str">
        <f ca="1">IF($A206="маникюр",IF(AND(MAX(I$23:$I205)&lt;=MAX(K$23:$K205),$C206&lt;&gt;"",MAX(I$23:$I205)&lt;=MAX(M$23:$M205),MAX(I$23:$I205)&lt;TIME(16,0,0)),MAX(I$23:$I205,$C206),""),"")</f>
        <v/>
      </c>
      <c r="I206" s="4" t="str">
        <f t="shared" ca="1" si="167"/>
        <v/>
      </c>
      <c r="J206" s="4" t="str">
        <f ca="1">IF($A206="маникюр",IF(AND(MAX(I$23:$I205)&gt;MAX(K$23:$K205),$C206&lt;&gt;"",MAX(K$23:$K205)&lt;=MAX(M$23:$M205),MAX(K$23:$K205)&lt;TIME(16,0,0)),MAX(K$23:$K205,$C206),""),"")</f>
        <v/>
      </c>
      <c r="K206" s="4" t="str">
        <f t="shared" ca="1" si="168"/>
        <v/>
      </c>
      <c r="L206" s="21" t="str">
        <f ca="1">IF($A206="маникюр",IF(AND(MAX(I$23:$I205)&gt;MAX(M$23:$M205),$C206&lt;&gt;"",MAX(K$23:$K205)&gt;MAX(M$23:$M205),MAX(M$23:$M205)&lt;TIME(16,0,0)),MAX(M$23:$M205,$C206),""),"")</f>
        <v/>
      </c>
      <c r="M206" s="4" t="str">
        <f t="shared" ca="1" si="169"/>
        <v/>
      </c>
      <c r="N206" s="4" t="str">
        <f ca="1">IF($A206="макияж",IF(AND(MAX(O$23:$O205)&lt;=MAX(Q$23:$Q205),$C206&lt;&gt;"",MAX(O$23:$O205)&lt;=MAX(S$23:$S205),MAX(O$23:$O205)&lt;=MAX(U$23:$U205),MAX(O$23:$O205)&lt;=MAX(W$23:$W205),MAX(O$23:$O205)&lt;=MAX(Y$23:$Y205),MAX(O$23:$O205)&lt;=MAX(AA$23:$AA205),MAX(O$23:$O205)&lt;TIME(16,0,0)),MAX(O$23:$O205,$C206),""),"")</f>
        <v/>
      </c>
      <c r="O206" s="4" t="str">
        <f t="shared" ca="1" si="158"/>
        <v/>
      </c>
      <c r="P206" s="21" t="str">
        <f ca="1">IF($A206="макияж",IF(AND(MAX(O$23:$O205)&gt;MAX(Q$23:$Q205),$C206&lt;&gt;"",MAX(Q$23:$Q205)&lt;=MAX(S$23:$S205),MAX(Q$23:$Q205)&lt;=MAX(U$23:$U205),MAX(Q$23:$Q205)&lt;=MAX(W$23:$W205),MAX(Q$23:$Q205)&lt;=MAX(Y$23:$Y205),MAX(Q$23:$Q205)&lt;=MAX(AA$23:$AA205),MAX(Q$23:$Q205)&lt;TIME(16,0,0)),MAX(Q$23:$Q205,$C206),""),"")</f>
        <v/>
      </c>
      <c r="Q206" s="4" t="str">
        <f t="shared" ca="1" si="159"/>
        <v/>
      </c>
      <c r="R206" s="21" t="str">
        <f ca="1">IF($A206="макияж",IF(AND(MAX(O$23:$O205)&gt;MAX(S$23:$S205),$C206&lt;&gt;"",MAX(Q$23:$Q205)&gt;MAX(S$23:$S205),MAX(S$23:$S205)&lt;=MAX(U$23:$U205),MAX(S$23:$S205)&lt;=MAX(W$23:$W205),MAX(S$23:$S205)&lt;=MAX(Y$23:$Y205),MAX(S$23:$S205)&lt;=MAX(AA$23:$AA205),MAX(S$23:$S205)&lt;TIME(16,0,0)),MAX(S$23:$S205,$C206),""),"")</f>
        <v/>
      </c>
      <c r="S206" s="4" t="str">
        <f t="shared" ref="S206" ca="1" si="227">IF(ISTEXT(R206),"",R206+$E206/1440)</f>
        <v/>
      </c>
      <c r="T206" s="21" t="str">
        <f ca="1">IF($A206="макияж",IF(AND(MAX(O$23:$O205)&gt;MAX(U$23:$U205),$C206&lt;&gt;"",MAX(Q$23:$Q205)&gt;MAX(U$23:$U205),MAX(S$23:$S205)&gt;MAX(U$23:$U205),MAX(U$23:$U205)&lt;=MAX(W$23:$W205),MAX(U$23:$U205)&lt;=MAX(Y$23:$Y205),MAX(U$23:$U205)&lt;=MAX(AA$23:$AA205),MAX(U$23:$U205)&lt;TIME(16,0,0)),MAX(U$23:$U205,$C206),""),"")</f>
        <v/>
      </c>
      <c r="U206" s="4" t="str">
        <f t="shared" ca="1" si="171"/>
        <v/>
      </c>
      <c r="V206" s="21" t="str">
        <f ca="1">IF($A206="макияж",IF(AND(MAX(O$23:$O205)&gt;MAX(W$23:$W205),$C206&lt;&gt;"",MAX(Q$23:$Q205)&gt;MAX(W$23:$W205),MAX(S$23:$S205)&gt;MAX(W$23:$W205),MAX(U$23:$U205)&gt;MAX(W$23:$W205),MAX(W$23:$W205)&lt;=MAX(Y$23:$Y205),MAX(W$23:$W205)&lt;=MAX(AA$23:$AA205),MAX(W$23:$W205)&lt;TIME(16,0,0)),MAX(W$23:$W205,$C206),""),"")</f>
        <v/>
      </c>
      <c r="W206" s="4" t="str">
        <f t="shared" ca="1" si="172"/>
        <v/>
      </c>
      <c r="X206" s="21" t="str">
        <f ca="1">IF($A206="макияж",IF(AND(MAX(O$23:$O205)&gt;MAX(Y$23:$Y205),$C206&lt;&gt;"",MAX(Q$23:$Q205)&gt;MAX(Y$23:$Y205),MAX(S$23:$S205)&gt;MAX(Y$23:$Y205),MAX(U$23:$U205)&gt;MAX(Y$23:$Y205),MAX(W$23:$W205)&gt;MAX(Y$23:$Y205),MAX(Y$23:$Y205)&lt;=MAX(AA$23:$AA205),MAX(Y$23:$Y205)&lt;TIME(16,0,0)),MAX(Y$23:$Y205,$C206),""),"")</f>
        <v/>
      </c>
      <c r="Y206" s="4" t="str">
        <f t="shared" ca="1" si="173"/>
        <v/>
      </c>
      <c r="Z206" s="21" t="str">
        <f ca="1">IF($A206="макияж",IF(AND(MAX(O$23:$O205)&gt;MAX(AA$23:$AA205),$C206&lt;&gt;"",MAX(Q$23:$Q205)&gt;MAX(AA$23:$AA205),MAX(S$23:$S205)&gt;MAX(AA$23:$AA205),MAX(U$23:$U205)&gt;MAX(AA$23:$AA205),MAX(W$23:$W205)&gt;MAX(AA$23:$AA205),MAX(Y$23:$Y205)&gt;MAX(AA$23:$AA205),MAX(AA$23:$AA205)&lt;TIME(16,0,0)),MAX(AA$23:$AA205,$C206),""),"")</f>
        <v/>
      </c>
      <c r="AA206" s="4" t="str">
        <f t="shared" ca="1" si="174"/>
        <v/>
      </c>
    </row>
    <row r="207" spans="1:27" ht="13.8" x14ac:dyDescent="0.3">
      <c r="A207" s="33" t="str">
        <f t="shared" ca="1" si="161"/>
        <v>макияж</v>
      </c>
      <c r="B207" s="34">
        <f t="shared" ca="1" si="162"/>
        <v>3.1965115808842652</v>
      </c>
      <c r="C207" s="32" t="str">
        <f t="shared" ca="1" si="163"/>
        <v/>
      </c>
      <c r="D207" s="3" t="str">
        <f ca="1">IF(C207&lt;&gt;"",IF(A207="маникюр",SUM(COUNTIF($I$24:$I207,"&gt;"&amp;C207),COUNTIF($K$24:$K207,"&gt;"&amp;C207),COUNTIF($M$24:$M207,"&gt;"&amp;C207)),SUM(COUNTIF($O$24:$O207,"&gt;"&amp;C207),COUNTIF($Q$24:$Q207,"&gt;"&amp;C207),COUNTIF($S$24:$S207,"&gt;"&amp;C207),COUNTIF($U$24:$U207,"&gt;"&amp;C207),COUNTIF($W$24:$W207,"&gt;"&amp;C207),COUNTIF($Y$24:$Y207,"&gt;"&amp;C207),COUNTIF($AA$24:$AA207,"&gt;"&amp;C207))),"")</f>
        <v/>
      </c>
      <c r="E207" s="3" t="str">
        <f t="shared" ca="1" si="164"/>
        <v/>
      </c>
      <c r="F207" s="35" t="str">
        <f t="shared" ca="1" si="165"/>
        <v/>
      </c>
      <c r="G207" s="4" t="str">
        <f t="shared" ca="1" si="166"/>
        <v/>
      </c>
      <c r="H207" s="4" t="str">
        <f ca="1">IF($A207="маникюр",IF(AND(MAX(I$23:$I206)&lt;=MAX(K$23:$K206),$C207&lt;&gt;"",MAX(I$23:$I206)&lt;=MAX(M$23:$M206),MAX(I$23:$I206)&lt;TIME(16,0,0)),MAX(I$23:$I206,$C207),""),"")</f>
        <v/>
      </c>
      <c r="I207" s="4" t="str">
        <f t="shared" ca="1" si="167"/>
        <v/>
      </c>
      <c r="J207" s="4" t="str">
        <f ca="1">IF($A207="маникюр",IF(AND(MAX(I$23:$I206)&gt;MAX(K$23:$K206),$C207&lt;&gt;"",MAX(K$23:$K206)&lt;=MAX(M$23:$M206),MAX(K$23:$K206)&lt;TIME(16,0,0)),MAX(K$23:$K206,$C207),""),"")</f>
        <v/>
      </c>
      <c r="K207" s="4" t="str">
        <f t="shared" ca="1" si="168"/>
        <v/>
      </c>
      <c r="L207" s="21" t="str">
        <f ca="1">IF($A207="маникюр",IF(AND(MAX(I$23:$I206)&gt;MAX(M$23:$M206),$C207&lt;&gt;"",MAX(K$23:$K206)&gt;MAX(M$23:$M206),MAX(M$23:$M206)&lt;TIME(16,0,0)),MAX(M$23:$M206,$C207),""),"")</f>
        <v/>
      </c>
      <c r="M207" s="4" t="str">
        <f t="shared" ca="1" si="169"/>
        <v/>
      </c>
      <c r="N207" s="4" t="str">
        <f ca="1">IF($A207="макияж",IF(AND(MAX(O$23:$O206)&lt;=MAX(Q$23:$Q206),$C207&lt;&gt;"",MAX(O$23:$O206)&lt;=MAX(S$23:$S206),MAX(O$23:$O206)&lt;=MAX(U$23:$U206),MAX(O$23:$O206)&lt;=MAX(W$23:$W206),MAX(O$23:$O206)&lt;=MAX(Y$23:$Y206),MAX(O$23:$O206)&lt;=MAX(AA$23:$AA206),MAX(O$23:$O206)&lt;TIME(16,0,0)),MAX(O$23:$O206,$C207),""),"")</f>
        <v/>
      </c>
      <c r="O207" s="4" t="str">
        <f t="shared" ca="1" si="158"/>
        <v/>
      </c>
      <c r="P207" s="21" t="str">
        <f ca="1">IF($A207="макияж",IF(AND(MAX(O$23:$O206)&gt;MAX(Q$23:$Q206),$C207&lt;&gt;"",MAX(Q$23:$Q206)&lt;=MAX(S$23:$S206),MAX(Q$23:$Q206)&lt;=MAX(U$23:$U206),MAX(Q$23:$Q206)&lt;=MAX(W$23:$W206),MAX(Q$23:$Q206)&lt;=MAX(Y$23:$Y206),MAX(Q$23:$Q206)&lt;=MAX(AA$23:$AA206),MAX(Q$23:$Q206)&lt;TIME(16,0,0)),MAX(Q$23:$Q206,$C207),""),"")</f>
        <v/>
      </c>
      <c r="Q207" s="4" t="str">
        <f t="shared" ca="1" si="159"/>
        <v/>
      </c>
      <c r="R207" s="21" t="str">
        <f ca="1">IF($A207="макияж",IF(AND(MAX(O$23:$O206)&gt;MAX(S$23:$S206),$C207&lt;&gt;"",MAX(Q$23:$Q206)&gt;MAX(S$23:$S206),MAX(S$23:$S206)&lt;=MAX(U$23:$U206),MAX(S$23:$S206)&lt;=MAX(W$23:$W206),MAX(S$23:$S206)&lt;=MAX(Y$23:$Y206),MAX(S$23:$S206)&lt;=MAX(AA$23:$AA206),MAX(S$23:$S206)&lt;TIME(16,0,0)),MAX(S$23:$S206,$C207),""),"")</f>
        <v/>
      </c>
      <c r="S207" s="4" t="str">
        <f t="shared" ref="S207" ca="1" si="228">IF(ISTEXT(R207),"",R207+$E207/1440)</f>
        <v/>
      </c>
      <c r="T207" s="21" t="str">
        <f ca="1">IF($A207="макияж",IF(AND(MAX(O$23:$O206)&gt;MAX(U$23:$U206),$C207&lt;&gt;"",MAX(Q$23:$Q206)&gt;MAX(U$23:$U206),MAX(S$23:$S206)&gt;MAX(U$23:$U206),MAX(U$23:$U206)&lt;=MAX(W$23:$W206),MAX(U$23:$U206)&lt;=MAX(Y$23:$Y206),MAX(U$23:$U206)&lt;=MAX(AA$23:$AA206),MAX(U$23:$U206)&lt;TIME(16,0,0)),MAX(U$23:$U206,$C207),""),"")</f>
        <v/>
      </c>
      <c r="U207" s="4" t="str">
        <f t="shared" ca="1" si="171"/>
        <v/>
      </c>
      <c r="V207" s="21" t="str">
        <f ca="1">IF($A207="макияж",IF(AND(MAX(O$23:$O206)&gt;MAX(W$23:$W206),$C207&lt;&gt;"",MAX(Q$23:$Q206)&gt;MAX(W$23:$W206),MAX(S$23:$S206)&gt;MAX(W$23:$W206),MAX(U$23:$U206)&gt;MAX(W$23:$W206),MAX(W$23:$W206)&lt;=MAX(Y$23:$Y206),MAX(W$23:$W206)&lt;=MAX(AA$23:$AA206),MAX(W$23:$W206)&lt;TIME(16,0,0)),MAX(W$23:$W206,$C207),""),"")</f>
        <v/>
      </c>
      <c r="W207" s="4" t="str">
        <f t="shared" ca="1" si="172"/>
        <v/>
      </c>
      <c r="X207" s="21" t="str">
        <f ca="1">IF($A207="макияж",IF(AND(MAX(O$23:$O206)&gt;MAX(Y$23:$Y206),$C207&lt;&gt;"",MAX(Q$23:$Q206)&gt;MAX(Y$23:$Y206),MAX(S$23:$S206)&gt;MAX(Y$23:$Y206),MAX(U$23:$U206)&gt;MAX(Y$23:$Y206),MAX(W$23:$W206)&gt;MAX(Y$23:$Y206),MAX(Y$23:$Y206)&lt;=MAX(AA$23:$AA206),MAX(Y$23:$Y206)&lt;TIME(16,0,0)),MAX(Y$23:$Y206,$C207),""),"")</f>
        <v/>
      </c>
      <c r="Y207" s="4" t="str">
        <f t="shared" ca="1" si="173"/>
        <v/>
      </c>
      <c r="Z207" s="21" t="str">
        <f ca="1">IF($A207="макияж",IF(AND(MAX(O$23:$O206)&gt;MAX(AA$23:$AA206),$C207&lt;&gt;"",MAX(Q$23:$Q206)&gt;MAX(AA$23:$AA206),MAX(S$23:$S206)&gt;MAX(AA$23:$AA206),MAX(U$23:$U206)&gt;MAX(AA$23:$AA206),MAX(W$23:$W206)&gt;MAX(AA$23:$AA206),MAX(Y$23:$Y206)&gt;MAX(AA$23:$AA206),MAX(AA$23:$AA206)&lt;TIME(16,0,0)),MAX(AA$23:$AA206,$C207),""),"")</f>
        <v/>
      </c>
      <c r="AA207" s="4" t="str">
        <f t="shared" ca="1" si="174"/>
        <v/>
      </c>
    </row>
    <row r="208" spans="1:27" ht="13.8" x14ac:dyDescent="0.3">
      <c r="A208" s="33" t="str">
        <f t="shared" ca="1" si="161"/>
        <v>макияж</v>
      </c>
      <c r="B208" s="34">
        <f t="shared" ca="1" si="162"/>
        <v>2.1648234715380581</v>
      </c>
      <c r="C208" s="32" t="str">
        <f t="shared" ca="1" si="163"/>
        <v/>
      </c>
      <c r="D208" s="3" t="str">
        <f ca="1">IF(C208&lt;&gt;"",IF(A208="маникюр",SUM(COUNTIF($I$24:$I208,"&gt;"&amp;C208),COUNTIF($K$24:$K208,"&gt;"&amp;C208),COUNTIF($M$24:$M208,"&gt;"&amp;C208)),SUM(COUNTIF($O$24:$O208,"&gt;"&amp;C208),COUNTIF($Q$24:$Q208,"&gt;"&amp;C208),COUNTIF($S$24:$S208,"&gt;"&amp;C208),COUNTIF($U$24:$U208,"&gt;"&amp;C208),COUNTIF($W$24:$W208,"&gt;"&amp;C208),COUNTIF($Y$24:$Y208,"&gt;"&amp;C208),COUNTIF($AA$24:$AA208,"&gt;"&amp;C208))),"")</f>
        <v/>
      </c>
      <c r="E208" s="3" t="str">
        <f t="shared" ca="1" si="164"/>
        <v/>
      </c>
      <c r="F208" s="35" t="str">
        <f t="shared" ca="1" si="165"/>
        <v/>
      </c>
      <c r="G208" s="4" t="str">
        <f t="shared" ca="1" si="166"/>
        <v/>
      </c>
      <c r="H208" s="4" t="str">
        <f ca="1">IF($A208="маникюр",IF(AND(MAX(I$23:$I207)&lt;=MAX(K$23:$K207),$C208&lt;&gt;"",MAX(I$23:$I207)&lt;=MAX(M$23:$M207),MAX(I$23:$I207)&lt;TIME(16,0,0)),MAX(I$23:$I207,$C208),""),"")</f>
        <v/>
      </c>
      <c r="I208" s="4" t="str">
        <f t="shared" ca="1" si="167"/>
        <v/>
      </c>
      <c r="J208" s="4" t="str">
        <f ca="1">IF($A208="маникюр",IF(AND(MAX(I$23:$I207)&gt;MAX(K$23:$K207),$C208&lt;&gt;"",MAX(K$23:$K207)&lt;=MAX(M$23:$M207),MAX(K$23:$K207)&lt;TIME(16,0,0)),MAX(K$23:$K207,$C208),""),"")</f>
        <v/>
      </c>
      <c r="K208" s="4" t="str">
        <f t="shared" ca="1" si="168"/>
        <v/>
      </c>
      <c r="L208" s="21" t="str">
        <f ca="1">IF($A208="маникюр",IF(AND(MAX(I$23:$I207)&gt;MAX(M$23:$M207),$C208&lt;&gt;"",MAX(K$23:$K207)&gt;MAX(M$23:$M207),MAX(M$23:$M207)&lt;TIME(16,0,0)),MAX(M$23:$M207,$C208),""),"")</f>
        <v/>
      </c>
      <c r="M208" s="4" t="str">
        <f t="shared" ca="1" si="169"/>
        <v/>
      </c>
      <c r="N208" s="4" t="str">
        <f ca="1">IF($A208="макияж",IF(AND(MAX(O$23:$O207)&lt;=MAX(Q$23:$Q207),$C208&lt;&gt;"",MAX(O$23:$O207)&lt;=MAX(S$23:$S207),MAX(O$23:$O207)&lt;=MAX(U$23:$U207),MAX(O$23:$O207)&lt;=MAX(W$23:$W207),MAX(O$23:$O207)&lt;=MAX(Y$23:$Y207),MAX(O$23:$O207)&lt;=MAX(AA$23:$AA207),MAX(O$23:$O207)&lt;TIME(16,0,0)),MAX(O$23:$O207,$C208),""),"")</f>
        <v/>
      </c>
      <c r="O208" s="4" t="str">
        <f t="shared" ca="1" si="158"/>
        <v/>
      </c>
      <c r="P208" s="21" t="str">
        <f ca="1">IF($A208="макияж",IF(AND(MAX(O$23:$O207)&gt;MAX(Q$23:$Q207),$C208&lt;&gt;"",MAX(Q$23:$Q207)&lt;=MAX(S$23:$S207),MAX(Q$23:$Q207)&lt;=MAX(U$23:$U207),MAX(Q$23:$Q207)&lt;=MAX(W$23:$W207),MAX(Q$23:$Q207)&lt;=MAX(Y$23:$Y207),MAX(Q$23:$Q207)&lt;=MAX(AA$23:$AA207),MAX(Q$23:$Q207)&lt;TIME(16,0,0)),MAX(Q$23:$Q207,$C208),""),"")</f>
        <v/>
      </c>
      <c r="Q208" s="4" t="str">
        <f t="shared" ca="1" si="159"/>
        <v/>
      </c>
      <c r="R208" s="21" t="str">
        <f ca="1">IF($A208="макияж",IF(AND(MAX(O$23:$O207)&gt;MAX(S$23:$S207),$C208&lt;&gt;"",MAX(Q$23:$Q207)&gt;MAX(S$23:$S207),MAX(S$23:$S207)&lt;=MAX(U$23:$U207),MAX(S$23:$S207)&lt;=MAX(W$23:$W207),MAX(S$23:$S207)&lt;=MAX(Y$23:$Y207),MAX(S$23:$S207)&lt;=MAX(AA$23:$AA207),MAX(S$23:$S207)&lt;TIME(16,0,0)),MAX(S$23:$S207,$C208),""),"")</f>
        <v/>
      </c>
      <c r="S208" s="4" t="str">
        <f t="shared" ref="S208" ca="1" si="229">IF(ISTEXT(R208),"",R208+$E208/1440)</f>
        <v/>
      </c>
      <c r="T208" s="21" t="str">
        <f ca="1">IF($A208="макияж",IF(AND(MAX(O$23:$O207)&gt;MAX(U$23:$U207),$C208&lt;&gt;"",MAX(Q$23:$Q207)&gt;MAX(U$23:$U207),MAX(S$23:$S207)&gt;MAX(U$23:$U207),MAX(U$23:$U207)&lt;=MAX(W$23:$W207),MAX(U$23:$U207)&lt;=MAX(Y$23:$Y207),MAX(U$23:$U207)&lt;=MAX(AA$23:$AA207),MAX(U$23:$U207)&lt;TIME(16,0,0)),MAX(U$23:$U207,$C208),""),"")</f>
        <v/>
      </c>
      <c r="U208" s="4" t="str">
        <f t="shared" ca="1" si="171"/>
        <v/>
      </c>
      <c r="V208" s="21" t="str">
        <f ca="1">IF($A208="макияж",IF(AND(MAX(O$23:$O207)&gt;MAX(W$23:$W207),$C208&lt;&gt;"",MAX(Q$23:$Q207)&gt;MAX(W$23:$W207),MAX(S$23:$S207)&gt;MAX(W$23:$W207),MAX(U$23:$U207)&gt;MAX(W$23:$W207),MAX(W$23:$W207)&lt;=MAX(Y$23:$Y207),MAX(W$23:$W207)&lt;=MAX(AA$23:$AA207),MAX(W$23:$W207)&lt;TIME(16,0,0)),MAX(W$23:$W207,$C208),""),"")</f>
        <v/>
      </c>
      <c r="W208" s="4" t="str">
        <f t="shared" ca="1" si="172"/>
        <v/>
      </c>
      <c r="X208" s="21" t="str">
        <f ca="1">IF($A208="макияж",IF(AND(MAX(O$23:$O207)&gt;MAX(Y$23:$Y207),$C208&lt;&gt;"",MAX(Q$23:$Q207)&gt;MAX(Y$23:$Y207),MAX(S$23:$S207)&gt;MAX(Y$23:$Y207),MAX(U$23:$U207)&gt;MAX(Y$23:$Y207),MAX(W$23:$W207)&gt;MAX(Y$23:$Y207),MAX(Y$23:$Y207)&lt;=MAX(AA$23:$AA207),MAX(Y$23:$Y207)&lt;TIME(16,0,0)),MAX(Y$23:$Y207,$C208),""),"")</f>
        <v/>
      </c>
      <c r="Y208" s="4" t="str">
        <f t="shared" ca="1" si="173"/>
        <v/>
      </c>
      <c r="Z208" s="21" t="str">
        <f ca="1">IF($A208="макияж",IF(AND(MAX(O$23:$O207)&gt;MAX(AA$23:$AA207),$C208&lt;&gt;"",MAX(Q$23:$Q207)&gt;MAX(AA$23:$AA207),MAX(S$23:$S207)&gt;MAX(AA$23:$AA207),MAX(U$23:$U207)&gt;MAX(AA$23:$AA207),MAX(W$23:$W207)&gt;MAX(AA$23:$AA207),MAX(Y$23:$Y207)&gt;MAX(AA$23:$AA207),MAX(AA$23:$AA207)&lt;TIME(16,0,0)),MAX(AA$23:$AA207,$C208),""),"")</f>
        <v/>
      </c>
      <c r="AA208" s="4" t="str">
        <f t="shared" ca="1" si="174"/>
        <v/>
      </c>
    </row>
    <row r="209" spans="1:27" ht="13.8" x14ac:dyDescent="0.3">
      <c r="A209" s="33" t="str">
        <f t="shared" ca="1" si="161"/>
        <v>макияж</v>
      </c>
      <c r="B209" s="34">
        <f t="shared" ca="1" si="162"/>
        <v>17.722833817147489</v>
      </c>
      <c r="C209" s="32" t="str">
        <f t="shared" ca="1" si="163"/>
        <v/>
      </c>
      <c r="D209" s="3" t="str">
        <f ca="1">IF(C209&lt;&gt;"",IF(A209="маникюр",SUM(COUNTIF($I$24:$I209,"&gt;"&amp;C209),COUNTIF($K$24:$K209,"&gt;"&amp;C209),COUNTIF($M$24:$M209,"&gt;"&amp;C209)),SUM(COUNTIF($O$24:$O209,"&gt;"&amp;C209),COUNTIF($Q$24:$Q209,"&gt;"&amp;C209),COUNTIF($S$24:$S209,"&gt;"&amp;C209),COUNTIF($U$24:$U209,"&gt;"&amp;C209),COUNTIF($W$24:$W209,"&gt;"&amp;C209),COUNTIF($Y$24:$Y209,"&gt;"&amp;C209),COUNTIF($AA$24:$AA209,"&gt;"&amp;C209))),"")</f>
        <v/>
      </c>
      <c r="E209" s="3" t="str">
        <f t="shared" ca="1" si="164"/>
        <v/>
      </c>
      <c r="F209" s="35" t="str">
        <f t="shared" ca="1" si="165"/>
        <v/>
      </c>
      <c r="G209" s="4" t="str">
        <f t="shared" ca="1" si="166"/>
        <v/>
      </c>
      <c r="H209" s="4" t="str">
        <f ca="1">IF($A209="маникюр",IF(AND(MAX(I$23:$I208)&lt;=MAX(K$23:$K208),$C209&lt;&gt;"",MAX(I$23:$I208)&lt;=MAX(M$23:$M208),MAX(I$23:$I208)&lt;TIME(16,0,0)),MAX(I$23:$I208,$C209),""),"")</f>
        <v/>
      </c>
      <c r="I209" s="4" t="str">
        <f t="shared" ca="1" si="167"/>
        <v/>
      </c>
      <c r="J209" s="4" t="str">
        <f ca="1">IF($A209="маникюр",IF(AND(MAX(I$23:$I208)&gt;MAX(K$23:$K208),$C209&lt;&gt;"",MAX(K$23:$K208)&lt;=MAX(M$23:$M208),MAX(K$23:$K208)&lt;TIME(16,0,0)),MAX(K$23:$K208,$C209),""),"")</f>
        <v/>
      </c>
      <c r="K209" s="4" t="str">
        <f t="shared" ca="1" si="168"/>
        <v/>
      </c>
      <c r="L209" s="21" t="str">
        <f ca="1">IF($A209="маникюр",IF(AND(MAX(I$23:$I208)&gt;MAX(M$23:$M208),$C209&lt;&gt;"",MAX(K$23:$K208)&gt;MAX(M$23:$M208),MAX(M$23:$M208)&lt;TIME(16,0,0)),MAX(M$23:$M208,$C209),""),"")</f>
        <v/>
      </c>
      <c r="M209" s="4" t="str">
        <f t="shared" ca="1" si="169"/>
        <v/>
      </c>
      <c r="N209" s="4" t="str">
        <f ca="1">IF($A209="макияж",IF(AND(MAX(O$23:$O208)&lt;=MAX(Q$23:$Q208),$C209&lt;&gt;"",MAX(O$23:$O208)&lt;=MAX(S$23:$S208),MAX(O$23:$O208)&lt;=MAX(U$23:$U208),MAX(O$23:$O208)&lt;=MAX(W$23:$W208),MAX(O$23:$O208)&lt;=MAX(Y$23:$Y208),MAX(O$23:$O208)&lt;=MAX(AA$23:$AA208),MAX(O$23:$O208)&lt;TIME(16,0,0)),MAX(O$23:$O208,$C209),""),"")</f>
        <v/>
      </c>
      <c r="O209" s="4" t="str">
        <f t="shared" ca="1" si="158"/>
        <v/>
      </c>
      <c r="P209" s="21" t="str">
        <f ca="1">IF($A209="макияж",IF(AND(MAX(O$23:$O208)&gt;MAX(Q$23:$Q208),$C209&lt;&gt;"",MAX(Q$23:$Q208)&lt;=MAX(S$23:$S208),MAX(Q$23:$Q208)&lt;=MAX(U$23:$U208),MAX(Q$23:$Q208)&lt;=MAX(W$23:$W208),MAX(Q$23:$Q208)&lt;=MAX(Y$23:$Y208),MAX(Q$23:$Q208)&lt;=MAX(AA$23:$AA208),MAX(Q$23:$Q208)&lt;TIME(16,0,0)),MAX(Q$23:$Q208,$C209),""),"")</f>
        <v/>
      </c>
      <c r="Q209" s="4" t="str">
        <f t="shared" ca="1" si="159"/>
        <v/>
      </c>
      <c r="R209" s="21" t="str">
        <f ca="1">IF($A209="макияж",IF(AND(MAX(O$23:$O208)&gt;MAX(S$23:$S208),$C209&lt;&gt;"",MAX(Q$23:$Q208)&gt;MAX(S$23:$S208),MAX(S$23:$S208)&lt;=MAX(U$23:$U208),MAX(S$23:$S208)&lt;=MAX(W$23:$W208),MAX(S$23:$S208)&lt;=MAX(Y$23:$Y208),MAX(S$23:$S208)&lt;=MAX(AA$23:$AA208),MAX(S$23:$S208)&lt;TIME(16,0,0)),MAX(S$23:$S208,$C209),""),"")</f>
        <v/>
      </c>
      <c r="S209" s="4" t="str">
        <f t="shared" ref="S209" ca="1" si="230">IF(ISTEXT(R209),"",R209+$E209/1440)</f>
        <v/>
      </c>
      <c r="T209" s="21" t="str">
        <f ca="1">IF($A209="макияж",IF(AND(MAX(O$23:$O208)&gt;MAX(U$23:$U208),$C209&lt;&gt;"",MAX(Q$23:$Q208)&gt;MAX(U$23:$U208),MAX(S$23:$S208)&gt;MAX(U$23:$U208),MAX(U$23:$U208)&lt;=MAX(W$23:$W208),MAX(U$23:$U208)&lt;=MAX(Y$23:$Y208),MAX(U$23:$U208)&lt;=MAX(AA$23:$AA208),MAX(U$23:$U208)&lt;TIME(16,0,0)),MAX(U$23:$U208,$C209),""),"")</f>
        <v/>
      </c>
      <c r="U209" s="4" t="str">
        <f t="shared" ca="1" si="171"/>
        <v/>
      </c>
      <c r="V209" s="21" t="str">
        <f ca="1">IF($A209="макияж",IF(AND(MAX(O$23:$O208)&gt;MAX(W$23:$W208),$C209&lt;&gt;"",MAX(Q$23:$Q208)&gt;MAX(W$23:$W208),MAX(S$23:$S208)&gt;MAX(W$23:$W208),MAX(U$23:$U208)&gt;MAX(W$23:$W208),MAX(W$23:$W208)&lt;=MAX(Y$23:$Y208),MAX(W$23:$W208)&lt;=MAX(AA$23:$AA208),MAX(W$23:$W208)&lt;TIME(16,0,0)),MAX(W$23:$W208,$C209),""),"")</f>
        <v/>
      </c>
      <c r="W209" s="4" t="str">
        <f t="shared" ca="1" si="172"/>
        <v/>
      </c>
      <c r="X209" s="21" t="str">
        <f ca="1">IF($A209="макияж",IF(AND(MAX(O$23:$O208)&gt;MAX(Y$23:$Y208),$C209&lt;&gt;"",MAX(Q$23:$Q208)&gt;MAX(Y$23:$Y208),MAX(S$23:$S208)&gt;MAX(Y$23:$Y208),MAX(U$23:$U208)&gt;MAX(Y$23:$Y208),MAX(W$23:$W208)&gt;MAX(Y$23:$Y208),MAX(Y$23:$Y208)&lt;=MAX(AA$23:$AA208),MAX(Y$23:$Y208)&lt;TIME(16,0,0)),MAX(Y$23:$Y208,$C209),""),"")</f>
        <v/>
      </c>
      <c r="Y209" s="4" t="str">
        <f t="shared" ca="1" si="173"/>
        <v/>
      </c>
      <c r="Z209" s="21" t="str">
        <f ca="1">IF($A209="макияж",IF(AND(MAX(O$23:$O208)&gt;MAX(AA$23:$AA208),$C209&lt;&gt;"",MAX(Q$23:$Q208)&gt;MAX(AA$23:$AA208),MAX(S$23:$S208)&gt;MAX(AA$23:$AA208),MAX(U$23:$U208)&gt;MAX(AA$23:$AA208),MAX(W$23:$W208)&gt;MAX(AA$23:$AA208),MAX(Y$23:$Y208)&gt;MAX(AA$23:$AA208),MAX(AA$23:$AA208)&lt;TIME(16,0,0)),MAX(AA$23:$AA208,$C209),""),"")</f>
        <v/>
      </c>
      <c r="AA209" s="4" t="str">
        <f t="shared" ca="1" si="174"/>
        <v/>
      </c>
    </row>
    <row r="210" spans="1:27" ht="13.8" x14ac:dyDescent="0.3">
      <c r="A210" s="33" t="str">
        <f t="shared" ca="1" si="161"/>
        <v>маникюр</v>
      </c>
      <c r="B210" s="34">
        <f t="shared" ca="1" si="162"/>
        <v>1.920325817191574</v>
      </c>
      <c r="C210" s="32" t="str">
        <f t="shared" ca="1" si="163"/>
        <v/>
      </c>
      <c r="D210" s="3" t="str">
        <f ca="1">IF(C210&lt;&gt;"",IF(A210="маникюр",SUM(COUNTIF($I$24:$I210,"&gt;"&amp;C210),COUNTIF($K$24:$K210,"&gt;"&amp;C210),COUNTIF($M$24:$M210,"&gt;"&amp;C210)),SUM(COUNTIF($O$24:$O210,"&gt;"&amp;C210),COUNTIF($Q$24:$Q210,"&gt;"&amp;C210),COUNTIF($S$24:$S210,"&gt;"&amp;C210),COUNTIF($U$24:$U210,"&gt;"&amp;C210),COUNTIF($W$24:$W210,"&gt;"&amp;C210),COUNTIF($Y$24:$Y210,"&gt;"&amp;C210),COUNTIF($AA$24:$AA210,"&gt;"&amp;C210))),"")</f>
        <v/>
      </c>
      <c r="E210" s="3" t="str">
        <f t="shared" ca="1" si="164"/>
        <v/>
      </c>
      <c r="F210" s="35" t="str">
        <f t="shared" ca="1" si="165"/>
        <v/>
      </c>
      <c r="G210" s="4" t="str">
        <f t="shared" ca="1" si="166"/>
        <v/>
      </c>
      <c r="H210" s="4" t="str">
        <f ca="1">IF($A210="маникюр",IF(AND(MAX(I$23:$I209)&lt;=MAX(K$23:$K209),$C210&lt;&gt;"",MAX(I$23:$I209)&lt;=MAX(M$23:$M209),MAX(I$23:$I209)&lt;TIME(16,0,0)),MAX(I$23:$I209,$C210),""),"")</f>
        <v/>
      </c>
      <c r="I210" s="4" t="str">
        <f t="shared" ca="1" si="167"/>
        <v/>
      </c>
      <c r="J210" s="4" t="str">
        <f ca="1">IF($A210="маникюр",IF(AND(MAX(I$23:$I209)&gt;MAX(K$23:$K209),$C210&lt;&gt;"",MAX(K$23:$K209)&lt;=MAX(M$23:$M209),MAX(K$23:$K209)&lt;TIME(16,0,0)),MAX(K$23:$K209,$C210),""),"")</f>
        <v/>
      </c>
      <c r="K210" s="4" t="str">
        <f t="shared" ca="1" si="168"/>
        <v/>
      </c>
      <c r="L210" s="21" t="str">
        <f ca="1">IF($A210="маникюр",IF(AND(MAX(I$23:$I209)&gt;MAX(M$23:$M209),$C210&lt;&gt;"",MAX(K$23:$K209)&gt;MAX(M$23:$M209),MAX(M$23:$M209)&lt;TIME(16,0,0)),MAX(M$23:$M209,$C210),""),"")</f>
        <v/>
      </c>
      <c r="M210" s="4" t="str">
        <f t="shared" ca="1" si="169"/>
        <v/>
      </c>
      <c r="N210" s="4" t="str">
        <f ca="1">IF($A210="макияж",IF(AND(MAX(O$23:$O209)&lt;=MAX(Q$23:$Q209),$C210&lt;&gt;"",MAX(O$23:$O209)&lt;=MAX(S$23:$S209),MAX(O$23:$O209)&lt;=MAX(U$23:$U209),MAX(O$23:$O209)&lt;=MAX(W$23:$W209),MAX(O$23:$O209)&lt;=MAX(Y$23:$Y209),MAX(O$23:$O209)&lt;=MAX(AA$23:$AA209),MAX(O$23:$O209)&lt;TIME(16,0,0)),MAX(O$23:$O209,$C210),""),"")</f>
        <v/>
      </c>
      <c r="O210" s="4" t="str">
        <f t="shared" ca="1" si="158"/>
        <v/>
      </c>
      <c r="P210" s="21" t="str">
        <f ca="1">IF($A210="макияж",IF(AND(MAX(O$23:$O209)&gt;MAX(Q$23:$Q209),$C210&lt;&gt;"",MAX(Q$23:$Q209)&lt;=MAX(S$23:$S209),MAX(Q$23:$Q209)&lt;=MAX(U$23:$U209),MAX(Q$23:$Q209)&lt;=MAX(W$23:$W209),MAX(Q$23:$Q209)&lt;=MAX(Y$23:$Y209),MAX(Q$23:$Q209)&lt;=MAX(AA$23:$AA209),MAX(Q$23:$Q209)&lt;TIME(16,0,0)),MAX(Q$23:$Q209,$C210),""),"")</f>
        <v/>
      </c>
      <c r="Q210" s="4" t="str">
        <f t="shared" ca="1" si="159"/>
        <v/>
      </c>
      <c r="R210" s="21" t="str">
        <f ca="1">IF($A210="макияж",IF(AND(MAX(O$23:$O209)&gt;MAX(S$23:$S209),$C210&lt;&gt;"",MAX(Q$23:$Q209)&gt;MAX(S$23:$S209),MAX(S$23:$S209)&lt;=MAX(U$23:$U209),MAX(S$23:$S209)&lt;=MAX(W$23:$W209),MAX(S$23:$S209)&lt;=MAX(Y$23:$Y209),MAX(S$23:$S209)&lt;=MAX(AA$23:$AA209),MAX(S$23:$S209)&lt;TIME(16,0,0)),MAX(S$23:$S209,$C210),""),"")</f>
        <v/>
      </c>
      <c r="S210" s="4" t="str">
        <f t="shared" ref="S210" ca="1" si="231">IF(ISTEXT(R210),"",R210+$E210/1440)</f>
        <v/>
      </c>
      <c r="T210" s="21" t="str">
        <f ca="1">IF($A210="макияж",IF(AND(MAX(O$23:$O209)&gt;MAX(U$23:$U209),$C210&lt;&gt;"",MAX(Q$23:$Q209)&gt;MAX(U$23:$U209),MAX(S$23:$S209)&gt;MAX(U$23:$U209),MAX(U$23:$U209)&lt;=MAX(W$23:$W209),MAX(U$23:$U209)&lt;=MAX(Y$23:$Y209),MAX(U$23:$U209)&lt;=MAX(AA$23:$AA209),MAX(U$23:$U209)&lt;TIME(16,0,0)),MAX(U$23:$U209,$C210),""),"")</f>
        <v/>
      </c>
      <c r="U210" s="4" t="str">
        <f t="shared" ca="1" si="171"/>
        <v/>
      </c>
      <c r="V210" s="21" t="str">
        <f ca="1">IF($A210="макияж",IF(AND(MAX(O$23:$O209)&gt;MAX(W$23:$W209),$C210&lt;&gt;"",MAX(Q$23:$Q209)&gt;MAX(W$23:$W209),MAX(S$23:$S209)&gt;MAX(W$23:$W209),MAX(U$23:$U209)&gt;MAX(W$23:$W209),MAX(W$23:$W209)&lt;=MAX(Y$23:$Y209),MAX(W$23:$W209)&lt;=MAX(AA$23:$AA209),MAX(W$23:$W209)&lt;TIME(16,0,0)),MAX(W$23:$W209,$C210),""),"")</f>
        <v/>
      </c>
      <c r="W210" s="4" t="str">
        <f t="shared" ca="1" si="172"/>
        <v/>
      </c>
      <c r="X210" s="21" t="str">
        <f ca="1">IF($A210="макияж",IF(AND(MAX(O$23:$O209)&gt;MAX(Y$23:$Y209),$C210&lt;&gt;"",MAX(Q$23:$Q209)&gt;MAX(Y$23:$Y209),MAX(S$23:$S209)&gt;MAX(Y$23:$Y209),MAX(U$23:$U209)&gt;MAX(Y$23:$Y209),MAX(W$23:$W209)&gt;MAX(Y$23:$Y209),MAX(Y$23:$Y209)&lt;=MAX(AA$23:$AA209),MAX(Y$23:$Y209)&lt;TIME(16,0,0)),MAX(Y$23:$Y209,$C210),""),"")</f>
        <v/>
      </c>
      <c r="Y210" s="4" t="str">
        <f t="shared" ca="1" si="173"/>
        <v/>
      </c>
      <c r="Z210" s="21" t="str">
        <f ca="1">IF($A210="макияж",IF(AND(MAX(O$23:$O209)&gt;MAX(AA$23:$AA209),$C210&lt;&gt;"",MAX(Q$23:$Q209)&gt;MAX(AA$23:$AA209),MAX(S$23:$S209)&gt;MAX(AA$23:$AA209),MAX(U$23:$U209)&gt;MAX(AA$23:$AA209),MAX(W$23:$W209)&gt;MAX(AA$23:$AA209),MAX(Y$23:$Y209)&gt;MAX(AA$23:$AA209),MAX(AA$23:$AA209)&lt;TIME(16,0,0)),MAX(AA$23:$AA209,$C210),""),"")</f>
        <v/>
      </c>
      <c r="AA210" s="4" t="str">
        <f t="shared" ca="1" si="174"/>
        <v/>
      </c>
    </row>
    <row r="211" spans="1:27" ht="13.8" x14ac:dyDescent="0.3">
      <c r="A211" s="33" t="str">
        <f t="shared" ca="1" si="161"/>
        <v>макияж</v>
      </c>
      <c r="B211" s="34">
        <f t="shared" ca="1" si="162"/>
        <v>2.6354303591768464</v>
      </c>
      <c r="C211" s="32" t="str">
        <f t="shared" ca="1" si="163"/>
        <v/>
      </c>
      <c r="D211" s="3" t="str">
        <f ca="1">IF(C211&lt;&gt;"",IF(A211="маникюр",SUM(COUNTIF($I$24:$I211,"&gt;"&amp;C211),COUNTIF($K$24:$K211,"&gt;"&amp;C211),COUNTIF($M$24:$M211,"&gt;"&amp;C211)),SUM(COUNTIF($O$24:$O211,"&gt;"&amp;C211),COUNTIF($Q$24:$Q211,"&gt;"&amp;C211),COUNTIF($S$24:$S211,"&gt;"&amp;C211),COUNTIF($U$24:$U211,"&gt;"&amp;C211),COUNTIF($W$24:$W211,"&gt;"&amp;C211),COUNTIF($Y$24:$Y211,"&gt;"&amp;C211),COUNTIF($AA$24:$AA211,"&gt;"&amp;C211))),"")</f>
        <v/>
      </c>
      <c r="E211" s="3" t="str">
        <f t="shared" ca="1" si="164"/>
        <v/>
      </c>
      <c r="F211" s="35" t="str">
        <f t="shared" ca="1" si="165"/>
        <v/>
      </c>
      <c r="G211" s="4" t="str">
        <f t="shared" ca="1" si="166"/>
        <v/>
      </c>
      <c r="H211" s="4" t="str">
        <f ca="1">IF($A211="маникюр",IF(AND(MAX(I$23:$I210)&lt;=MAX(K$23:$K210),$C211&lt;&gt;"",MAX(I$23:$I210)&lt;=MAX(M$23:$M210),MAX(I$23:$I210)&lt;TIME(16,0,0)),MAX(I$23:$I210,$C211),""),"")</f>
        <v/>
      </c>
      <c r="I211" s="4" t="str">
        <f t="shared" ca="1" si="167"/>
        <v/>
      </c>
      <c r="J211" s="4" t="str">
        <f ca="1">IF($A211="маникюр",IF(AND(MAX(I$23:$I210)&gt;MAX(K$23:$K210),$C211&lt;&gt;"",MAX(K$23:$K210)&lt;=MAX(M$23:$M210),MAX(K$23:$K210)&lt;TIME(16,0,0)),MAX(K$23:$K210,$C211),""),"")</f>
        <v/>
      </c>
      <c r="K211" s="4" t="str">
        <f t="shared" ca="1" si="168"/>
        <v/>
      </c>
      <c r="L211" s="21" t="str">
        <f ca="1">IF($A211="маникюр",IF(AND(MAX(I$23:$I210)&gt;MAX(M$23:$M210),$C211&lt;&gt;"",MAX(K$23:$K210)&gt;MAX(M$23:$M210),MAX(M$23:$M210)&lt;TIME(16,0,0)),MAX(M$23:$M210,$C211),""),"")</f>
        <v/>
      </c>
      <c r="M211" s="4" t="str">
        <f t="shared" ca="1" si="169"/>
        <v/>
      </c>
      <c r="N211" s="4" t="str">
        <f ca="1">IF($A211="макияж",IF(AND(MAX(O$23:$O210)&lt;=MAX(Q$23:$Q210),$C211&lt;&gt;"",MAX(O$23:$O210)&lt;=MAX(S$23:$S210),MAX(O$23:$O210)&lt;=MAX(U$23:$U210),MAX(O$23:$O210)&lt;=MAX(W$23:$W210),MAX(O$23:$O210)&lt;=MAX(Y$23:$Y210),MAX(O$23:$O210)&lt;=MAX(AA$23:$AA210),MAX(O$23:$O210)&lt;TIME(16,0,0)),MAX(O$23:$O210,$C211),""),"")</f>
        <v/>
      </c>
      <c r="O211" s="4" t="str">
        <f t="shared" ca="1" si="158"/>
        <v/>
      </c>
      <c r="P211" s="21" t="str">
        <f ca="1">IF($A211="макияж",IF(AND(MAX(O$23:$O210)&gt;MAX(Q$23:$Q210),$C211&lt;&gt;"",MAX(Q$23:$Q210)&lt;=MAX(S$23:$S210),MAX(Q$23:$Q210)&lt;=MAX(U$23:$U210),MAX(Q$23:$Q210)&lt;=MAX(W$23:$W210),MAX(Q$23:$Q210)&lt;=MAX(Y$23:$Y210),MAX(Q$23:$Q210)&lt;=MAX(AA$23:$AA210),MAX(Q$23:$Q210)&lt;TIME(16,0,0)),MAX(Q$23:$Q210,$C211),""),"")</f>
        <v/>
      </c>
      <c r="Q211" s="4" t="str">
        <f t="shared" ca="1" si="159"/>
        <v/>
      </c>
      <c r="R211" s="21" t="str">
        <f ca="1">IF($A211="макияж",IF(AND(MAX(O$23:$O210)&gt;MAX(S$23:$S210),$C211&lt;&gt;"",MAX(Q$23:$Q210)&gt;MAX(S$23:$S210),MAX(S$23:$S210)&lt;=MAX(U$23:$U210),MAX(S$23:$S210)&lt;=MAX(W$23:$W210),MAX(S$23:$S210)&lt;=MAX(Y$23:$Y210),MAX(S$23:$S210)&lt;=MAX(AA$23:$AA210),MAX(S$23:$S210)&lt;TIME(16,0,0)),MAX(S$23:$S210,$C211),""),"")</f>
        <v/>
      </c>
      <c r="S211" s="4" t="str">
        <f t="shared" ref="S211" ca="1" si="232">IF(ISTEXT(R211),"",R211+$E211/1440)</f>
        <v/>
      </c>
      <c r="T211" s="21" t="str">
        <f ca="1">IF($A211="макияж",IF(AND(MAX(O$23:$O210)&gt;MAX(U$23:$U210),$C211&lt;&gt;"",MAX(Q$23:$Q210)&gt;MAX(U$23:$U210),MAX(S$23:$S210)&gt;MAX(U$23:$U210),MAX(U$23:$U210)&lt;=MAX(W$23:$W210),MAX(U$23:$U210)&lt;=MAX(Y$23:$Y210),MAX(U$23:$U210)&lt;=MAX(AA$23:$AA210),MAX(U$23:$U210)&lt;TIME(16,0,0)),MAX(U$23:$U210,$C211),""),"")</f>
        <v/>
      </c>
      <c r="U211" s="4" t="str">
        <f t="shared" ca="1" si="171"/>
        <v/>
      </c>
      <c r="V211" s="21" t="str">
        <f ca="1">IF($A211="макияж",IF(AND(MAX(O$23:$O210)&gt;MAX(W$23:$W210),$C211&lt;&gt;"",MAX(Q$23:$Q210)&gt;MAX(W$23:$W210),MAX(S$23:$S210)&gt;MAX(W$23:$W210),MAX(U$23:$U210)&gt;MAX(W$23:$W210),MAX(W$23:$W210)&lt;=MAX(Y$23:$Y210),MAX(W$23:$W210)&lt;=MAX(AA$23:$AA210),MAX(W$23:$W210)&lt;TIME(16,0,0)),MAX(W$23:$W210,$C211),""),"")</f>
        <v/>
      </c>
      <c r="W211" s="4" t="str">
        <f t="shared" ca="1" si="172"/>
        <v/>
      </c>
      <c r="X211" s="21" t="str">
        <f ca="1">IF($A211="макияж",IF(AND(MAX(O$23:$O210)&gt;MAX(Y$23:$Y210),$C211&lt;&gt;"",MAX(Q$23:$Q210)&gt;MAX(Y$23:$Y210),MAX(S$23:$S210)&gt;MAX(Y$23:$Y210),MAX(U$23:$U210)&gt;MAX(Y$23:$Y210),MAX(W$23:$W210)&gt;MAX(Y$23:$Y210),MAX(Y$23:$Y210)&lt;=MAX(AA$23:$AA210),MAX(Y$23:$Y210)&lt;TIME(16,0,0)),MAX(Y$23:$Y210,$C211),""),"")</f>
        <v/>
      </c>
      <c r="Y211" s="4" t="str">
        <f t="shared" ca="1" si="173"/>
        <v/>
      </c>
      <c r="Z211" s="21" t="str">
        <f ca="1">IF($A211="макияж",IF(AND(MAX(O$23:$O210)&gt;MAX(AA$23:$AA210),$C211&lt;&gt;"",MAX(Q$23:$Q210)&gt;MAX(AA$23:$AA210),MAX(S$23:$S210)&gt;MAX(AA$23:$AA210),MAX(U$23:$U210)&gt;MAX(AA$23:$AA210),MAX(W$23:$W210)&gt;MAX(AA$23:$AA210),MAX(Y$23:$Y210)&gt;MAX(AA$23:$AA210),MAX(AA$23:$AA210)&lt;TIME(16,0,0)),MAX(AA$23:$AA210,$C211),""),"")</f>
        <v/>
      </c>
      <c r="AA211" s="4" t="str">
        <f t="shared" ca="1" si="174"/>
        <v/>
      </c>
    </row>
    <row r="212" spans="1:27" ht="13.8" x14ac:dyDescent="0.3">
      <c r="A212" s="33" t="str">
        <f t="shared" ca="1" si="161"/>
        <v>макияж</v>
      </c>
      <c r="B212" s="34">
        <f t="shared" ca="1" si="162"/>
        <v>2.6722121793727891</v>
      </c>
      <c r="C212" s="32" t="str">
        <f t="shared" ca="1" si="163"/>
        <v/>
      </c>
      <c r="D212" s="3" t="str">
        <f ca="1">IF(C212&lt;&gt;"",IF(A212="маникюр",SUM(COUNTIF($I$24:$I212,"&gt;"&amp;C212),COUNTIF($K$24:$K212,"&gt;"&amp;C212),COUNTIF($M$24:$M212,"&gt;"&amp;C212)),SUM(COUNTIF($O$24:$O212,"&gt;"&amp;C212),COUNTIF($Q$24:$Q212,"&gt;"&amp;C212),COUNTIF($S$24:$S212,"&gt;"&amp;C212),COUNTIF($U$24:$U212,"&gt;"&amp;C212),COUNTIF($W$24:$W212,"&gt;"&amp;C212),COUNTIF($Y$24:$Y212,"&gt;"&amp;C212),COUNTIF($AA$24:$AA212,"&gt;"&amp;C212))),"")</f>
        <v/>
      </c>
      <c r="E212" s="3" t="str">
        <f t="shared" ca="1" si="164"/>
        <v/>
      </c>
      <c r="F212" s="35" t="str">
        <f t="shared" ca="1" si="165"/>
        <v/>
      </c>
      <c r="G212" s="4" t="str">
        <f t="shared" ca="1" si="166"/>
        <v/>
      </c>
      <c r="H212" s="4" t="str">
        <f ca="1">IF($A212="маникюр",IF(AND(MAX(I$23:$I211)&lt;=MAX(K$23:$K211),$C212&lt;&gt;"",MAX(I$23:$I211)&lt;=MAX(M$23:$M211),MAX(I$23:$I211)&lt;TIME(16,0,0)),MAX(I$23:$I211,$C212),""),"")</f>
        <v/>
      </c>
      <c r="I212" s="4" t="str">
        <f t="shared" ca="1" si="167"/>
        <v/>
      </c>
      <c r="J212" s="4" t="str">
        <f ca="1">IF($A212="маникюр",IF(AND(MAX(I$23:$I211)&gt;MAX(K$23:$K211),$C212&lt;&gt;"",MAX(K$23:$K211)&lt;=MAX(M$23:$M211),MAX(K$23:$K211)&lt;TIME(16,0,0)),MAX(K$23:$K211,$C212),""),"")</f>
        <v/>
      </c>
      <c r="K212" s="4" t="str">
        <f t="shared" ca="1" si="168"/>
        <v/>
      </c>
      <c r="L212" s="21" t="str">
        <f ca="1">IF($A212="маникюр",IF(AND(MAX(I$23:$I211)&gt;MAX(M$23:$M211),$C212&lt;&gt;"",MAX(K$23:$K211)&gt;MAX(M$23:$M211),MAX(M$23:$M211)&lt;TIME(16,0,0)),MAX(M$23:$M211,$C212),""),"")</f>
        <v/>
      </c>
      <c r="M212" s="4" t="str">
        <f t="shared" ca="1" si="169"/>
        <v/>
      </c>
      <c r="N212" s="4" t="str">
        <f ca="1">IF($A212="макияж",IF(AND(MAX(O$23:$O211)&lt;=MAX(Q$23:$Q211),$C212&lt;&gt;"",MAX(O$23:$O211)&lt;=MAX(S$23:$S211),MAX(O$23:$O211)&lt;=MAX(U$23:$U211),MAX(O$23:$O211)&lt;=MAX(W$23:$W211),MAX(O$23:$O211)&lt;=MAX(Y$23:$Y211),MAX(O$23:$O211)&lt;=MAX(AA$23:$AA211),MAX(O$23:$O211)&lt;TIME(16,0,0)),MAX(O$23:$O211,$C212),""),"")</f>
        <v/>
      </c>
      <c r="O212" s="4" t="str">
        <f t="shared" ca="1" si="158"/>
        <v/>
      </c>
      <c r="P212" s="21" t="str">
        <f ca="1">IF($A212="макияж",IF(AND(MAX(O$23:$O211)&gt;MAX(Q$23:$Q211),$C212&lt;&gt;"",MAX(Q$23:$Q211)&lt;=MAX(S$23:$S211),MAX(Q$23:$Q211)&lt;=MAX(U$23:$U211),MAX(Q$23:$Q211)&lt;=MAX(W$23:$W211),MAX(Q$23:$Q211)&lt;=MAX(Y$23:$Y211),MAX(Q$23:$Q211)&lt;=MAX(AA$23:$AA211),MAX(Q$23:$Q211)&lt;TIME(16,0,0)),MAX(Q$23:$Q211,$C212),""),"")</f>
        <v/>
      </c>
      <c r="Q212" s="4" t="str">
        <f t="shared" ca="1" si="159"/>
        <v/>
      </c>
      <c r="R212" s="21" t="str">
        <f ca="1">IF($A212="макияж",IF(AND(MAX(O$23:$O211)&gt;MAX(S$23:$S211),$C212&lt;&gt;"",MAX(Q$23:$Q211)&gt;MAX(S$23:$S211),MAX(S$23:$S211)&lt;=MAX(U$23:$U211),MAX(S$23:$S211)&lt;=MAX(W$23:$W211),MAX(S$23:$S211)&lt;=MAX(Y$23:$Y211),MAX(S$23:$S211)&lt;=MAX(AA$23:$AA211),MAX(S$23:$S211)&lt;TIME(16,0,0)),MAX(S$23:$S211,$C212),""),"")</f>
        <v/>
      </c>
      <c r="S212" s="4" t="str">
        <f t="shared" ref="S212" ca="1" si="233">IF(ISTEXT(R212),"",R212+$E212/1440)</f>
        <v/>
      </c>
      <c r="T212" s="21" t="str">
        <f ca="1">IF($A212="макияж",IF(AND(MAX(O$23:$O211)&gt;MAX(U$23:$U211),$C212&lt;&gt;"",MAX(Q$23:$Q211)&gt;MAX(U$23:$U211),MAX(S$23:$S211)&gt;MAX(U$23:$U211),MAX(U$23:$U211)&lt;=MAX(W$23:$W211),MAX(U$23:$U211)&lt;=MAX(Y$23:$Y211),MAX(U$23:$U211)&lt;=MAX(AA$23:$AA211),MAX(U$23:$U211)&lt;TIME(16,0,0)),MAX(U$23:$U211,$C212),""),"")</f>
        <v/>
      </c>
      <c r="U212" s="4" t="str">
        <f t="shared" ca="1" si="171"/>
        <v/>
      </c>
      <c r="V212" s="21" t="str">
        <f ca="1">IF($A212="макияж",IF(AND(MAX(O$23:$O211)&gt;MAX(W$23:$W211),$C212&lt;&gt;"",MAX(Q$23:$Q211)&gt;MAX(W$23:$W211),MAX(S$23:$S211)&gt;MAX(W$23:$W211),MAX(U$23:$U211)&gt;MAX(W$23:$W211),MAX(W$23:$W211)&lt;=MAX(Y$23:$Y211),MAX(W$23:$W211)&lt;=MAX(AA$23:$AA211),MAX(W$23:$W211)&lt;TIME(16,0,0)),MAX(W$23:$W211,$C212),""),"")</f>
        <v/>
      </c>
      <c r="W212" s="4" t="str">
        <f t="shared" ca="1" si="172"/>
        <v/>
      </c>
      <c r="X212" s="21" t="str">
        <f ca="1">IF($A212="макияж",IF(AND(MAX(O$23:$O211)&gt;MAX(Y$23:$Y211),$C212&lt;&gt;"",MAX(Q$23:$Q211)&gt;MAX(Y$23:$Y211),MAX(S$23:$S211)&gt;MAX(Y$23:$Y211),MAX(U$23:$U211)&gt;MAX(Y$23:$Y211),MAX(W$23:$W211)&gt;MAX(Y$23:$Y211),MAX(Y$23:$Y211)&lt;=MAX(AA$23:$AA211),MAX(Y$23:$Y211)&lt;TIME(16,0,0)),MAX(Y$23:$Y211,$C212),""),"")</f>
        <v/>
      </c>
      <c r="Y212" s="4" t="str">
        <f t="shared" ca="1" si="173"/>
        <v/>
      </c>
      <c r="Z212" s="21" t="str">
        <f ca="1">IF($A212="макияж",IF(AND(MAX(O$23:$O211)&gt;MAX(AA$23:$AA211),$C212&lt;&gt;"",MAX(Q$23:$Q211)&gt;MAX(AA$23:$AA211),MAX(S$23:$S211)&gt;MAX(AA$23:$AA211),MAX(U$23:$U211)&gt;MAX(AA$23:$AA211),MAX(W$23:$W211)&gt;MAX(AA$23:$AA211),MAX(Y$23:$Y211)&gt;MAX(AA$23:$AA211),MAX(AA$23:$AA211)&lt;TIME(16,0,0)),MAX(AA$23:$AA211,$C212),""),"")</f>
        <v/>
      </c>
      <c r="AA212" s="4" t="str">
        <f t="shared" ca="1" si="174"/>
        <v/>
      </c>
    </row>
    <row r="213" spans="1:27" ht="13.8" x14ac:dyDescent="0.3">
      <c r="A213" s="33" t="str">
        <f t="shared" ca="1" si="161"/>
        <v>макияж</v>
      </c>
      <c r="B213" s="34">
        <f t="shared" ca="1" si="162"/>
        <v>2.8629458278368323</v>
      </c>
      <c r="C213" s="32" t="str">
        <f t="shared" ca="1" si="163"/>
        <v/>
      </c>
      <c r="D213" s="3" t="str">
        <f ca="1">IF(C213&lt;&gt;"",IF(A213="маникюр",SUM(COUNTIF($I$24:$I213,"&gt;"&amp;C213),COUNTIF($K$24:$K213,"&gt;"&amp;C213),COUNTIF($M$24:$M213,"&gt;"&amp;C213)),SUM(COUNTIF($O$24:$O213,"&gt;"&amp;C213),COUNTIF($Q$24:$Q213,"&gt;"&amp;C213),COUNTIF($S$24:$S213,"&gt;"&amp;C213),COUNTIF($U$24:$U213,"&gt;"&amp;C213),COUNTIF($W$24:$W213,"&gt;"&amp;C213),COUNTIF($Y$24:$Y213,"&gt;"&amp;C213),COUNTIF($AA$24:$AA213,"&gt;"&amp;C213))),"")</f>
        <v/>
      </c>
      <c r="E213" s="3" t="str">
        <f t="shared" ca="1" si="164"/>
        <v/>
      </c>
      <c r="F213" s="35" t="str">
        <f t="shared" ca="1" si="165"/>
        <v/>
      </c>
      <c r="G213" s="4" t="str">
        <f t="shared" ca="1" si="166"/>
        <v/>
      </c>
      <c r="H213" s="4" t="str">
        <f ca="1">IF($A213="маникюр",IF(AND(MAX(I$23:$I212)&lt;=MAX(K$23:$K212),$C213&lt;&gt;"",MAX(I$23:$I212)&lt;=MAX(M$23:$M212),MAX(I$23:$I212)&lt;TIME(16,0,0)),MAX(I$23:$I212,$C213),""),"")</f>
        <v/>
      </c>
      <c r="I213" s="4" t="str">
        <f t="shared" ca="1" si="167"/>
        <v/>
      </c>
      <c r="J213" s="4" t="str">
        <f ca="1">IF($A213="маникюр",IF(AND(MAX(I$23:$I212)&gt;MAX(K$23:$K212),$C213&lt;&gt;"",MAX(K$23:$K212)&lt;=MAX(M$23:$M212),MAX(K$23:$K212)&lt;TIME(16,0,0)),MAX(K$23:$K212,$C213),""),"")</f>
        <v/>
      </c>
      <c r="K213" s="4" t="str">
        <f t="shared" ca="1" si="168"/>
        <v/>
      </c>
      <c r="L213" s="21" t="str">
        <f ca="1">IF($A213="маникюр",IF(AND(MAX(I$23:$I212)&gt;MAX(M$23:$M212),$C213&lt;&gt;"",MAX(K$23:$K212)&gt;MAX(M$23:$M212),MAX(M$23:$M212)&lt;TIME(16,0,0)),MAX(M$23:$M212,$C213),""),"")</f>
        <v/>
      </c>
      <c r="M213" s="4" t="str">
        <f t="shared" ca="1" si="169"/>
        <v/>
      </c>
      <c r="N213" s="4" t="str">
        <f ca="1">IF($A213="макияж",IF(AND(MAX(O$23:$O212)&lt;=MAX(Q$23:$Q212),$C213&lt;&gt;"",MAX(O$23:$O212)&lt;=MAX(S$23:$S212),MAX(O$23:$O212)&lt;=MAX(U$23:$U212),MAX(O$23:$O212)&lt;=MAX(W$23:$W212),MAX(O$23:$O212)&lt;=MAX(Y$23:$Y212),MAX(O$23:$O212)&lt;=MAX(AA$23:$AA212),MAX(O$23:$O212)&lt;TIME(16,0,0)),MAX(O$23:$O212,$C213),""),"")</f>
        <v/>
      </c>
      <c r="O213" s="4" t="str">
        <f t="shared" ca="1" si="158"/>
        <v/>
      </c>
      <c r="P213" s="21" t="str">
        <f ca="1">IF($A213="макияж",IF(AND(MAX(O$23:$O212)&gt;MAX(Q$23:$Q212),$C213&lt;&gt;"",MAX(Q$23:$Q212)&lt;=MAX(S$23:$S212),MAX(Q$23:$Q212)&lt;=MAX(U$23:$U212),MAX(Q$23:$Q212)&lt;=MAX(W$23:$W212),MAX(Q$23:$Q212)&lt;=MAX(Y$23:$Y212),MAX(Q$23:$Q212)&lt;=MAX(AA$23:$AA212),MAX(Q$23:$Q212)&lt;TIME(16,0,0)),MAX(Q$23:$Q212,$C213),""),"")</f>
        <v/>
      </c>
      <c r="Q213" s="4" t="str">
        <f t="shared" ca="1" si="159"/>
        <v/>
      </c>
      <c r="R213" s="21" t="str">
        <f ca="1">IF($A213="макияж",IF(AND(MAX(O$23:$O212)&gt;MAX(S$23:$S212),$C213&lt;&gt;"",MAX(Q$23:$Q212)&gt;MAX(S$23:$S212),MAX(S$23:$S212)&lt;=MAX(U$23:$U212),MAX(S$23:$S212)&lt;=MAX(W$23:$W212),MAX(S$23:$S212)&lt;=MAX(Y$23:$Y212),MAX(S$23:$S212)&lt;=MAX(AA$23:$AA212),MAX(S$23:$S212)&lt;TIME(16,0,0)),MAX(S$23:$S212,$C213),""),"")</f>
        <v/>
      </c>
      <c r="S213" s="4" t="str">
        <f t="shared" ref="S213" ca="1" si="234">IF(ISTEXT(R213),"",R213+$E213/1440)</f>
        <v/>
      </c>
      <c r="T213" s="21" t="str">
        <f ca="1">IF($A213="макияж",IF(AND(MAX(O$23:$O212)&gt;MAX(U$23:$U212),$C213&lt;&gt;"",MAX(Q$23:$Q212)&gt;MAX(U$23:$U212),MAX(S$23:$S212)&gt;MAX(U$23:$U212),MAX(U$23:$U212)&lt;=MAX(W$23:$W212),MAX(U$23:$U212)&lt;=MAX(Y$23:$Y212),MAX(U$23:$U212)&lt;=MAX(AA$23:$AA212),MAX(U$23:$U212)&lt;TIME(16,0,0)),MAX(U$23:$U212,$C213),""),"")</f>
        <v/>
      </c>
      <c r="U213" s="4" t="str">
        <f t="shared" ca="1" si="171"/>
        <v/>
      </c>
      <c r="V213" s="21" t="str">
        <f ca="1">IF($A213="макияж",IF(AND(MAX(O$23:$O212)&gt;MAX(W$23:$W212),$C213&lt;&gt;"",MAX(Q$23:$Q212)&gt;MAX(W$23:$W212),MAX(S$23:$S212)&gt;MAX(W$23:$W212),MAX(U$23:$U212)&gt;MAX(W$23:$W212),MAX(W$23:$W212)&lt;=MAX(Y$23:$Y212),MAX(W$23:$W212)&lt;=MAX(AA$23:$AA212),MAX(W$23:$W212)&lt;TIME(16,0,0)),MAX(W$23:$W212,$C213),""),"")</f>
        <v/>
      </c>
      <c r="W213" s="4" t="str">
        <f t="shared" ca="1" si="172"/>
        <v/>
      </c>
      <c r="X213" s="21" t="str">
        <f ca="1">IF($A213="макияж",IF(AND(MAX(O$23:$O212)&gt;MAX(Y$23:$Y212),$C213&lt;&gt;"",MAX(Q$23:$Q212)&gt;MAX(Y$23:$Y212),MAX(S$23:$S212)&gt;MAX(Y$23:$Y212),MAX(U$23:$U212)&gt;MAX(Y$23:$Y212),MAX(W$23:$W212)&gt;MAX(Y$23:$Y212),MAX(Y$23:$Y212)&lt;=MAX(AA$23:$AA212),MAX(Y$23:$Y212)&lt;TIME(16,0,0)),MAX(Y$23:$Y212,$C213),""),"")</f>
        <v/>
      </c>
      <c r="Y213" s="4" t="str">
        <f t="shared" ca="1" si="173"/>
        <v/>
      </c>
      <c r="Z213" s="21" t="str">
        <f ca="1">IF($A213="макияж",IF(AND(MAX(O$23:$O212)&gt;MAX(AA$23:$AA212),$C213&lt;&gt;"",MAX(Q$23:$Q212)&gt;MAX(AA$23:$AA212),MAX(S$23:$S212)&gt;MAX(AA$23:$AA212),MAX(U$23:$U212)&gt;MAX(AA$23:$AA212),MAX(W$23:$W212)&gt;MAX(AA$23:$AA212),MAX(Y$23:$Y212)&gt;MAX(AA$23:$AA212),MAX(AA$23:$AA212)&lt;TIME(16,0,0)),MAX(AA$23:$AA212,$C213),""),"")</f>
        <v/>
      </c>
      <c r="AA213" s="4" t="str">
        <f t="shared" ca="1" si="174"/>
        <v/>
      </c>
    </row>
    <row r="214" spans="1:27" ht="13.8" x14ac:dyDescent="0.3">
      <c r="A214" s="33" t="str">
        <f t="shared" ca="1" si="161"/>
        <v>макияж</v>
      </c>
      <c r="B214" s="34">
        <f t="shared" ca="1" si="162"/>
        <v>2.7935055422380741</v>
      </c>
      <c r="C214" s="32" t="str">
        <f t="shared" ca="1" si="163"/>
        <v/>
      </c>
      <c r="D214" s="3" t="str">
        <f ca="1">IF(C214&lt;&gt;"",IF(A214="маникюр",SUM(COUNTIF($I$24:$I214,"&gt;"&amp;C214),COUNTIF($K$24:$K214,"&gt;"&amp;C214),COUNTIF($M$24:$M214,"&gt;"&amp;C214)),SUM(COUNTIF($O$24:$O214,"&gt;"&amp;C214),COUNTIF($Q$24:$Q214,"&gt;"&amp;C214),COUNTIF($S$24:$S214,"&gt;"&amp;C214),COUNTIF($U$24:$U214,"&gt;"&amp;C214),COUNTIF($W$24:$W214,"&gt;"&amp;C214),COUNTIF($Y$24:$Y214,"&gt;"&amp;C214),COUNTIF($AA$24:$AA214,"&gt;"&amp;C214))),"")</f>
        <v/>
      </c>
      <c r="E214" s="3" t="str">
        <f t="shared" ca="1" si="164"/>
        <v/>
      </c>
      <c r="F214" s="35" t="str">
        <f t="shared" ca="1" si="165"/>
        <v/>
      </c>
      <c r="G214" s="4" t="str">
        <f t="shared" ca="1" si="166"/>
        <v/>
      </c>
      <c r="H214" s="4" t="str">
        <f ca="1">IF($A214="маникюр",IF(AND(MAX(I$23:$I213)&lt;=MAX(K$23:$K213),$C214&lt;&gt;"",MAX(I$23:$I213)&lt;=MAX(M$23:$M213),MAX(I$23:$I213)&lt;TIME(16,0,0)),MAX(I$23:$I213,$C214),""),"")</f>
        <v/>
      </c>
      <c r="I214" s="4" t="str">
        <f t="shared" ca="1" si="167"/>
        <v/>
      </c>
      <c r="J214" s="4" t="str">
        <f ca="1">IF($A214="маникюр",IF(AND(MAX(I$23:$I213)&gt;MAX(K$23:$K213),$C214&lt;&gt;"",MAX(K$23:$K213)&lt;=MAX(M$23:$M213),MAX(K$23:$K213)&lt;TIME(16,0,0)),MAX(K$23:$K213,$C214),""),"")</f>
        <v/>
      </c>
      <c r="K214" s="4" t="str">
        <f t="shared" ca="1" si="168"/>
        <v/>
      </c>
      <c r="L214" s="21" t="str">
        <f ca="1">IF($A214="маникюр",IF(AND(MAX(I$23:$I213)&gt;MAX(M$23:$M213),$C214&lt;&gt;"",MAX(K$23:$K213)&gt;MAX(M$23:$M213),MAX(M$23:$M213)&lt;TIME(16,0,0)),MAX(M$23:$M213,$C214),""),"")</f>
        <v/>
      </c>
      <c r="M214" s="4" t="str">
        <f t="shared" ca="1" si="169"/>
        <v/>
      </c>
      <c r="N214" s="4" t="str">
        <f ca="1">IF($A214="макияж",IF(AND(MAX(O$23:$O213)&lt;=MAX(Q$23:$Q213),$C214&lt;&gt;"",MAX(O$23:$O213)&lt;=MAX(S$23:$S213),MAX(O$23:$O213)&lt;=MAX(U$23:$U213),MAX(O$23:$O213)&lt;=MAX(W$23:$W213),MAX(O$23:$O213)&lt;=MAX(Y$23:$Y213),MAX(O$23:$O213)&lt;=MAX(AA$23:$AA213),MAX(O$23:$O213)&lt;TIME(16,0,0)),MAX(O$23:$O213,$C214),""),"")</f>
        <v/>
      </c>
      <c r="O214" s="4" t="str">
        <f t="shared" ca="1" si="158"/>
        <v/>
      </c>
      <c r="P214" s="21" t="str">
        <f ca="1">IF($A214="макияж",IF(AND(MAX(O$23:$O213)&gt;MAX(Q$23:$Q213),$C214&lt;&gt;"",MAX(Q$23:$Q213)&lt;=MAX(S$23:$S213),MAX(Q$23:$Q213)&lt;=MAX(U$23:$U213),MAX(Q$23:$Q213)&lt;=MAX(W$23:$W213),MAX(Q$23:$Q213)&lt;=MAX(Y$23:$Y213),MAX(Q$23:$Q213)&lt;=MAX(AA$23:$AA213),MAX(Q$23:$Q213)&lt;TIME(16,0,0)),MAX(Q$23:$Q213,$C214),""),"")</f>
        <v/>
      </c>
      <c r="Q214" s="4" t="str">
        <f t="shared" ca="1" si="159"/>
        <v/>
      </c>
      <c r="R214" s="21" t="str">
        <f ca="1">IF($A214="макияж",IF(AND(MAX(O$23:$O213)&gt;MAX(S$23:$S213),$C214&lt;&gt;"",MAX(Q$23:$Q213)&gt;MAX(S$23:$S213),MAX(S$23:$S213)&lt;=MAX(U$23:$U213),MAX(S$23:$S213)&lt;=MAX(W$23:$W213),MAX(S$23:$S213)&lt;=MAX(Y$23:$Y213),MAX(S$23:$S213)&lt;=MAX(AA$23:$AA213),MAX(S$23:$S213)&lt;TIME(16,0,0)),MAX(S$23:$S213,$C214),""),"")</f>
        <v/>
      </c>
      <c r="S214" s="4" t="str">
        <f t="shared" ref="S214" ca="1" si="235">IF(ISTEXT(R214),"",R214+$E214/1440)</f>
        <v/>
      </c>
      <c r="T214" s="21" t="str">
        <f ca="1">IF($A214="макияж",IF(AND(MAX(O$23:$O213)&gt;MAX(U$23:$U213),$C214&lt;&gt;"",MAX(Q$23:$Q213)&gt;MAX(U$23:$U213),MAX(S$23:$S213)&gt;MAX(U$23:$U213),MAX(U$23:$U213)&lt;=MAX(W$23:$W213),MAX(U$23:$U213)&lt;=MAX(Y$23:$Y213),MAX(U$23:$U213)&lt;=MAX(AA$23:$AA213),MAX(U$23:$U213)&lt;TIME(16,0,0)),MAX(U$23:$U213,$C214),""),"")</f>
        <v/>
      </c>
      <c r="U214" s="4" t="str">
        <f t="shared" ca="1" si="171"/>
        <v/>
      </c>
      <c r="V214" s="21" t="str">
        <f ca="1">IF($A214="макияж",IF(AND(MAX(O$23:$O213)&gt;MAX(W$23:$W213),$C214&lt;&gt;"",MAX(Q$23:$Q213)&gt;MAX(W$23:$W213),MAX(S$23:$S213)&gt;MAX(W$23:$W213),MAX(U$23:$U213)&gt;MAX(W$23:$W213),MAX(W$23:$W213)&lt;=MAX(Y$23:$Y213),MAX(W$23:$W213)&lt;=MAX(AA$23:$AA213),MAX(W$23:$W213)&lt;TIME(16,0,0)),MAX(W$23:$W213,$C214),""),"")</f>
        <v/>
      </c>
      <c r="W214" s="4" t="str">
        <f t="shared" ca="1" si="172"/>
        <v/>
      </c>
      <c r="X214" s="21" t="str">
        <f ca="1">IF($A214="макияж",IF(AND(MAX(O$23:$O213)&gt;MAX(Y$23:$Y213),$C214&lt;&gt;"",MAX(Q$23:$Q213)&gt;MAX(Y$23:$Y213),MAX(S$23:$S213)&gt;MAX(Y$23:$Y213),MAX(U$23:$U213)&gt;MAX(Y$23:$Y213),MAX(W$23:$W213)&gt;MAX(Y$23:$Y213),MAX(Y$23:$Y213)&lt;=MAX(AA$23:$AA213),MAX(Y$23:$Y213)&lt;TIME(16,0,0)),MAX(Y$23:$Y213,$C214),""),"")</f>
        <v/>
      </c>
      <c r="Y214" s="4" t="str">
        <f t="shared" ca="1" si="173"/>
        <v/>
      </c>
      <c r="Z214" s="21" t="str">
        <f ca="1">IF($A214="макияж",IF(AND(MAX(O$23:$O213)&gt;MAX(AA$23:$AA213),$C214&lt;&gt;"",MAX(Q$23:$Q213)&gt;MAX(AA$23:$AA213),MAX(S$23:$S213)&gt;MAX(AA$23:$AA213),MAX(U$23:$U213)&gt;MAX(AA$23:$AA213),MAX(W$23:$W213)&gt;MAX(AA$23:$AA213),MAX(Y$23:$Y213)&gt;MAX(AA$23:$AA213),MAX(AA$23:$AA213)&lt;TIME(16,0,0)),MAX(AA$23:$AA213,$C214),""),"")</f>
        <v/>
      </c>
      <c r="AA214" s="4" t="str">
        <f t="shared" ca="1" si="174"/>
        <v/>
      </c>
    </row>
    <row r="215" spans="1:27" ht="13.8" x14ac:dyDescent="0.3">
      <c r="A215" s="33" t="str">
        <f t="shared" ca="1" si="161"/>
        <v>макияж</v>
      </c>
      <c r="B215" s="34">
        <f t="shared" ca="1" si="162"/>
        <v>21.483734864196823</v>
      </c>
      <c r="C215" s="32" t="str">
        <f t="shared" ca="1" si="163"/>
        <v/>
      </c>
      <c r="D215" s="3" t="str">
        <f ca="1">IF(C215&lt;&gt;"",IF(A215="маникюр",SUM(COUNTIF($I$24:$I215,"&gt;"&amp;C215),COUNTIF($K$24:$K215,"&gt;"&amp;C215),COUNTIF($M$24:$M215,"&gt;"&amp;C215)),SUM(COUNTIF($O$24:$O215,"&gt;"&amp;C215),COUNTIF($Q$24:$Q215,"&gt;"&amp;C215),COUNTIF($S$24:$S215,"&gt;"&amp;C215),COUNTIF($U$24:$U215,"&gt;"&amp;C215),COUNTIF($W$24:$W215,"&gt;"&amp;C215),COUNTIF($Y$24:$Y215,"&gt;"&amp;C215),COUNTIF($AA$24:$AA215,"&gt;"&amp;C215))),"")</f>
        <v/>
      </c>
      <c r="E215" s="3" t="str">
        <f t="shared" ca="1" si="164"/>
        <v/>
      </c>
      <c r="F215" s="35" t="str">
        <f t="shared" ca="1" si="165"/>
        <v/>
      </c>
      <c r="G215" s="4" t="str">
        <f t="shared" ca="1" si="166"/>
        <v/>
      </c>
      <c r="H215" s="4" t="str">
        <f ca="1">IF($A215="маникюр",IF(AND(MAX(I$23:$I214)&lt;=MAX(K$23:$K214),$C215&lt;&gt;"",MAX(I$23:$I214)&lt;=MAX(M$23:$M214),MAX(I$23:$I214)&lt;TIME(16,0,0)),MAX(I$23:$I214,$C215),""),"")</f>
        <v/>
      </c>
      <c r="I215" s="4" t="str">
        <f t="shared" ca="1" si="167"/>
        <v/>
      </c>
      <c r="J215" s="4" t="str">
        <f ca="1">IF($A215="маникюр",IF(AND(MAX(I$23:$I214)&gt;MAX(K$23:$K214),$C215&lt;&gt;"",MAX(K$23:$K214)&lt;=MAX(M$23:$M214),MAX(K$23:$K214)&lt;TIME(16,0,0)),MAX(K$23:$K214,$C215),""),"")</f>
        <v/>
      </c>
      <c r="K215" s="4" t="str">
        <f t="shared" ca="1" si="168"/>
        <v/>
      </c>
      <c r="L215" s="21" t="str">
        <f ca="1">IF($A215="маникюр",IF(AND(MAX(I$23:$I214)&gt;MAX(M$23:$M214),$C215&lt;&gt;"",MAX(K$23:$K214)&gt;MAX(M$23:$M214),MAX(M$23:$M214)&lt;TIME(16,0,0)),MAX(M$23:$M214,$C215),""),"")</f>
        <v/>
      </c>
      <c r="M215" s="4" t="str">
        <f t="shared" ca="1" si="169"/>
        <v/>
      </c>
      <c r="N215" s="4" t="str">
        <f ca="1">IF($A215="макияж",IF(AND(MAX(O$23:$O214)&lt;=MAX(Q$23:$Q214),$C215&lt;&gt;"",MAX(O$23:$O214)&lt;=MAX(S$23:$S214),MAX(O$23:$O214)&lt;=MAX(U$23:$U214),MAX(O$23:$O214)&lt;=MAX(W$23:$W214),MAX(O$23:$O214)&lt;=MAX(Y$23:$Y214),MAX(O$23:$O214)&lt;=MAX(AA$23:$AA214),MAX(O$23:$O214)&lt;TIME(16,0,0)),MAX(O$23:$O214,$C215),""),"")</f>
        <v/>
      </c>
      <c r="O215" s="4" t="str">
        <f t="shared" ca="1" si="158"/>
        <v/>
      </c>
      <c r="P215" s="21" t="str">
        <f ca="1">IF($A215="макияж",IF(AND(MAX(O$23:$O214)&gt;MAX(Q$23:$Q214),$C215&lt;&gt;"",MAX(Q$23:$Q214)&lt;=MAX(S$23:$S214),MAX(Q$23:$Q214)&lt;=MAX(U$23:$U214),MAX(Q$23:$Q214)&lt;=MAX(W$23:$W214),MAX(Q$23:$Q214)&lt;=MAX(Y$23:$Y214),MAX(Q$23:$Q214)&lt;=MAX(AA$23:$AA214),MAX(Q$23:$Q214)&lt;TIME(16,0,0)),MAX(Q$23:$Q214,$C215),""),"")</f>
        <v/>
      </c>
      <c r="Q215" s="4" t="str">
        <f t="shared" ca="1" si="159"/>
        <v/>
      </c>
      <c r="R215" s="21" t="str">
        <f ca="1">IF($A215="макияж",IF(AND(MAX(O$23:$O214)&gt;MAX(S$23:$S214),$C215&lt;&gt;"",MAX(Q$23:$Q214)&gt;MAX(S$23:$S214),MAX(S$23:$S214)&lt;=MAX(U$23:$U214),MAX(S$23:$S214)&lt;=MAX(W$23:$W214),MAX(S$23:$S214)&lt;=MAX(Y$23:$Y214),MAX(S$23:$S214)&lt;=MAX(AA$23:$AA214),MAX(S$23:$S214)&lt;TIME(16,0,0)),MAX(S$23:$S214,$C215),""),"")</f>
        <v/>
      </c>
      <c r="S215" s="4" t="str">
        <f t="shared" ref="S215" ca="1" si="236">IF(ISTEXT(R215),"",R215+$E215/1440)</f>
        <v/>
      </c>
      <c r="T215" s="21" t="str">
        <f ca="1">IF($A215="макияж",IF(AND(MAX(O$23:$O214)&gt;MAX(U$23:$U214),$C215&lt;&gt;"",MAX(Q$23:$Q214)&gt;MAX(U$23:$U214),MAX(S$23:$S214)&gt;MAX(U$23:$U214),MAX(U$23:$U214)&lt;=MAX(W$23:$W214),MAX(U$23:$U214)&lt;=MAX(Y$23:$Y214),MAX(U$23:$U214)&lt;=MAX(AA$23:$AA214),MAX(U$23:$U214)&lt;TIME(16,0,0)),MAX(U$23:$U214,$C215),""),"")</f>
        <v/>
      </c>
      <c r="U215" s="4" t="str">
        <f t="shared" ca="1" si="171"/>
        <v/>
      </c>
      <c r="V215" s="21" t="str">
        <f ca="1">IF($A215="макияж",IF(AND(MAX(O$23:$O214)&gt;MAX(W$23:$W214),$C215&lt;&gt;"",MAX(Q$23:$Q214)&gt;MAX(W$23:$W214),MAX(S$23:$S214)&gt;MAX(W$23:$W214),MAX(U$23:$U214)&gt;MAX(W$23:$W214),MAX(W$23:$W214)&lt;=MAX(Y$23:$Y214),MAX(W$23:$W214)&lt;=MAX(AA$23:$AA214),MAX(W$23:$W214)&lt;TIME(16,0,0)),MAX(W$23:$W214,$C215),""),"")</f>
        <v/>
      </c>
      <c r="W215" s="4" t="str">
        <f t="shared" ca="1" si="172"/>
        <v/>
      </c>
      <c r="X215" s="21" t="str">
        <f ca="1">IF($A215="макияж",IF(AND(MAX(O$23:$O214)&gt;MAX(Y$23:$Y214),$C215&lt;&gt;"",MAX(Q$23:$Q214)&gt;MAX(Y$23:$Y214),MAX(S$23:$S214)&gt;MAX(Y$23:$Y214),MAX(U$23:$U214)&gt;MAX(Y$23:$Y214),MAX(W$23:$W214)&gt;MAX(Y$23:$Y214),MAX(Y$23:$Y214)&lt;=MAX(AA$23:$AA214),MAX(Y$23:$Y214)&lt;TIME(16,0,0)),MAX(Y$23:$Y214,$C215),""),"")</f>
        <v/>
      </c>
      <c r="Y215" s="4" t="str">
        <f t="shared" ca="1" si="173"/>
        <v/>
      </c>
      <c r="Z215" s="21" t="str">
        <f ca="1">IF($A215="макияж",IF(AND(MAX(O$23:$O214)&gt;MAX(AA$23:$AA214),$C215&lt;&gt;"",MAX(Q$23:$Q214)&gt;MAX(AA$23:$AA214),MAX(S$23:$S214)&gt;MAX(AA$23:$AA214),MAX(U$23:$U214)&gt;MAX(AA$23:$AA214),MAX(W$23:$W214)&gt;MAX(AA$23:$AA214),MAX(Y$23:$Y214)&gt;MAX(AA$23:$AA214),MAX(AA$23:$AA214)&lt;TIME(16,0,0)),MAX(AA$23:$AA214,$C215),""),"")</f>
        <v/>
      </c>
      <c r="AA215" s="4" t="str">
        <f t="shared" ca="1" si="174"/>
        <v/>
      </c>
    </row>
    <row r="216" spans="1:27" ht="13.8" x14ac:dyDescent="0.3">
      <c r="A216" s="33" t="str">
        <f t="shared" ca="1" si="161"/>
        <v>макияж</v>
      </c>
      <c r="B216" s="34">
        <f t="shared" ca="1" si="162"/>
        <v>6.6398100716134438</v>
      </c>
      <c r="C216" s="32" t="str">
        <f t="shared" ca="1" si="163"/>
        <v/>
      </c>
      <c r="D216" s="3" t="str">
        <f ca="1">IF(C216&lt;&gt;"",IF(A216="маникюр",SUM(COUNTIF($I$24:$I216,"&gt;"&amp;C216),COUNTIF($K$24:$K216,"&gt;"&amp;C216),COUNTIF($M$24:$M216,"&gt;"&amp;C216)),SUM(COUNTIF($O$24:$O216,"&gt;"&amp;C216),COUNTIF($Q$24:$Q216,"&gt;"&amp;C216),COUNTIF($S$24:$S216,"&gt;"&amp;C216),COUNTIF($U$24:$U216,"&gt;"&amp;C216),COUNTIF($W$24:$W216,"&gt;"&amp;C216),COUNTIF($Y$24:$Y216,"&gt;"&amp;C216),COUNTIF($AA$24:$AA216,"&gt;"&amp;C216))),"")</f>
        <v/>
      </c>
      <c r="E216" s="3" t="str">
        <f t="shared" ca="1" si="164"/>
        <v/>
      </c>
      <c r="F216" s="35" t="str">
        <f t="shared" ca="1" si="165"/>
        <v/>
      </c>
      <c r="G216" s="4" t="str">
        <f t="shared" ca="1" si="166"/>
        <v/>
      </c>
      <c r="H216" s="4" t="str">
        <f ca="1">IF($A216="маникюр",IF(AND(MAX(I$23:$I215)&lt;=MAX(K$23:$K215),$C216&lt;&gt;"",MAX(I$23:$I215)&lt;=MAX(M$23:$M215),MAX(I$23:$I215)&lt;TIME(16,0,0)),MAX(I$23:$I215,$C216),""),"")</f>
        <v/>
      </c>
      <c r="I216" s="4" t="str">
        <f t="shared" ca="1" si="167"/>
        <v/>
      </c>
      <c r="J216" s="4" t="str">
        <f ca="1">IF($A216="маникюр",IF(AND(MAX(I$23:$I215)&gt;MAX(K$23:$K215),$C216&lt;&gt;"",MAX(K$23:$K215)&lt;=MAX(M$23:$M215),MAX(K$23:$K215)&lt;TIME(16,0,0)),MAX(K$23:$K215,$C216),""),"")</f>
        <v/>
      </c>
      <c r="K216" s="4" t="str">
        <f t="shared" ca="1" si="168"/>
        <v/>
      </c>
      <c r="L216" s="21" t="str">
        <f ca="1">IF($A216="маникюр",IF(AND(MAX(I$23:$I215)&gt;MAX(M$23:$M215),$C216&lt;&gt;"",MAX(K$23:$K215)&gt;MAX(M$23:$M215),MAX(M$23:$M215)&lt;TIME(16,0,0)),MAX(M$23:$M215,$C216),""),"")</f>
        <v/>
      </c>
      <c r="M216" s="4" t="str">
        <f t="shared" ca="1" si="169"/>
        <v/>
      </c>
      <c r="N216" s="4" t="str">
        <f ca="1">IF($A216="макияж",IF(AND(MAX(O$23:$O215)&lt;=MAX(Q$23:$Q215),$C216&lt;&gt;"",MAX(O$23:$O215)&lt;=MAX(S$23:$S215),MAX(O$23:$O215)&lt;=MAX(U$23:$U215),MAX(O$23:$O215)&lt;=MAX(W$23:$W215),MAX(O$23:$O215)&lt;=MAX(Y$23:$Y215),MAX(O$23:$O215)&lt;=MAX(AA$23:$AA215),MAX(O$23:$O215)&lt;TIME(16,0,0)),MAX(O$23:$O215,$C216),""),"")</f>
        <v/>
      </c>
      <c r="O216" s="4" t="str">
        <f t="shared" ref="O216:O218" ca="1" si="237">IF(ISTEXT(N216),"",N216+$E216/1440)</f>
        <v/>
      </c>
      <c r="P216" s="21" t="str">
        <f ca="1">IF($A216="макияж",IF(AND(MAX(O$23:$O215)&gt;MAX(Q$23:$Q215),$C216&lt;&gt;"",MAX(Q$23:$Q215)&lt;=MAX(S$23:$S215),MAX(Q$23:$Q215)&lt;=MAX(U$23:$U215),MAX(Q$23:$Q215)&lt;=MAX(W$23:$W215),MAX(Q$23:$Q215)&lt;=MAX(Y$23:$Y215),MAX(Q$23:$Q215)&lt;=MAX(AA$23:$AA215),MAX(Q$23:$Q215)&lt;TIME(16,0,0)),MAX(Q$23:$Q215,$C216),""),"")</f>
        <v/>
      </c>
      <c r="Q216" s="4" t="str">
        <f t="shared" ref="Q216:Q218" ca="1" si="238">IF(ISTEXT(P216),"",P216+$E216/1440)</f>
        <v/>
      </c>
      <c r="R216" s="21" t="str">
        <f ca="1">IF($A216="макияж",IF(AND(MAX(O$23:$O215)&gt;MAX(S$23:$S215),$C216&lt;&gt;"",MAX(Q$23:$Q215)&gt;MAX(S$23:$S215),MAX(S$23:$S215)&lt;=MAX(U$23:$U215),MAX(S$23:$S215)&lt;=MAX(W$23:$W215),MAX(S$23:$S215)&lt;=MAX(Y$23:$Y215),MAX(S$23:$S215)&lt;=MAX(AA$23:$AA215),MAX(S$23:$S215)&lt;TIME(16,0,0)),MAX(S$23:$S215,$C216),""),"")</f>
        <v/>
      </c>
      <c r="S216" s="4" t="str">
        <f t="shared" ref="S216" ca="1" si="239">IF(ISTEXT(R216),"",R216+$E216/1440)</f>
        <v/>
      </c>
      <c r="T216" s="21" t="str">
        <f ca="1">IF($A216="макияж",IF(AND(MAX(O$23:$O215)&gt;MAX(U$23:$U215),$C216&lt;&gt;"",MAX(Q$23:$Q215)&gt;MAX(U$23:$U215),MAX(S$23:$S215)&gt;MAX(U$23:$U215),MAX(U$23:$U215)&lt;=MAX(W$23:$W215),MAX(U$23:$U215)&lt;=MAX(Y$23:$Y215),MAX(U$23:$U215)&lt;=MAX(AA$23:$AA215),MAX(U$23:$U215)&lt;TIME(16,0,0)),MAX(U$23:$U215,$C216),""),"")</f>
        <v/>
      </c>
      <c r="U216" s="4" t="str">
        <f t="shared" ca="1" si="171"/>
        <v/>
      </c>
      <c r="V216" s="21" t="str">
        <f ca="1">IF($A216="макияж",IF(AND(MAX(O$23:$O215)&gt;MAX(W$23:$W215),$C216&lt;&gt;"",MAX(Q$23:$Q215)&gt;MAX(W$23:$W215),MAX(S$23:$S215)&gt;MAX(W$23:$W215),MAX(U$23:$U215)&gt;MAX(W$23:$W215),MAX(W$23:$W215)&lt;=MAX(Y$23:$Y215),MAX(W$23:$W215)&lt;=MAX(AA$23:$AA215),MAX(W$23:$W215)&lt;TIME(16,0,0)),MAX(W$23:$W215,$C216),""),"")</f>
        <v/>
      </c>
      <c r="W216" s="4" t="str">
        <f t="shared" ca="1" si="172"/>
        <v/>
      </c>
      <c r="X216" s="21" t="str">
        <f ca="1">IF($A216="макияж",IF(AND(MAX(O$23:$O215)&gt;MAX(Y$23:$Y215),$C216&lt;&gt;"",MAX(Q$23:$Q215)&gt;MAX(Y$23:$Y215),MAX(S$23:$S215)&gt;MAX(Y$23:$Y215),MAX(U$23:$U215)&gt;MAX(Y$23:$Y215),MAX(W$23:$W215)&gt;MAX(Y$23:$Y215),MAX(Y$23:$Y215)&lt;=MAX(AA$23:$AA215),MAX(Y$23:$Y215)&lt;TIME(16,0,0)),MAX(Y$23:$Y215,$C216),""),"")</f>
        <v/>
      </c>
      <c r="Y216" s="4" t="str">
        <f t="shared" ca="1" si="173"/>
        <v/>
      </c>
      <c r="Z216" s="21" t="str">
        <f ca="1">IF($A216="макияж",IF(AND(MAX(O$23:$O215)&gt;MAX(AA$23:$AA215),$C216&lt;&gt;"",MAX(Q$23:$Q215)&gt;MAX(AA$23:$AA215),MAX(S$23:$S215)&gt;MAX(AA$23:$AA215),MAX(U$23:$U215)&gt;MAX(AA$23:$AA215),MAX(W$23:$W215)&gt;MAX(AA$23:$AA215),MAX(Y$23:$Y215)&gt;MAX(AA$23:$AA215),MAX(AA$23:$AA215)&lt;TIME(16,0,0)),MAX(AA$23:$AA215,$C216),""),"")</f>
        <v/>
      </c>
      <c r="AA216" s="4" t="str">
        <f t="shared" ca="1" si="174"/>
        <v/>
      </c>
    </row>
    <row r="217" spans="1:27" ht="13.8" x14ac:dyDescent="0.3">
      <c r="A217" s="33" t="str">
        <f t="shared" ref="A217:A218" ca="1" si="240">IF(RAND() &lt;= 0.75, "макияж", "маникюр")</f>
        <v>макияж</v>
      </c>
      <c r="B217" s="34">
        <f t="shared" ref="B217:B218" ca="1" si="241" xml:space="preserve"> -(60/7)*LOG(1-RAND())+1</f>
        <v>6.5621638249142613</v>
      </c>
      <c r="C217" s="32" t="str">
        <f t="shared" ref="C217:C218" ca="1" si="242">IF(C216="","",IF(C216+(B217)/1440&lt;=$C$23+8/24,C216+(B217)/1440,""))</f>
        <v/>
      </c>
      <c r="D217" s="3" t="str">
        <f ca="1">IF(C217&lt;&gt;"",IF(A217="маникюр",SUM(COUNTIF($I$24:$I217,"&gt;"&amp;C217),COUNTIF($K$24:$K217,"&gt;"&amp;C217),COUNTIF($M$24:$M217,"&gt;"&amp;C217)),SUM(COUNTIF($O$24:$O217,"&gt;"&amp;C217),COUNTIF($Q$24:$Q217,"&gt;"&amp;C217),COUNTIF($S$24:$S217,"&gt;"&amp;C217),COUNTIF($U$24:$U217,"&gt;"&amp;C217),COUNTIF($W$24:$W217,"&gt;"&amp;C217),COUNTIF($Y$24:$Y217,"&gt;"&amp;C217),COUNTIF($AA$24:$AA217,"&gt;"&amp;C217))),"")</f>
        <v/>
      </c>
      <c r="E217" s="3" t="str">
        <f t="shared" ref="E217:E218" ca="1" si="243">IF(C217&lt;&gt;"",IF(A217="макияж",-35*LOG(1-RAND())+9,-27*LOG(1-RAND())+4),"")</f>
        <v/>
      </c>
      <c r="F217" s="35" t="str">
        <f t="shared" ref="F217:F218" ca="1" si="244">IF(E217&lt;&gt;"",E217/1440,"")</f>
        <v/>
      </c>
      <c r="G217" s="4" t="str">
        <f t="shared" ref="G217:G218" ca="1" si="245">IF(AND(C217&lt;&gt;"",OR(I217&lt;&gt;"",K217&lt;&gt;"",M217&lt;&gt;"",O217&lt;&gt;"",Q217&lt;&gt;"",S217&lt;&gt;"",U217&lt;&gt;"",W217&lt;&gt;"",Y217&lt;&gt;"",AA217&lt;&gt;"")),IF(A217="маникюр",MAX(I217,K217,M217)-C217,MAX(O217,Q217,S217,U217,W217,Y217,AA217)-C217),"")</f>
        <v/>
      </c>
      <c r="H217" s="4" t="str">
        <f ca="1">IF($A217="маникюр",IF(AND(MAX(I$23:$I216)&lt;=MAX(K$23:$K216),$C217&lt;&gt;"",MAX(I$23:$I216)&lt;=MAX(M$23:$M216),MAX(I$23:$I216)&lt;TIME(16,0,0)),MAX(I$23:$I216,$C217),""),"")</f>
        <v/>
      </c>
      <c r="I217" s="4" t="str">
        <f t="shared" ref="I217:I218" ca="1" si="246">IF(ISTEXT(H217),"",H217+$E$24/1440)</f>
        <v/>
      </c>
      <c r="J217" s="4" t="str">
        <f ca="1">IF($A217="маникюр",IF(AND(MAX(I$23:$I216)&gt;MAX(K$23:$K216),$C217&lt;&gt;"",MAX(K$23:$K216)&lt;=MAX(M$23:$M216),MAX(K$23:$K216)&lt;TIME(16,0,0)),MAX(K$23:$K216,$C217),""),"")</f>
        <v/>
      </c>
      <c r="K217" s="4" t="str">
        <f t="shared" ref="K217:K218" ca="1" si="247">IF(ISTEXT(J217),"",J217+$E217/1440)</f>
        <v/>
      </c>
      <c r="L217" s="21" t="str">
        <f ca="1">IF($A217="маникюр",IF(AND(MAX(I$23:$I216)&gt;MAX(M$23:$M216),$C217&lt;&gt;"",MAX(K$23:$K216)&gt;MAX(M$23:$M216),MAX(M$23:$M216)&lt;TIME(16,0,0)),MAX(M$23:$M216,$C217),""),"")</f>
        <v/>
      </c>
      <c r="M217" s="4" t="str">
        <f t="shared" ref="M217:M218" ca="1" si="248">IF(ISTEXT(L217),"",L217+$E217/1440)</f>
        <v/>
      </c>
      <c r="N217" s="4" t="str">
        <f ca="1">IF($A217="макияж",IF(AND(MAX(O$23:$O216)&lt;=MAX(Q$23:$Q216),$C217&lt;&gt;"",MAX(O$23:$O216)&lt;=MAX(S$23:$S216),MAX(O$23:$O216)&lt;=MAX(U$23:$U216),MAX(O$23:$O216)&lt;=MAX(W$23:$W216),MAX(O$23:$O216)&lt;=MAX(Y$23:$Y216),MAX(O$23:$O216)&lt;=MAX(AA$23:$AA216),MAX(O$23:$O216)&lt;TIME(16,0,0)),MAX(O$23:$O216,$C217),""),"")</f>
        <v/>
      </c>
      <c r="O217" s="4" t="str">
        <f t="shared" ca="1" si="237"/>
        <v/>
      </c>
      <c r="P217" s="21" t="str">
        <f ca="1">IF($A217="макияж",IF(AND(MAX(O$23:$O216)&gt;MAX(Q$23:$Q216),$C217&lt;&gt;"",MAX(Q$23:$Q216)&lt;=MAX(S$23:$S216),MAX(Q$23:$Q216)&lt;=MAX(U$23:$U216),MAX(Q$23:$Q216)&lt;=MAX(W$23:$W216),MAX(Q$23:$Q216)&lt;=MAX(Y$23:$Y216),MAX(Q$23:$Q216)&lt;=MAX(AA$23:$AA216),MAX(Q$23:$Q216)&lt;TIME(16,0,0)),MAX(Q$23:$Q216,$C217),""),"")</f>
        <v/>
      </c>
      <c r="Q217" s="4" t="str">
        <f t="shared" ca="1" si="238"/>
        <v/>
      </c>
      <c r="R217" s="21" t="str">
        <f ca="1">IF($A217="макияж",IF(AND(MAX(O$23:$O216)&gt;MAX(S$23:$S216),$C217&lt;&gt;"",MAX(Q$23:$Q216)&gt;MAX(S$23:$S216),MAX(S$23:$S216)&lt;=MAX(U$23:$U216),MAX(S$23:$S216)&lt;=MAX(W$23:$W216),MAX(S$23:$S216)&lt;=MAX(Y$23:$Y216),MAX(S$23:$S216)&lt;=MAX(AA$23:$AA216),MAX(S$23:$S216)&lt;TIME(16,0,0)),MAX(S$23:$S216,$C217),""),"")</f>
        <v/>
      </c>
      <c r="S217" s="4" t="str">
        <f t="shared" ref="S217" ca="1" si="249">IF(ISTEXT(R217),"",R217+$E217/1440)</f>
        <v/>
      </c>
      <c r="T217" s="21" t="str">
        <f ca="1">IF($A217="макияж",IF(AND(MAX(O$23:$O216)&gt;MAX(U$23:$U216),$C217&lt;&gt;"",MAX(Q$23:$Q216)&gt;MAX(U$23:$U216),MAX(S$23:$S216)&gt;MAX(U$23:$U216),MAX(U$23:$U216)&lt;=MAX(W$23:$W216),MAX(U$23:$U216)&lt;=MAX(Y$23:$Y216),MAX(U$23:$U216)&lt;=MAX(AA$23:$AA216),MAX(U$23:$U216)&lt;TIME(16,0,0)),MAX(U$23:$U216,$C217),""),"")</f>
        <v/>
      </c>
      <c r="U217" s="4" t="str">
        <f t="shared" ref="U217:U218" ca="1" si="250">IF(ISTEXT(T217),"",T217+$E217/1440)</f>
        <v/>
      </c>
      <c r="V217" s="21" t="str">
        <f ca="1">IF($A217="макияж",IF(AND(MAX(O$23:$O216)&gt;MAX(W$23:$W216),$C217&lt;&gt;"",MAX(Q$23:$Q216)&gt;MAX(W$23:$W216),MAX(S$23:$S216)&gt;MAX(W$23:$W216),MAX(U$23:$U216)&gt;MAX(W$23:$W216),MAX(W$23:$W216)&lt;=MAX(Y$23:$Y216),MAX(W$23:$W216)&lt;=MAX(AA$23:$AA216),MAX(W$23:$W216)&lt;TIME(16,0,0)),MAX(W$23:$W216,$C217),""),"")</f>
        <v/>
      </c>
      <c r="W217" s="4" t="str">
        <f t="shared" ref="W217:W218" ca="1" si="251">IF(ISTEXT(V217),"",V217+$E217/1440)</f>
        <v/>
      </c>
      <c r="X217" s="21" t="str">
        <f ca="1">IF($A217="макияж",IF(AND(MAX(O$23:$O216)&gt;MAX(Y$23:$Y216),$C217&lt;&gt;"",MAX(Q$23:$Q216)&gt;MAX(Y$23:$Y216),MAX(S$23:$S216)&gt;MAX(Y$23:$Y216),MAX(U$23:$U216)&gt;MAX(Y$23:$Y216),MAX(W$23:$W216)&gt;MAX(Y$23:$Y216),MAX(Y$23:$Y216)&lt;=MAX(AA$23:$AA216),MAX(Y$23:$Y216)&lt;TIME(16,0,0)),MAX(Y$23:$Y216,$C217),""),"")</f>
        <v/>
      </c>
      <c r="Y217" s="4" t="str">
        <f t="shared" ref="Y217:Y218" ca="1" si="252">IF(ISTEXT(X217),"",X217+$E217/1440)</f>
        <v/>
      </c>
      <c r="Z217" s="21" t="str">
        <f ca="1">IF($A217="макияж",IF(AND(MAX(O$23:$O216)&gt;MAX(AA$23:$AA216),$C217&lt;&gt;"",MAX(Q$23:$Q216)&gt;MAX(AA$23:$AA216),MAX(S$23:$S216)&gt;MAX(AA$23:$AA216),MAX(U$23:$U216)&gt;MAX(AA$23:$AA216),MAX(W$23:$W216)&gt;MAX(AA$23:$AA216),MAX(Y$23:$Y216)&gt;MAX(AA$23:$AA216),MAX(AA$23:$AA216)&lt;TIME(16,0,0)),MAX(AA$23:$AA216,$C217),""),"")</f>
        <v/>
      </c>
      <c r="AA217" s="4" t="str">
        <f t="shared" ref="AA217:AA218" ca="1" si="253">IF(ISTEXT(Z217),"",Z217+$E217/1440)</f>
        <v/>
      </c>
    </row>
    <row r="218" spans="1:27" ht="13.8" x14ac:dyDescent="0.3">
      <c r="A218" s="33" t="str">
        <f t="shared" ca="1" si="240"/>
        <v>макияж</v>
      </c>
      <c r="B218" s="34">
        <f t="shared" ca="1" si="241"/>
        <v>2.2595606877390906</v>
      </c>
      <c r="C218" s="32" t="str">
        <f t="shared" ca="1" si="242"/>
        <v/>
      </c>
      <c r="D218" s="3" t="str">
        <f ca="1">IF(C218&lt;&gt;"",IF(A218="маникюр",SUM(COUNTIF($I$24:$I218,"&gt;"&amp;C218),COUNTIF($K$24:$K218,"&gt;"&amp;C218),COUNTIF($M$24:$M218,"&gt;"&amp;C218)),SUM(COUNTIF($O$24:$O218,"&gt;"&amp;C218),COUNTIF($Q$24:$Q218,"&gt;"&amp;C218),COUNTIF($S$24:$S218,"&gt;"&amp;C218),COUNTIF($U$24:$U218,"&gt;"&amp;C218),COUNTIF($W$24:$W218,"&gt;"&amp;C218),COUNTIF($Y$24:$Y218,"&gt;"&amp;C218),COUNTIF($AA$24:$AA218,"&gt;"&amp;C218))),"")</f>
        <v/>
      </c>
      <c r="E218" s="3" t="str">
        <f t="shared" ca="1" si="243"/>
        <v/>
      </c>
      <c r="F218" s="35" t="str">
        <f t="shared" ca="1" si="244"/>
        <v/>
      </c>
      <c r="G218" s="4" t="str">
        <f t="shared" ca="1" si="245"/>
        <v/>
      </c>
      <c r="H218" s="4" t="str">
        <f ca="1">IF($A218="маникюр",IF(AND(MAX(I$23:$I217)&lt;=MAX(K$23:$K217),$C218&lt;&gt;"",MAX(I$23:$I217)&lt;=MAX(M$23:$M217),MAX(I$23:$I217)&lt;TIME(16,0,0)),MAX(I$23:$I217,$C218),""),"")</f>
        <v/>
      </c>
      <c r="I218" s="4" t="str">
        <f t="shared" ca="1" si="246"/>
        <v/>
      </c>
      <c r="J218" s="4" t="str">
        <f ca="1">IF($A218="маникюр",IF(AND(MAX(I$23:$I217)&gt;MAX(K$23:$K217),$C218&lt;&gt;"",MAX(K$23:$K217)&lt;=MAX(M$23:$M217),MAX(K$23:$K217)&lt;TIME(16,0,0)),MAX(K$23:$K217,$C218),""),"")</f>
        <v/>
      </c>
      <c r="K218" s="4" t="str">
        <f t="shared" ca="1" si="247"/>
        <v/>
      </c>
      <c r="L218" s="21" t="str">
        <f ca="1">IF($A218="маникюр",IF(AND(MAX(I$23:$I217)&gt;MAX(M$23:$M217),$C218&lt;&gt;"",MAX(K$23:$K217)&gt;MAX(M$23:$M217),MAX(M$23:$M217)&lt;TIME(16,0,0)),MAX(M$23:$M217,$C218),""),"")</f>
        <v/>
      </c>
      <c r="M218" s="4" t="str">
        <f t="shared" ca="1" si="248"/>
        <v/>
      </c>
      <c r="N218" s="4" t="str">
        <f ca="1">IF($A218="макияж",IF(AND(MAX(O$23:$O217)&lt;=MAX(Q$23:$Q217),$C218&lt;&gt;"",MAX(O$23:$O217)&lt;=MAX(S$23:$S217),MAX(O$23:$O217)&lt;=MAX(U$23:$U217),MAX(O$23:$O217)&lt;=MAX(W$23:$W217),MAX(O$23:$O217)&lt;=MAX(Y$23:$Y217),MAX(O$23:$O217)&lt;=MAX(AA$23:$AA217),MAX(O$23:$O217)&lt;TIME(16,0,0)),MAX(O$23:$O217,$C218),""),"")</f>
        <v/>
      </c>
      <c r="O218" s="4" t="str">
        <f t="shared" ca="1" si="237"/>
        <v/>
      </c>
      <c r="P218" s="21" t="str">
        <f ca="1">IF($A218="макияж",IF(AND(MAX(O$23:$O217)&gt;MAX(Q$23:$Q217),$C218&lt;&gt;"",MAX(Q$23:$Q217)&lt;=MAX(S$23:$S217),MAX(Q$23:$Q217)&lt;=MAX(U$23:$U217),MAX(Q$23:$Q217)&lt;=MAX(W$23:$W217),MAX(Q$23:$Q217)&lt;=MAX(Y$23:$Y217),MAX(Q$23:$Q217)&lt;=MAX(AA$23:$AA217),MAX(Q$23:$Q217)&lt;TIME(16,0,0)),MAX(Q$23:$Q217,$C218),""),"")</f>
        <v/>
      </c>
      <c r="Q218" s="4" t="str">
        <f t="shared" ca="1" si="238"/>
        <v/>
      </c>
      <c r="R218" s="21" t="str">
        <f ca="1">IF($A218="макияж",IF(AND(MAX(O$23:$O217)&gt;MAX(S$23:$S217),$C218&lt;&gt;"",MAX(Q$23:$Q217)&gt;MAX(S$23:$S217),MAX(S$23:$S217)&lt;=MAX(U$23:$U217),MAX(S$23:$S217)&lt;=MAX(W$23:$W217),MAX(S$23:$S217)&lt;=MAX(Y$23:$Y217),MAX(S$23:$S217)&lt;=MAX(AA$23:$AA217),MAX(S$23:$S217)&lt;TIME(16,0,0)),MAX(S$23:$S217,$C218),""),"")</f>
        <v/>
      </c>
      <c r="S218" s="4" t="str">
        <f t="shared" ref="S218" ca="1" si="254">IF(ISTEXT(R218),"",R218+$E218/1440)</f>
        <v/>
      </c>
      <c r="T218" s="21" t="str">
        <f ca="1">IF($A218="макияж",IF(AND(MAX(O$23:$O217)&gt;MAX(U$23:$U217),$C218&lt;&gt;"",MAX(Q$23:$Q217)&gt;MAX(U$23:$U217),MAX(S$23:$S217)&gt;MAX(U$23:$U217),MAX(U$23:$U217)&lt;=MAX(W$23:$W217),MAX(U$23:$U217)&lt;=MAX(Y$23:$Y217),MAX(U$23:$U217)&lt;=MAX(AA$23:$AA217),MAX(U$23:$U217)&lt;TIME(16,0,0)),MAX(U$23:$U217,$C218),""),"")</f>
        <v/>
      </c>
      <c r="U218" s="4" t="str">
        <f t="shared" ca="1" si="250"/>
        <v/>
      </c>
      <c r="V218" s="21" t="str">
        <f ca="1">IF($A218="макияж",IF(AND(MAX(O$23:$O217)&gt;MAX(W$23:$W217),$C218&lt;&gt;"",MAX(Q$23:$Q217)&gt;MAX(W$23:$W217),MAX(S$23:$S217)&gt;MAX(W$23:$W217),MAX(U$23:$U217)&gt;MAX(W$23:$W217),MAX(W$23:$W217)&lt;=MAX(Y$23:$Y217),MAX(W$23:$W217)&lt;=MAX(AA$23:$AA217),MAX(W$23:$W217)&lt;TIME(16,0,0)),MAX(W$23:$W217,$C218),""),"")</f>
        <v/>
      </c>
      <c r="W218" s="4" t="str">
        <f t="shared" ca="1" si="251"/>
        <v/>
      </c>
      <c r="X218" s="21" t="str">
        <f ca="1">IF($A218="макияж",IF(AND(MAX(O$23:$O217)&gt;MAX(Y$23:$Y217),$C218&lt;&gt;"",MAX(Q$23:$Q217)&gt;MAX(Y$23:$Y217),MAX(S$23:$S217)&gt;MAX(Y$23:$Y217),MAX(U$23:$U217)&gt;MAX(Y$23:$Y217),MAX(W$23:$W217)&gt;MAX(Y$23:$Y217),MAX(Y$23:$Y217)&lt;=MAX(AA$23:$AA217),MAX(Y$23:$Y217)&lt;TIME(16,0,0)),MAX(Y$23:$Y217,$C218),""),"")</f>
        <v/>
      </c>
      <c r="Y218" s="4" t="str">
        <f t="shared" ca="1" si="252"/>
        <v/>
      </c>
      <c r="Z218" s="21" t="str">
        <f ca="1">IF($A218="макияж",IF(AND(MAX(O$23:$O217)&gt;MAX(AA$23:$AA217),$C218&lt;&gt;"",MAX(Q$23:$Q217)&gt;MAX(AA$23:$AA217),MAX(S$23:$S217)&gt;MAX(AA$23:$AA217),MAX(U$23:$U217)&gt;MAX(AA$23:$AA217),MAX(W$23:$W217)&gt;MAX(AA$23:$AA217),MAX(Y$23:$Y217)&gt;MAX(AA$23:$AA217),MAX(AA$23:$AA217)&lt;TIME(16,0,0)),MAX(AA$23:$AA217,$C218),""),"")</f>
        <v/>
      </c>
      <c r="AA218" s="4" t="str">
        <f t="shared" ca="1" si="253"/>
        <v/>
      </c>
    </row>
    <row r="219" spans="1:27" ht="13.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</row>
    <row r="220" spans="1:27" ht="13.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</row>
    <row r="221" spans="1:27" ht="13.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27" ht="13.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27" ht="13.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</row>
    <row r="224" spans="1:27" ht="13.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</row>
    <row r="225" spans="1:13" ht="13.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</row>
    <row r="226" spans="1:13" ht="13.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3.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3.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</row>
    <row r="229" spans="1:13" ht="13.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</row>
    <row r="230" spans="1:13" ht="13.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</row>
    <row r="231" spans="1:13" ht="13.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3.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3.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</row>
    <row r="234" spans="1:13" ht="13.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</row>
    <row r="235" spans="1:13" ht="13.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ht="13.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3.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3.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</row>
    <row r="239" spans="1:13" ht="13.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</row>
    <row r="240" spans="1:13" ht="13.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</row>
    <row r="241" spans="1:13" ht="13.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3.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3.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</row>
    <row r="244" spans="1:13" ht="13.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</row>
    <row r="245" spans="1:13" ht="13.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</row>
    <row r="246" spans="1:13" ht="13.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3.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3.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</row>
    <row r="249" spans="1:13" ht="13.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</row>
    <row r="250" spans="1:13" ht="13.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</row>
    <row r="251" spans="1:13" ht="13.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3.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3.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</row>
    <row r="254" spans="1:13" ht="13.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5" spans="1:13" ht="13.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</row>
    <row r="256" spans="1:13" ht="13.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3.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3.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</row>
    <row r="259" spans="1:13" ht="13.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</row>
    <row r="260" spans="1:13" ht="13.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</row>
    <row r="261" spans="1:13" ht="13.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3.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3.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13" ht="13.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ht="13.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</row>
    <row r="266" spans="1:13" ht="13.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3.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3.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</row>
    <row r="269" spans="1:13" ht="13.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</row>
    <row r="270" spans="1:13" ht="13.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</row>
    <row r="271" spans="1:13" ht="13.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3.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3.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</row>
    <row r="274" spans="1:13" ht="13.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</row>
    <row r="275" spans="1:13" ht="13.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</row>
    <row r="276" spans="1:13" ht="13.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3.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3.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</row>
    <row r="279" spans="1:13" ht="13.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</row>
    <row r="280" spans="1:13" ht="13.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</row>
    <row r="281" spans="1:13" ht="13.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3.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3.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</row>
    <row r="284" spans="1:13" ht="13.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</row>
    <row r="285" spans="1:13" ht="13.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</row>
    <row r="286" spans="1:13" ht="13.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3.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3.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</row>
    <row r="289" spans="1:13" ht="13.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</row>
    <row r="290" spans="1:13" ht="13.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</row>
    <row r="291" spans="1:13" ht="13.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3.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3.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</row>
    <row r="294" spans="1:13" ht="13.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</row>
    <row r="295" spans="1:13" ht="13.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13" ht="13.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3.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3.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</row>
    <row r="299" spans="1:13" ht="13.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</row>
    <row r="300" spans="1:13" ht="13.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</row>
    <row r="301" spans="1:13" ht="13.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3.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3.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</row>
    <row r="304" spans="1:13" ht="13.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</row>
    <row r="305" spans="1:13" ht="13.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</row>
    <row r="306" spans="1:13" ht="13.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3.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3.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</row>
    <row r="309" spans="1:13" ht="13.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</row>
    <row r="310" spans="1:13" ht="13.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</row>
    <row r="311" spans="1:13" ht="13.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3.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3.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</row>
    <row r="314" spans="1:13" ht="13.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</row>
    <row r="315" spans="1:13" ht="13.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</row>
    <row r="316" spans="1:13" ht="13.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3.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3.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</row>
    <row r="319" spans="1:13" ht="13.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</row>
    <row r="320" spans="1:13" ht="13.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</row>
    <row r="321" spans="1:13" ht="13.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3.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3.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</row>
    <row r="324" spans="1:13" ht="13.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</row>
    <row r="325" spans="1:13" ht="13.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</row>
    <row r="326" spans="1:13" ht="13.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3.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3.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</row>
    <row r="329" spans="1:13" ht="13.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</row>
    <row r="330" spans="1:13" ht="13.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</row>
    <row r="331" spans="1:13" ht="13.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3.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3.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</row>
  </sheetData>
  <mergeCells count="18">
    <mergeCell ref="P21:Q21"/>
    <mergeCell ref="L21:M21"/>
    <mergeCell ref="A1:N10"/>
    <mergeCell ref="H21:I21"/>
    <mergeCell ref="J21:K21"/>
    <mergeCell ref="A21:A22"/>
    <mergeCell ref="B21:B22"/>
    <mergeCell ref="C21:C22"/>
    <mergeCell ref="D21:D22"/>
    <mergeCell ref="E21:E22"/>
    <mergeCell ref="F21:F22"/>
    <mergeCell ref="G21:G22"/>
    <mergeCell ref="N21:O21"/>
    <mergeCell ref="R21:S21"/>
    <mergeCell ref="T21:U21"/>
    <mergeCell ref="X21:Y21"/>
    <mergeCell ref="Z21:AA21"/>
    <mergeCell ref="V21:W2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4B9E-7826-49B0-AFFE-63584EAB063A}">
  <dimension ref="A1:AK383"/>
  <sheetViews>
    <sheetView topLeftCell="E12" workbookViewId="0">
      <selection activeCell="M22" sqref="M22"/>
    </sheetView>
  </sheetViews>
  <sheetFormatPr defaultRowHeight="13.2" x14ac:dyDescent="0.25"/>
  <cols>
    <col min="1" max="1" width="17" customWidth="1"/>
    <col min="2" max="2" width="15.33203125" customWidth="1"/>
    <col min="3" max="3" width="15.44140625" customWidth="1"/>
    <col min="4" max="4" width="18.88671875" customWidth="1"/>
    <col min="5" max="5" width="20.21875" customWidth="1"/>
    <col min="6" max="6" width="16.6640625" customWidth="1"/>
    <col min="7" max="7" width="14.33203125" customWidth="1"/>
    <col min="8" max="8" width="16.44140625" customWidth="1"/>
    <col min="9" max="9" width="15.109375" customWidth="1"/>
    <col min="10" max="10" width="12.88671875" customWidth="1"/>
    <col min="12" max="12" width="11.109375" customWidth="1"/>
  </cols>
  <sheetData>
    <row r="1" spans="1:20" ht="13.2" customHeight="1" x14ac:dyDescent="0.25">
      <c r="A1" s="50" t="s">
        <v>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2"/>
      <c r="O1" s="2"/>
      <c r="P1" s="2"/>
      <c r="Q1" s="2"/>
      <c r="R1" s="2"/>
      <c r="S1" s="2"/>
      <c r="T1" s="2"/>
    </row>
    <row r="2" spans="1:20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5"/>
      <c r="O2" s="2"/>
      <c r="P2" s="2"/>
      <c r="Q2" s="2"/>
      <c r="R2" s="2"/>
      <c r="S2" s="2"/>
      <c r="T2" s="2"/>
    </row>
    <row r="3" spans="1:20" x14ac:dyDescent="0.25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5"/>
      <c r="O3" s="2"/>
      <c r="P3" s="2"/>
      <c r="Q3" s="2"/>
      <c r="R3" s="2"/>
      <c r="S3" s="2"/>
      <c r="T3" s="2"/>
    </row>
    <row r="4" spans="1:20" x14ac:dyDescent="0.25">
      <c r="A4" s="53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5"/>
      <c r="O4" s="2"/>
      <c r="P4" s="2"/>
      <c r="Q4" s="2"/>
      <c r="R4" s="2"/>
      <c r="S4" s="2"/>
      <c r="T4" s="2"/>
    </row>
    <row r="5" spans="1:20" x14ac:dyDescent="0.25">
      <c r="A5" s="53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5"/>
      <c r="O5" s="2"/>
      <c r="P5" s="2"/>
      <c r="Q5" s="2"/>
      <c r="R5" s="2"/>
      <c r="S5" s="2"/>
      <c r="T5" s="2"/>
    </row>
    <row r="6" spans="1:20" x14ac:dyDescent="0.25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5"/>
      <c r="O6" s="2"/>
      <c r="P6" s="2"/>
      <c r="Q6" s="2"/>
      <c r="R6" s="2"/>
      <c r="S6" s="2"/>
      <c r="T6" s="2"/>
    </row>
    <row r="7" spans="1:20" x14ac:dyDescent="0.25">
      <c r="A7" s="53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5"/>
      <c r="O7" s="2"/>
      <c r="P7" s="2"/>
      <c r="Q7" s="2"/>
      <c r="R7" s="2"/>
      <c r="S7" s="2"/>
      <c r="T7" s="2"/>
    </row>
    <row r="8" spans="1:20" x14ac:dyDescent="0.25">
      <c r="A8" s="53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5"/>
      <c r="O8" s="2"/>
      <c r="P8" s="2"/>
      <c r="Q8" s="2"/>
      <c r="R8" s="2"/>
      <c r="S8" s="2"/>
      <c r="T8" s="2"/>
    </row>
    <row r="9" spans="1:20" ht="13.8" thickBot="1" x14ac:dyDescent="0.3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8"/>
      <c r="O9" s="2"/>
      <c r="P9" s="2"/>
      <c r="Q9" s="2"/>
      <c r="R9" s="2"/>
      <c r="S9" s="2"/>
      <c r="T9" s="2"/>
    </row>
    <row r="10" spans="1:20" ht="15" thickBo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2"/>
      <c r="P10" s="2"/>
      <c r="Q10" s="2"/>
      <c r="R10" s="2"/>
      <c r="S10" s="2"/>
      <c r="T10" s="2"/>
    </row>
    <row r="11" spans="1:20" ht="43.8" thickBot="1" x14ac:dyDescent="0.3">
      <c r="A11" s="7"/>
      <c r="B11" s="10" t="s">
        <v>19</v>
      </c>
      <c r="C11" s="11">
        <f ca="1">AVERAGE(J22:J383)</f>
        <v>0.12456232165187046</v>
      </c>
      <c r="D11" s="7"/>
      <c r="E11" s="7"/>
      <c r="F11" s="7"/>
      <c r="G11" s="7"/>
      <c r="H11" s="22" t="s">
        <v>32</v>
      </c>
      <c r="I11" s="22" t="s">
        <v>19</v>
      </c>
      <c r="J11" s="22" t="s">
        <v>20</v>
      </c>
      <c r="K11" s="22" t="s">
        <v>33</v>
      </c>
      <c r="L11" s="7"/>
      <c r="M11" s="7"/>
      <c r="N11" s="7"/>
      <c r="O11" s="2"/>
      <c r="P11" s="2"/>
      <c r="Q11" s="2"/>
      <c r="R11" s="2"/>
      <c r="S11" s="2"/>
      <c r="T11" s="2"/>
    </row>
    <row r="12" spans="1:20" ht="43.8" thickBot="1" x14ac:dyDescent="0.3">
      <c r="A12" s="7"/>
      <c r="B12" s="12" t="s">
        <v>20</v>
      </c>
      <c r="C12" s="13">
        <f ca="1">AVERAGE(G22:G383)</f>
        <v>23.429292929292931</v>
      </c>
      <c r="D12" s="7"/>
      <c r="E12" s="18" t="s">
        <v>23</v>
      </c>
      <c r="F12" s="19">
        <v>5</v>
      </c>
      <c r="G12" s="7"/>
      <c r="H12" s="22">
        <v>2</v>
      </c>
      <c r="I12" s="23">
        <v>0.11805555555555557</v>
      </c>
      <c r="J12" s="22">
        <v>24</v>
      </c>
      <c r="K12" s="22">
        <v>50</v>
      </c>
      <c r="L12" s="7"/>
      <c r="M12" s="7"/>
      <c r="N12" s="7"/>
      <c r="O12" s="2"/>
      <c r="P12" s="2"/>
      <c r="Q12" s="2"/>
      <c r="R12" s="2"/>
      <c r="S12" s="2"/>
      <c r="T12" s="2"/>
    </row>
    <row r="13" spans="1:20" ht="29.4" thickBot="1" x14ac:dyDescent="0.3">
      <c r="A13" s="7"/>
      <c r="B13" s="14" t="s">
        <v>21</v>
      </c>
      <c r="C13" s="15">
        <f ca="1">MAX(G22:G383)</f>
        <v>47</v>
      </c>
      <c r="D13" s="7"/>
      <c r="E13" s="7"/>
      <c r="F13" s="7"/>
      <c r="G13" s="7"/>
      <c r="H13" s="22">
        <v>4</v>
      </c>
      <c r="I13" s="23">
        <v>2.2916666666666669E-2</v>
      </c>
      <c r="J13" s="22">
        <v>7</v>
      </c>
      <c r="K13" s="22">
        <v>20</v>
      </c>
      <c r="L13" s="7"/>
      <c r="M13" s="7"/>
      <c r="N13" s="7"/>
      <c r="O13" s="2"/>
      <c r="P13" s="2"/>
      <c r="Q13" s="2"/>
      <c r="R13" s="2"/>
      <c r="S13" s="2"/>
      <c r="T13" s="2"/>
    </row>
    <row r="14" spans="1:20" ht="15" thickBot="1" x14ac:dyDescent="0.3">
      <c r="A14" s="7"/>
      <c r="B14" s="7"/>
      <c r="C14" s="7"/>
      <c r="D14" s="7"/>
      <c r="E14" s="7"/>
      <c r="F14" s="7"/>
      <c r="G14" s="7"/>
      <c r="H14" s="24">
        <v>6</v>
      </c>
      <c r="I14" s="25">
        <v>6.9444444444444447E-4</v>
      </c>
      <c r="J14" s="24">
        <v>1</v>
      </c>
      <c r="K14" s="24">
        <v>4</v>
      </c>
      <c r="L14" s="7"/>
      <c r="M14" s="7"/>
      <c r="N14" s="7"/>
      <c r="O14" s="2"/>
      <c r="P14" s="2"/>
      <c r="Q14" s="2"/>
      <c r="R14" s="2"/>
      <c r="S14" s="2"/>
      <c r="T14" s="2"/>
    </row>
    <row r="15" spans="1:20" ht="15" thickBot="1" x14ac:dyDescent="0.3">
      <c r="A15" s="7"/>
      <c r="B15" s="7"/>
      <c r="C15" s="7"/>
      <c r="D15" s="7"/>
      <c r="E15" s="7"/>
      <c r="F15" s="7"/>
      <c r="G15" s="7"/>
      <c r="H15" s="26">
        <v>5</v>
      </c>
      <c r="I15" s="27">
        <v>2.0833333333333333E-3</v>
      </c>
      <c r="J15" s="28">
        <v>2</v>
      </c>
      <c r="K15" s="19">
        <v>5</v>
      </c>
      <c r="L15" s="7"/>
      <c r="M15" s="7"/>
      <c r="N15" s="7"/>
      <c r="O15" s="2"/>
      <c r="P15" s="2"/>
      <c r="Q15" s="2"/>
      <c r="R15" s="2"/>
      <c r="S15" s="2"/>
      <c r="T15" s="2"/>
    </row>
    <row r="16" spans="1:20" ht="14.4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2"/>
      <c r="P16" s="2"/>
      <c r="Q16" s="2"/>
      <c r="R16" s="2"/>
      <c r="S16" s="2"/>
      <c r="T16" s="2"/>
    </row>
    <row r="17" spans="1:37" x14ac:dyDescent="0.25">
      <c r="E17" s="8"/>
      <c r="K17" s="8"/>
    </row>
    <row r="18" spans="1:37" ht="13.8" thickBot="1" x14ac:dyDescent="0.3"/>
    <row r="19" spans="1:37" ht="40.799999999999997" customHeight="1" thickBot="1" x14ac:dyDescent="0.35">
      <c r="A19" s="59" t="s">
        <v>6</v>
      </c>
      <c r="B19" s="61" t="s">
        <v>18</v>
      </c>
      <c r="C19" s="63" t="s">
        <v>3</v>
      </c>
      <c r="D19" s="61" t="s">
        <v>11</v>
      </c>
      <c r="E19" s="61" t="s">
        <v>12</v>
      </c>
      <c r="F19" s="61" t="s">
        <v>9</v>
      </c>
      <c r="G19" s="61" t="s">
        <v>22</v>
      </c>
      <c r="H19" s="61" t="s">
        <v>7</v>
      </c>
      <c r="I19" s="61" t="s">
        <v>8</v>
      </c>
      <c r="J19" s="61" t="s">
        <v>0</v>
      </c>
      <c r="K19" s="48" t="s">
        <v>4</v>
      </c>
      <c r="L19" s="49"/>
      <c r="M19" s="48" t="s">
        <v>5</v>
      </c>
      <c r="N19" s="65"/>
      <c r="O19" s="48" t="s">
        <v>24</v>
      </c>
      <c r="P19" s="49"/>
      <c r="Q19" s="48" t="s">
        <v>25</v>
      </c>
      <c r="R19" s="65"/>
      <c r="S19" s="48" t="s">
        <v>26</v>
      </c>
      <c r="T19" s="49"/>
      <c r="U19" s="48" t="s">
        <v>27</v>
      </c>
      <c r="V19" s="65"/>
      <c r="W19" s="48" t="s">
        <v>28</v>
      </c>
      <c r="X19" s="49"/>
      <c r="Y19" s="48" t="s">
        <v>29</v>
      </c>
      <c r="Z19" s="65"/>
      <c r="AA19" s="48" t="s">
        <v>30</v>
      </c>
      <c r="AB19" s="65"/>
      <c r="AC19" s="48" t="s">
        <v>31</v>
      </c>
      <c r="AD19" s="65"/>
      <c r="AE19" s="20"/>
      <c r="AF19" s="20"/>
      <c r="AG19" s="20"/>
      <c r="AH19" s="20"/>
      <c r="AI19" s="20"/>
      <c r="AJ19" s="20"/>
      <c r="AK19" s="20"/>
    </row>
    <row r="20" spans="1:37" ht="29.4" thickBot="1" x14ac:dyDescent="0.35">
      <c r="A20" s="60"/>
      <c r="B20" s="62"/>
      <c r="C20" s="64"/>
      <c r="D20" s="62"/>
      <c r="E20" s="62"/>
      <c r="F20" s="62"/>
      <c r="G20" s="62"/>
      <c r="H20" s="62"/>
      <c r="I20" s="62"/>
      <c r="J20" s="62"/>
      <c r="K20" s="16" t="s">
        <v>1</v>
      </c>
      <c r="L20" s="16" t="s">
        <v>2</v>
      </c>
      <c r="M20" s="16" t="s">
        <v>1</v>
      </c>
      <c r="N20" s="17" t="s">
        <v>2</v>
      </c>
      <c r="O20" s="16" t="s">
        <v>1</v>
      </c>
      <c r="P20" s="16" t="s">
        <v>2</v>
      </c>
      <c r="Q20" s="16" t="s">
        <v>1</v>
      </c>
      <c r="R20" s="17" t="s">
        <v>2</v>
      </c>
      <c r="S20" s="16" t="s">
        <v>1</v>
      </c>
      <c r="T20" s="16" t="s">
        <v>2</v>
      </c>
      <c r="U20" s="16" t="s">
        <v>1</v>
      </c>
      <c r="V20" s="17" t="s">
        <v>2</v>
      </c>
      <c r="W20" s="16" t="s">
        <v>1</v>
      </c>
      <c r="X20" s="16" t="s">
        <v>2</v>
      </c>
      <c r="Y20" s="16" t="s">
        <v>1</v>
      </c>
      <c r="Z20" s="17" t="s">
        <v>2</v>
      </c>
      <c r="AA20" s="16" t="s">
        <v>1</v>
      </c>
      <c r="AB20" s="17" t="s">
        <v>2</v>
      </c>
      <c r="AC20" s="16" t="s">
        <v>1</v>
      </c>
      <c r="AD20" s="17" t="s">
        <v>2</v>
      </c>
      <c r="AE20" s="20"/>
      <c r="AF20" s="20"/>
      <c r="AG20" s="20"/>
      <c r="AH20" s="20"/>
      <c r="AI20" s="20"/>
      <c r="AJ20" s="20"/>
      <c r="AK20" s="20"/>
    </row>
    <row r="21" spans="1:37" ht="13.8" x14ac:dyDescent="0.3">
      <c r="A21" s="3"/>
      <c r="B21" s="3"/>
      <c r="C21" s="4">
        <v>0.33333333333333331</v>
      </c>
      <c r="D21" s="5"/>
      <c r="E21" s="3"/>
      <c r="F21" s="3"/>
      <c r="G21" s="3"/>
      <c r="H21" s="3"/>
      <c r="I21" s="3"/>
      <c r="J21" s="3"/>
      <c r="K21" s="4"/>
      <c r="L21" s="4"/>
      <c r="M21" s="4"/>
      <c r="N21" s="4"/>
      <c r="O21" s="21"/>
      <c r="P21" s="21"/>
      <c r="Q21" s="21"/>
      <c r="R21" s="21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</row>
    <row r="22" spans="1:37" ht="13.8" x14ac:dyDescent="0.3">
      <c r="A22" s="3">
        <f ca="1">IF(IF(RAND()&lt;=0.3, RAND()*(1-0.5)+0.5, RAND()*0.5) &gt; 0.5,1,0)</f>
        <v>1</v>
      </c>
      <c r="B22" s="6">
        <f ca="1" xml:space="preserve"> -(60/10)*LOG(1-RAND())+1</f>
        <v>1.2165326047498528</v>
      </c>
      <c r="C22" s="4">
        <f ca="1">IF(C21="","",IF(C21+(B22)/1440&lt;=$C$21+12/24,C21+(B22)/1440,""))</f>
        <v>0.3341781476421874</v>
      </c>
      <c r="D22" s="20">
        <v>2.4431922800686152</v>
      </c>
      <c r="E22" s="4">
        <f>D22/1440</f>
        <v>1.696661305603205E-3</v>
      </c>
      <c r="F22" s="4">
        <f ca="1">IF(C22&lt;&gt;"",IF(A22,C22,IF(C22+E22&gt;TIME(20,0,0),"",C22+E22)),"")</f>
        <v>0.3341781476421874</v>
      </c>
      <c r="G22" s="3">
        <f ca="1">IF(F22&lt;&gt;"",SUM(COUNTIF($K$22:$K22,"&gt;"&amp;F22),COUNTIF($M$22:$M22,"&gt;"&amp;F22)),"")</f>
        <v>0</v>
      </c>
      <c r="H22" s="20">
        <v>12.360166048565588</v>
      </c>
      <c r="I22" s="4">
        <f>H22/1440</f>
        <v>8.5834486448372136E-3</v>
      </c>
      <c r="J22" s="4">
        <f ca="1">IF(AND(F22&lt;&gt;"",OR(K22&lt;&gt;"",M22&lt;&gt;"")),MAX(K22,M22)-F22,"")</f>
        <v>0</v>
      </c>
      <c r="K22" s="4">
        <f ca="1">IF(AND(MAX(L$21:L21)&lt;=MAX(N$21:N21),F22&lt;&gt;"",MAX(L$21:L21)&lt;=TIME(20,0,0)),MAX(L$21:L21,F22),"")</f>
        <v>0.3341781476421874</v>
      </c>
      <c r="L22" s="4">
        <f ca="1">IF(ISTEXT(K22),"",K22+H22/1440)</f>
        <v>0.34276159628702463</v>
      </c>
      <c r="M22" s="4" t="str">
        <f ca="1">IF(AND(MAX(L$21:L21)&gt;MAX(N$21:N21),F22&lt;&gt;"",MAX(N$21:N21)&lt;TIME(20,0,0)),MAX(N$21:N21,F22),"")</f>
        <v/>
      </c>
      <c r="N22" s="4" t="str">
        <f ca="1">IF(ISTEXT(M22),"",M22+H22/1440)</f>
        <v/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0"/>
      <c r="AF22" s="20"/>
      <c r="AG22" s="20"/>
      <c r="AH22" s="20"/>
      <c r="AI22" s="20"/>
      <c r="AJ22" s="20"/>
      <c r="AK22" s="20"/>
    </row>
    <row r="23" spans="1:37" ht="13.8" x14ac:dyDescent="0.3">
      <c r="A23" s="3">
        <f t="shared" ref="A23:A86" ca="1" si="0">IF(IF(RAND()&lt;=0.3, RAND()*(1-0.5)+0.5, RAND()*0.5) &gt; 0.5,1,0)</f>
        <v>0</v>
      </c>
      <c r="B23" s="6">
        <f t="shared" ref="B23:B86" ca="1" si="1" xml:space="preserve"> -(60/10)*LOG(1-RAND())+1</f>
        <v>2.8099644316530163</v>
      </c>
      <c r="C23" s="4">
        <f t="shared" ref="C23:C86" ca="1" si="2">IF(C22="","",IF(C22+(B23)/1440&lt;=$C$21+12/24,C22+(B23)/1440,""))</f>
        <v>0.33612951183083534</v>
      </c>
      <c r="D23" s="20">
        <v>3.4996007874069619</v>
      </c>
      <c r="E23" s="4">
        <f t="shared" ref="E23:E86" si="3">D23/1440</f>
        <v>2.4302783245881681E-3</v>
      </c>
      <c r="F23" s="4">
        <f t="shared" ref="F23:F86" ca="1" si="4">IF(C23&lt;&gt;"",IF(A23,C23,IF(C23+E23&gt;TIME(20,0,0),"",C23+E23)),"")</f>
        <v>0.33855979015542348</v>
      </c>
      <c r="G23" s="3">
        <f ca="1">IF(F23&lt;&gt;"",SUM(COUNTIF($K$22:$K23,"&gt;"&amp;F23),COUNTIF($M$22:$M23,"&gt;"&amp;F23)),"")</f>
        <v>0</v>
      </c>
      <c r="H23" s="20">
        <v>14.25310305570747</v>
      </c>
      <c r="I23" s="4">
        <f t="shared" ref="I23:I86" si="5">H23/1440</f>
        <v>9.897988233130187E-3</v>
      </c>
      <c r="J23" s="4">
        <f t="shared" ref="J23:J86" ca="1" si="6">IF(AND(F23&lt;&gt;"",OR(K23&lt;&gt;"",M23&lt;&gt;"")),MAX(K23,M23)-F23,"")</f>
        <v>0</v>
      </c>
      <c r="K23" s="4" t="str">
        <f ca="1">IF(AND(MAX(L$21:L22)&lt;=MAX(N$21:N22),F23&lt;&gt;"",MAX(L$21:L22)&lt;=TIME(20,0,0)),MAX(L$21:L22,F23),"")</f>
        <v/>
      </c>
      <c r="L23" s="4" t="str">
        <f t="shared" ref="L23:L86" ca="1" si="7">IF(ISTEXT(K23),"",K23+H23/1440)</f>
        <v/>
      </c>
      <c r="M23" s="4">
        <f ca="1">IF(AND(MAX(L$21:L22)&gt;MAX(N$21:N22),F23&lt;&gt;"",MAX(N$21:N22)&lt;TIME(20,0,0)),MAX(N$21:N22,F23),"")</f>
        <v>0.33855979015542348</v>
      </c>
      <c r="N23" s="4">
        <f t="shared" ref="N23:N86" ca="1" si="8">IF(ISTEXT(M23),"",M23+H23/1440)</f>
        <v>0.34845777838855369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0"/>
      <c r="AF23" s="20"/>
      <c r="AG23" s="20"/>
      <c r="AH23" s="20"/>
      <c r="AI23" s="20"/>
      <c r="AJ23" s="20"/>
      <c r="AK23" s="20"/>
    </row>
    <row r="24" spans="1:37" ht="13.8" x14ac:dyDescent="0.3">
      <c r="A24" s="3">
        <f t="shared" ca="1" si="0"/>
        <v>0</v>
      </c>
      <c r="B24" s="6">
        <f t="shared" ca="1" si="1"/>
        <v>7.57111380940486</v>
      </c>
      <c r="C24" s="4">
        <f t="shared" ca="1" si="2"/>
        <v>0.34138722975403318</v>
      </c>
      <c r="D24" s="20">
        <v>4.4184092833602335</v>
      </c>
      <c r="E24" s="4">
        <f t="shared" si="3"/>
        <v>3.0683397801112731E-3</v>
      </c>
      <c r="F24" s="4">
        <f t="shared" ca="1" si="4"/>
        <v>0.34445556953414447</v>
      </c>
      <c r="G24" s="3">
        <f ca="1">IF(F24&lt;&gt;"",SUM(COUNTIF($K$22:$K24,"&gt;"&amp;F24),COUNTIF($M$22:$M24,"&gt;"&amp;F24)),"")</f>
        <v>0</v>
      </c>
      <c r="H24" s="20">
        <v>10.414262343729206</v>
      </c>
      <c r="I24" s="4">
        <f t="shared" si="5"/>
        <v>7.232126627589726E-3</v>
      </c>
      <c r="J24" s="4">
        <f t="shared" ca="1" si="6"/>
        <v>0</v>
      </c>
      <c r="K24" s="4">
        <f ca="1">IF(AND(MAX(L$21:L23)&lt;=MAX(N$21:N23),F24&lt;&gt;"",MAX(L$21:L23)&lt;=TIME(20,0,0)),MAX(L$21:L23,F24),"")</f>
        <v>0.34445556953414447</v>
      </c>
      <c r="L24" s="4">
        <f t="shared" ca="1" si="7"/>
        <v>0.35168769616173418</v>
      </c>
      <c r="M24" s="4" t="str">
        <f ca="1">IF(AND(MAX(L$21:L23)&gt;MAX(N$21:N23),F24&lt;&gt;"",MAX(N$21:N23)&lt;TIME(20,0,0)),MAX(N$21:N23,F24),"")</f>
        <v/>
      </c>
      <c r="N24" s="4" t="str">
        <f t="shared" ca="1" si="8"/>
        <v/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0"/>
      <c r="AF24" s="20"/>
      <c r="AG24" s="20"/>
      <c r="AH24" s="20"/>
      <c r="AI24" s="20"/>
      <c r="AJ24" s="20"/>
      <c r="AK24" s="20"/>
    </row>
    <row r="25" spans="1:37" ht="13.8" x14ac:dyDescent="0.3">
      <c r="A25" s="3">
        <f t="shared" ca="1" si="0"/>
        <v>1</v>
      </c>
      <c r="B25" s="6">
        <f t="shared" ca="1" si="1"/>
        <v>1.3503083467656185</v>
      </c>
      <c r="C25" s="4">
        <f t="shared" ca="1" si="2"/>
        <v>0.34232494388373153</v>
      </c>
      <c r="D25" s="20">
        <v>3.4034814082842786</v>
      </c>
      <c r="E25" s="4">
        <f t="shared" si="3"/>
        <v>2.3635287557529712E-3</v>
      </c>
      <c r="F25" s="4">
        <f t="shared" ca="1" si="4"/>
        <v>0.34232494388373153</v>
      </c>
      <c r="G25" s="3">
        <f ca="1">IF(F25&lt;&gt;"",SUM(COUNTIF($K$22:$K25,"&gt;"&amp;F25),COUNTIF($M$22:$M25,"&gt;"&amp;F25)),"")</f>
        <v>2</v>
      </c>
      <c r="H25" s="20">
        <v>14.388998617178004</v>
      </c>
      <c r="I25" s="4">
        <f t="shared" si="5"/>
        <v>9.9923601508180582E-3</v>
      </c>
      <c r="J25" s="4">
        <f t="shared" ca="1" si="6"/>
        <v>6.13283450482216E-3</v>
      </c>
      <c r="K25" s="4" t="str">
        <f ca="1">IF(AND(MAX(L$21:L24)&lt;=MAX(N$21:N24),F25&lt;&gt;"",MAX(L$21:L24)&lt;=TIME(20,0,0)),MAX(L$21:L24,F25),"")</f>
        <v/>
      </c>
      <c r="L25" s="4" t="str">
        <f t="shared" ca="1" si="7"/>
        <v/>
      </c>
      <c r="M25" s="4">
        <f ca="1">IF(AND(MAX(L$21:L24)&gt;MAX(N$21:N24),F25&lt;&gt;"",MAX(N$21:N24)&lt;TIME(20,0,0)),MAX(N$21:N24,F25),"")</f>
        <v>0.34845777838855369</v>
      </c>
      <c r="N25" s="4">
        <f t="shared" ca="1" si="8"/>
        <v>0.35845013853937174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0"/>
      <c r="AF25" s="20"/>
      <c r="AG25" s="20"/>
      <c r="AH25" s="20"/>
      <c r="AI25" s="20"/>
      <c r="AJ25" s="20"/>
      <c r="AK25" s="20"/>
    </row>
    <row r="26" spans="1:37" ht="13.8" x14ac:dyDescent="0.3">
      <c r="A26" s="3">
        <f t="shared" ca="1" si="0"/>
        <v>0</v>
      </c>
      <c r="B26" s="6">
        <f t="shared" ca="1" si="1"/>
        <v>5.8956659073884197</v>
      </c>
      <c r="C26" s="4">
        <f t="shared" ca="1" si="2"/>
        <v>0.34641915631941794</v>
      </c>
      <c r="D26" s="20">
        <v>3.1346592171103111</v>
      </c>
      <c r="E26" s="4">
        <f t="shared" si="3"/>
        <v>2.176846678548827E-3</v>
      </c>
      <c r="F26" s="4">
        <f t="shared" ca="1" si="4"/>
        <v>0.34859600299796678</v>
      </c>
      <c r="G26" s="3">
        <f ca="1">IF(F26&lt;&gt;"",SUM(COUNTIF($K$22:$K26,"&gt;"&amp;F26),COUNTIF($M$22:$M26,"&gt;"&amp;F26)),"")</f>
        <v>1</v>
      </c>
      <c r="H26" s="20">
        <v>15.232368790875626</v>
      </c>
      <c r="I26" s="4">
        <f t="shared" si="5"/>
        <v>1.0578033882552518E-2</v>
      </c>
      <c r="J26" s="4">
        <f t="shared" ca="1" si="6"/>
        <v>3.091693163767395E-3</v>
      </c>
      <c r="K26" s="4">
        <f ca="1">IF(AND(MAX(L$21:L25)&lt;=MAX(N$21:N25),F26&lt;&gt;"",MAX(L$21:L25)&lt;=TIME(20,0,0)),MAX(L$21:L25,F26),"")</f>
        <v>0.35168769616173418</v>
      </c>
      <c r="L26" s="4">
        <f t="shared" ca="1" si="7"/>
        <v>0.36226573004428669</v>
      </c>
      <c r="M26" s="4" t="str">
        <f ca="1">IF(AND(MAX(L$21:L25)&gt;MAX(N$21:N25),F26&lt;&gt;"",MAX(N$21:N25)&lt;TIME(20,0,0)),MAX(N$21:N25,F26),"")</f>
        <v/>
      </c>
      <c r="N26" s="4" t="str">
        <f t="shared" ca="1" si="8"/>
        <v/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0"/>
      <c r="AF26" s="20"/>
      <c r="AG26" s="20"/>
      <c r="AH26" s="20"/>
      <c r="AI26" s="20"/>
      <c r="AJ26" s="20"/>
      <c r="AK26" s="20"/>
    </row>
    <row r="27" spans="1:37" ht="13.8" x14ac:dyDescent="0.3">
      <c r="A27" s="3">
        <f t="shared" ca="1" si="0"/>
        <v>0</v>
      </c>
      <c r="B27" s="6">
        <f t="shared" ca="1" si="1"/>
        <v>3.7769711259854257</v>
      </c>
      <c r="C27" s="4">
        <f t="shared" ca="1" si="2"/>
        <v>0.3490420529346856</v>
      </c>
      <c r="D27" s="20">
        <v>2.8554159219565918</v>
      </c>
      <c r="E27" s="4">
        <f t="shared" si="3"/>
        <v>1.9829277235809666E-3</v>
      </c>
      <c r="F27" s="4">
        <f t="shared" ca="1" si="4"/>
        <v>0.35102498065826654</v>
      </c>
      <c r="G27" s="3">
        <f ca="1">IF(F27&lt;&gt;"",SUM(COUNTIF($K$22:$K27,"&gt;"&amp;F27),COUNTIF($M$22:$M27,"&gt;"&amp;F27)),"")</f>
        <v>2</v>
      </c>
      <c r="H27" s="20">
        <v>18.667969394882675</v>
      </c>
      <c r="I27" s="4">
        <f t="shared" si="5"/>
        <v>1.2963867635335191E-2</v>
      </c>
      <c r="J27" s="4">
        <f t="shared" ca="1" si="6"/>
        <v>7.4251578811052044E-3</v>
      </c>
      <c r="K27" s="4" t="str">
        <f ca="1">IF(AND(MAX(L$21:L26)&lt;=MAX(N$21:N26),F27&lt;&gt;"",MAX(L$21:L26)&lt;=TIME(20,0,0)),MAX(L$21:L26,F27),"")</f>
        <v/>
      </c>
      <c r="L27" s="4" t="str">
        <f t="shared" ca="1" si="7"/>
        <v/>
      </c>
      <c r="M27" s="4">
        <f ca="1">IF(AND(MAX(L$21:L26)&gt;MAX(N$21:N26),F27&lt;&gt;"",MAX(N$21:N26)&lt;TIME(20,0,0)),MAX(N$21:N26,F27),"")</f>
        <v>0.35845013853937174</v>
      </c>
      <c r="N27" s="4">
        <f t="shared" ca="1" si="8"/>
        <v>0.37141400617470693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0"/>
      <c r="AF27" s="20"/>
      <c r="AG27" s="20"/>
      <c r="AH27" s="20"/>
      <c r="AI27" s="20"/>
      <c r="AJ27" s="20"/>
      <c r="AK27" s="20"/>
    </row>
    <row r="28" spans="1:37" ht="13.8" x14ac:dyDescent="0.3">
      <c r="A28" s="3">
        <f t="shared" ca="1" si="0"/>
        <v>1</v>
      </c>
      <c r="B28" s="6">
        <f t="shared" ca="1" si="1"/>
        <v>1.1656324526190285</v>
      </c>
      <c r="C28" s="4">
        <f t="shared" ca="1" si="2"/>
        <v>0.34985151991567104</v>
      </c>
      <c r="D28" s="20">
        <v>1.6650004757393617</v>
      </c>
      <c r="E28" s="4">
        <f t="shared" si="3"/>
        <v>1.1562503303745566E-3</v>
      </c>
      <c r="F28" s="4">
        <f t="shared" ca="1" si="4"/>
        <v>0.34985151991567104</v>
      </c>
      <c r="G28" s="3">
        <f ca="1">IF(F28&lt;&gt;"",SUM(COUNTIF($K$22:$K28,"&gt;"&amp;F28),COUNTIF($M$22:$M28,"&gt;"&amp;F28)),"")</f>
        <v>3</v>
      </c>
      <c r="H28" s="20">
        <v>13.619276198041916</v>
      </c>
      <c r="I28" s="4">
        <f t="shared" si="5"/>
        <v>9.4578306930846647E-3</v>
      </c>
      <c r="J28" s="4">
        <f t="shared" ca="1" si="6"/>
        <v>1.2414210128615655E-2</v>
      </c>
      <c r="K28" s="4">
        <f ca="1">IF(AND(MAX(L$21:L27)&lt;=MAX(N$21:N27),F28&lt;&gt;"",MAX(L$21:L27)&lt;=TIME(20,0,0)),MAX(L$21:L27,F28),"")</f>
        <v>0.36226573004428669</v>
      </c>
      <c r="L28" s="4">
        <f t="shared" ca="1" si="7"/>
        <v>0.37172356073737134</v>
      </c>
      <c r="M28" s="4" t="str">
        <f ca="1">IF(AND(MAX(L$21:L27)&gt;MAX(N$21:N27),F28&lt;&gt;"",MAX(N$21:N27)&lt;TIME(20,0,0)),MAX(N$21:N27,F28),"")</f>
        <v/>
      </c>
      <c r="N28" s="4" t="str">
        <f t="shared" ca="1" si="8"/>
        <v/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0"/>
      <c r="AF28" s="20"/>
      <c r="AG28" s="20"/>
      <c r="AH28" s="20"/>
      <c r="AI28" s="20"/>
      <c r="AJ28" s="20"/>
      <c r="AK28" s="20"/>
    </row>
    <row r="29" spans="1:37" ht="13.8" x14ac:dyDescent="0.3">
      <c r="A29" s="3">
        <f t="shared" ca="1" si="0"/>
        <v>1</v>
      </c>
      <c r="B29" s="6">
        <f t="shared" ca="1" si="1"/>
        <v>5.351614874147212</v>
      </c>
      <c r="C29" s="4">
        <f t="shared" ca="1" si="2"/>
        <v>0.35356791913382885</v>
      </c>
      <c r="D29" s="20">
        <v>3.1942672156474146</v>
      </c>
      <c r="E29" s="4">
        <f t="shared" si="3"/>
        <v>2.218241121977371E-3</v>
      </c>
      <c r="F29" s="4">
        <f t="shared" ca="1" si="4"/>
        <v>0.35356791913382885</v>
      </c>
      <c r="G29" s="3">
        <f ca="1">IF(F29&lt;&gt;"",SUM(COUNTIF($K$22:$K29,"&gt;"&amp;F29),COUNTIF($M$22:$M29,"&gt;"&amp;F29)),"")</f>
        <v>3</v>
      </c>
      <c r="H29" s="20">
        <v>13.594378780580882</v>
      </c>
      <c r="I29" s="4">
        <f t="shared" si="5"/>
        <v>9.4405408198478345E-3</v>
      </c>
      <c r="J29" s="4">
        <f t="shared" ca="1" si="6"/>
        <v>1.7846087040878089E-2</v>
      </c>
      <c r="K29" s="4" t="str">
        <f ca="1">IF(AND(MAX(L$21:L28)&lt;=MAX(N$21:N28),F29&lt;&gt;"",MAX(L$21:L28)&lt;=TIME(20,0,0)),MAX(L$21:L28,F29),"")</f>
        <v/>
      </c>
      <c r="L29" s="4" t="str">
        <f t="shared" ca="1" si="7"/>
        <v/>
      </c>
      <c r="M29" s="4">
        <f ca="1">IF(AND(MAX(L$21:L28)&gt;MAX(N$21:N28),F29&lt;&gt;"",MAX(N$21:N28)&lt;TIME(20,0,0)),MAX(N$21:N28,F29),"")</f>
        <v>0.37141400617470693</v>
      </c>
      <c r="N29" s="4">
        <f t="shared" ca="1" si="8"/>
        <v>0.38085454699455479</v>
      </c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0"/>
      <c r="AF29" s="20"/>
      <c r="AG29" s="20"/>
      <c r="AH29" s="20"/>
      <c r="AI29" s="20"/>
      <c r="AJ29" s="20"/>
      <c r="AK29" s="20"/>
    </row>
    <row r="30" spans="1:37" ht="13.8" x14ac:dyDescent="0.3">
      <c r="A30" s="3">
        <f t="shared" ca="1" si="0"/>
        <v>1</v>
      </c>
      <c r="B30" s="6">
        <f t="shared" ca="1" si="1"/>
        <v>8.9920422132685243</v>
      </c>
      <c r="C30" s="4">
        <f t="shared" ca="1" si="2"/>
        <v>0.35981239289304312</v>
      </c>
      <c r="D30" s="20">
        <v>2.8681971646874445</v>
      </c>
      <c r="E30" s="4">
        <f t="shared" si="3"/>
        <v>1.9918035865885029E-3</v>
      </c>
      <c r="F30" s="4">
        <f t="shared" ca="1" si="4"/>
        <v>0.35981239289304312</v>
      </c>
      <c r="G30" s="3">
        <f ca="1">IF(F30&lt;&gt;"",SUM(COUNTIF($K$22:$K30,"&gt;"&amp;F30),COUNTIF($M$22:$M30,"&gt;"&amp;F30)),"")</f>
        <v>3</v>
      </c>
      <c r="H30" s="20">
        <v>14.25427118796506</v>
      </c>
      <c r="I30" s="4">
        <f t="shared" si="5"/>
        <v>9.898799436086847E-3</v>
      </c>
      <c r="J30" s="4">
        <f t="shared" ca="1" si="6"/>
        <v>1.1911167844328219E-2</v>
      </c>
      <c r="K30" s="4">
        <f ca="1">IF(AND(MAX(L$21:L29)&lt;=MAX(N$21:N29),F30&lt;&gt;"",MAX(L$21:L29)&lt;=TIME(20,0,0)),MAX(L$21:L29,F30),"")</f>
        <v>0.37172356073737134</v>
      </c>
      <c r="L30" s="4">
        <f t="shared" ca="1" si="7"/>
        <v>0.38162236017345819</v>
      </c>
      <c r="M30" s="4" t="str">
        <f ca="1">IF(AND(MAX(L$21:L29)&gt;MAX(N$21:N29),F30&lt;&gt;"",MAX(N$21:N29)&lt;TIME(20,0,0)),MAX(N$21:N29,F30),"")</f>
        <v/>
      </c>
      <c r="N30" s="4" t="str">
        <f t="shared" ca="1" si="8"/>
        <v/>
      </c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0"/>
      <c r="AF30" s="20"/>
      <c r="AG30" s="20"/>
      <c r="AH30" s="20"/>
      <c r="AI30" s="20"/>
      <c r="AJ30" s="20"/>
      <c r="AK30" s="20"/>
    </row>
    <row r="31" spans="1:37" ht="13.8" x14ac:dyDescent="0.3">
      <c r="A31" s="3">
        <f t="shared" ca="1" si="0"/>
        <v>1</v>
      </c>
      <c r="B31" s="6">
        <f t="shared" ca="1" si="1"/>
        <v>5.6388479129401219</v>
      </c>
      <c r="C31" s="4">
        <f t="shared" ca="1" si="2"/>
        <v>0.36372825949925153</v>
      </c>
      <c r="D31" s="20">
        <v>3.2993036218867928</v>
      </c>
      <c r="E31" s="4">
        <f t="shared" si="3"/>
        <v>2.2911830707547172E-3</v>
      </c>
      <c r="F31" s="4">
        <f t="shared" ca="1" si="4"/>
        <v>0.36372825949925153</v>
      </c>
      <c r="G31" s="3">
        <f ca="1">IF(F31&lt;&gt;"",SUM(COUNTIF($K$22:$K31,"&gt;"&amp;F31),COUNTIF($M$22:$M31,"&gt;"&amp;F31)),"")</f>
        <v>3</v>
      </c>
      <c r="H31" s="20">
        <v>13.372382492561883</v>
      </c>
      <c r="I31" s="4">
        <f t="shared" si="5"/>
        <v>9.2863767309457525E-3</v>
      </c>
      <c r="J31" s="4">
        <f t="shared" ca="1" si="6"/>
        <v>1.7126287495303261E-2</v>
      </c>
      <c r="K31" s="4" t="str">
        <f ca="1">IF(AND(MAX(L$21:L30)&lt;=MAX(N$21:N30),F31&lt;&gt;"",MAX(L$21:L30)&lt;=TIME(20,0,0)),MAX(L$21:L30,F31),"")</f>
        <v/>
      </c>
      <c r="L31" s="4" t="str">
        <f t="shared" ca="1" si="7"/>
        <v/>
      </c>
      <c r="M31" s="4">
        <f ca="1">IF(AND(MAX(L$21:L30)&gt;MAX(N$21:N30),F31&lt;&gt;"",MAX(N$21:N30)&lt;TIME(20,0,0)),MAX(N$21:N30,F31),"")</f>
        <v>0.38085454699455479</v>
      </c>
      <c r="N31" s="4">
        <f t="shared" ca="1" si="8"/>
        <v>0.39014092372550052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0"/>
      <c r="AF31" s="20"/>
      <c r="AG31" s="20"/>
      <c r="AH31" s="20"/>
      <c r="AI31" s="20"/>
      <c r="AJ31" s="20"/>
      <c r="AK31" s="20"/>
    </row>
    <row r="32" spans="1:37" ht="13.8" x14ac:dyDescent="0.3">
      <c r="A32" s="3">
        <f t="shared" ca="1" si="0"/>
        <v>1</v>
      </c>
      <c r="B32" s="6">
        <f t="shared" ca="1" si="1"/>
        <v>1.0551159049392438</v>
      </c>
      <c r="C32" s="4">
        <f t="shared" ca="1" si="2"/>
        <v>0.36446097887768159</v>
      </c>
      <c r="D32" s="20">
        <v>3.0540069322596537</v>
      </c>
      <c r="E32" s="4">
        <f t="shared" si="3"/>
        <v>2.1208381474025371E-3</v>
      </c>
      <c r="F32" s="4">
        <f t="shared" ca="1" si="4"/>
        <v>0.36446097887768159</v>
      </c>
      <c r="G32" s="3">
        <f ca="1">IF(F32&lt;&gt;"",SUM(COUNTIF($K$22:$K32,"&gt;"&amp;F32),COUNTIF($M$22:$M32,"&gt;"&amp;F32)),"")</f>
        <v>4</v>
      </c>
      <c r="H32" s="20">
        <v>19.471542069950374</v>
      </c>
      <c r="I32" s="4">
        <f t="shared" si="5"/>
        <v>1.3521904215243316E-2</v>
      </c>
      <c r="J32" s="4">
        <f t="shared" ca="1" si="6"/>
        <v>1.7161381295776601E-2</v>
      </c>
      <c r="K32" s="4">
        <f ca="1">IF(AND(MAX(L$21:L31)&lt;=MAX(N$21:N31),F32&lt;&gt;"",MAX(L$21:L31)&lt;=TIME(20,0,0)),MAX(L$21:L31,F32),"")</f>
        <v>0.38162236017345819</v>
      </c>
      <c r="L32" s="4">
        <f t="shared" ca="1" si="7"/>
        <v>0.39514426438870148</v>
      </c>
      <c r="M32" s="4" t="str">
        <f ca="1">IF(AND(MAX(L$21:L31)&gt;MAX(N$21:N31),F32&lt;&gt;"",MAX(N$21:N31)&lt;TIME(20,0,0)),MAX(N$21:N31,F32),"")</f>
        <v/>
      </c>
      <c r="N32" s="4" t="str">
        <f t="shared" ca="1" si="8"/>
        <v/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0"/>
      <c r="AF32" s="20"/>
      <c r="AG32" s="20"/>
      <c r="AH32" s="20"/>
      <c r="AI32" s="20"/>
      <c r="AJ32" s="20"/>
      <c r="AK32" s="20"/>
    </row>
    <row r="33" spans="1:37" ht="13.8" x14ac:dyDescent="0.3">
      <c r="A33" s="3">
        <f t="shared" ca="1" si="0"/>
        <v>1</v>
      </c>
      <c r="B33" s="6">
        <f t="shared" ca="1" si="1"/>
        <v>3.642002229858162</v>
      </c>
      <c r="C33" s="4">
        <f t="shared" ca="1" si="2"/>
        <v>0.36699014709286087</v>
      </c>
      <c r="D33" s="20">
        <v>3.4771879957843339</v>
      </c>
      <c r="E33" s="4">
        <f t="shared" si="3"/>
        <v>2.4147138859613431E-3</v>
      </c>
      <c r="F33" s="4">
        <f t="shared" ca="1" si="4"/>
        <v>0.36699014709286087</v>
      </c>
      <c r="G33" s="3">
        <f ca="1">IF(F33&lt;&gt;"",SUM(COUNTIF($K$22:$K33,"&gt;"&amp;F33),COUNTIF($M$22:$M33,"&gt;"&amp;F33)),"")</f>
        <v>5</v>
      </c>
      <c r="H33" s="20">
        <v>6.1848817646387033</v>
      </c>
      <c r="I33" s="4">
        <f t="shared" si="5"/>
        <v>4.2950567809990998E-3</v>
      </c>
      <c r="J33" s="4">
        <f t="shared" ca="1" si="6"/>
        <v>2.3150776632639647E-2</v>
      </c>
      <c r="K33" s="4" t="str">
        <f ca="1">IF(AND(MAX(L$21:L32)&lt;=MAX(N$21:N32),F33&lt;&gt;"",MAX(L$21:L32)&lt;=TIME(20,0,0)),MAX(L$21:L32,F33),"")</f>
        <v/>
      </c>
      <c r="L33" s="4" t="str">
        <f t="shared" ca="1" si="7"/>
        <v/>
      </c>
      <c r="M33" s="4">
        <f ca="1">IF(AND(MAX(L$21:L32)&gt;MAX(N$21:N32),F33&lt;&gt;"",MAX(N$21:N32)&lt;TIME(20,0,0)),MAX(N$21:N32,F33),"")</f>
        <v>0.39014092372550052</v>
      </c>
      <c r="N33" s="4">
        <f t="shared" ca="1" si="8"/>
        <v>0.39443598050649964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0"/>
      <c r="AF33" s="20"/>
      <c r="AG33" s="20"/>
      <c r="AH33" s="20"/>
      <c r="AI33" s="20"/>
      <c r="AJ33" s="20"/>
      <c r="AK33" s="20"/>
    </row>
    <row r="34" spans="1:37" ht="13.8" x14ac:dyDescent="0.3">
      <c r="A34" s="3">
        <f t="shared" ca="1" si="0"/>
        <v>0</v>
      </c>
      <c r="B34" s="6">
        <f t="shared" ca="1" si="1"/>
        <v>4.2432747732544165</v>
      </c>
      <c r="C34" s="4">
        <f t="shared" ca="1" si="2"/>
        <v>0.36993686568539869</v>
      </c>
      <c r="D34" s="20">
        <v>3.3906097845174372</v>
      </c>
      <c r="E34" s="4">
        <f t="shared" si="3"/>
        <v>2.3545901281371092E-3</v>
      </c>
      <c r="F34" s="4">
        <f t="shared" ca="1" si="4"/>
        <v>0.37229145581353579</v>
      </c>
      <c r="G34" s="3">
        <f ca="1">IF(F34&lt;&gt;"",SUM(COUNTIF($K$22:$K34,"&gt;"&amp;F34),COUNTIF($M$22:$M34,"&gt;"&amp;F34)),"")</f>
        <v>4</v>
      </c>
      <c r="H34" s="20">
        <v>19.702465616901463</v>
      </c>
      <c r="I34" s="4">
        <f t="shared" si="5"/>
        <v>1.3682267789514905E-2</v>
      </c>
      <c r="J34" s="4">
        <f t="shared" ca="1" si="6"/>
        <v>2.2144524692963852E-2</v>
      </c>
      <c r="K34" s="4" t="str">
        <f ca="1">IF(AND(MAX(L$21:L33)&lt;=MAX(N$21:N33),F34&lt;&gt;"",MAX(L$21:L33)&lt;=TIME(20,0,0)),MAX(L$21:L33,F34),"")</f>
        <v/>
      </c>
      <c r="L34" s="4" t="str">
        <f t="shared" ca="1" si="7"/>
        <v/>
      </c>
      <c r="M34" s="4">
        <f ca="1">IF(AND(MAX(L$21:L33)&gt;MAX(N$21:N33),F34&lt;&gt;"",MAX(N$21:N33)&lt;TIME(20,0,0)),MAX(N$21:N33,F34),"")</f>
        <v>0.39443598050649964</v>
      </c>
      <c r="N34" s="4">
        <f t="shared" ca="1" si="8"/>
        <v>0.40811824829601456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0"/>
      <c r="AF34" s="20"/>
      <c r="AG34" s="20"/>
      <c r="AH34" s="20"/>
      <c r="AI34" s="20"/>
      <c r="AJ34" s="20"/>
      <c r="AK34" s="20"/>
    </row>
    <row r="35" spans="1:37" ht="13.8" x14ac:dyDescent="0.3">
      <c r="A35" s="3">
        <f t="shared" ca="1" si="0"/>
        <v>0</v>
      </c>
      <c r="B35" s="6">
        <f t="shared" ca="1" si="1"/>
        <v>1.2958998229609231</v>
      </c>
      <c r="C35" s="4">
        <f t="shared" ca="1" si="2"/>
        <v>0.37083679611801046</v>
      </c>
      <c r="D35" s="20">
        <v>2.6465078311302932</v>
      </c>
      <c r="E35" s="4">
        <f t="shared" si="3"/>
        <v>1.837852660507148E-3</v>
      </c>
      <c r="F35" s="4">
        <f t="shared" ca="1" si="4"/>
        <v>0.37267464877851758</v>
      </c>
      <c r="G35" s="3">
        <f ca="1">IF(F35&lt;&gt;"",SUM(COUNTIF($K$22:$K35,"&gt;"&amp;F35),COUNTIF($M$22:$M35,"&gt;"&amp;F35)),"")</f>
        <v>5</v>
      </c>
      <c r="H35" s="20">
        <v>10.920728679266176</v>
      </c>
      <c r="I35" s="4">
        <f t="shared" si="5"/>
        <v>7.5838393606015115E-3</v>
      </c>
      <c r="J35" s="4">
        <f t="shared" ca="1" si="6"/>
        <v>2.2469615610183902E-2</v>
      </c>
      <c r="K35" s="4">
        <f ca="1">IF(AND(MAX(L$21:L34)&lt;=MAX(N$21:N34),F35&lt;&gt;"",MAX(L$21:L34)&lt;=TIME(20,0,0)),MAX(L$21:L34,F35),"")</f>
        <v>0.39514426438870148</v>
      </c>
      <c r="L35" s="4">
        <f t="shared" ca="1" si="7"/>
        <v>0.40272810374930301</v>
      </c>
      <c r="M35" s="4" t="str">
        <f ca="1">IF(AND(MAX(L$21:L34)&gt;MAX(N$21:N34),F35&lt;&gt;"",MAX(N$21:N34)&lt;TIME(20,0,0)),MAX(N$21:N34,F35),"")</f>
        <v/>
      </c>
      <c r="N35" s="4" t="str">
        <f t="shared" ca="1" si="8"/>
        <v/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0"/>
      <c r="AF35" s="20"/>
      <c r="AG35" s="20"/>
      <c r="AH35" s="20"/>
      <c r="AI35" s="20"/>
      <c r="AJ35" s="20"/>
      <c r="AK35" s="20"/>
    </row>
    <row r="36" spans="1:37" ht="13.8" x14ac:dyDescent="0.3">
      <c r="A36" s="3">
        <f t="shared" ca="1" si="0"/>
        <v>0</v>
      </c>
      <c r="B36" s="6">
        <f t="shared" ca="1" si="1"/>
        <v>5.8826430538637045</v>
      </c>
      <c r="C36" s="4">
        <f t="shared" ca="1" si="2"/>
        <v>0.37492196490541579</v>
      </c>
      <c r="D36" s="20">
        <v>3.2851291469596617</v>
      </c>
      <c r="E36" s="4">
        <f t="shared" si="3"/>
        <v>2.2813396853886541E-3</v>
      </c>
      <c r="F36" s="4">
        <f t="shared" ca="1" si="4"/>
        <v>0.37720330459080442</v>
      </c>
      <c r="G36" s="3">
        <f ca="1">IF(F36&lt;&gt;"",SUM(COUNTIF($K$22:$K36,"&gt;"&amp;F36),COUNTIF($M$22:$M36,"&gt;"&amp;F36)),"")</f>
        <v>6</v>
      </c>
      <c r="H36" s="20">
        <v>10.859005252896168</v>
      </c>
      <c r="I36" s="4">
        <f t="shared" si="5"/>
        <v>7.5409758700667835E-3</v>
      </c>
      <c r="J36" s="4">
        <f t="shared" ca="1" si="6"/>
        <v>2.552479915849859E-2</v>
      </c>
      <c r="K36" s="4">
        <f ca="1">IF(AND(MAX(L$21:L35)&lt;=MAX(N$21:N35),F36&lt;&gt;"",MAX(L$21:L35)&lt;=TIME(20,0,0)),MAX(L$21:L35,F36),"")</f>
        <v>0.40272810374930301</v>
      </c>
      <c r="L36" s="4">
        <f t="shared" ca="1" si="7"/>
        <v>0.41026907961936981</v>
      </c>
      <c r="M36" s="4" t="str">
        <f ca="1">IF(AND(MAX(L$21:L35)&gt;MAX(N$21:N35),F36&lt;&gt;"",MAX(N$21:N35)&lt;TIME(20,0,0)),MAX(N$21:N35,F36),"")</f>
        <v/>
      </c>
      <c r="N36" s="4" t="str">
        <f t="shared" ca="1" si="8"/>
        <v/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0"/>
      <c r="AF36" s="20"/>
      <c r="AG36" s="20"/>
      <c r="AH36" s="20"/>
      <c r="AI36" s="20"/>
      <c r="AJ36" s="20"/>
      <c r="AK36" s="20"/>
    </row>
    <row r="37" spans="1:37" ht="13.8" x14ac:dyDescent="0.3">
      <c r="A37" s="3">
        <f t="shared" ca="1" si="0"/>
        <v>0</v>
      </c>
      <c r="B37" s="6">
        <f t="shared" ca="1" si="1"/>
        <v>3.3879940242371545</v>
      </c>
      <c r="C37" s="4">
        <f t="shared" ca="1" si="2"/>
        <v>0.37727473853335824</v>
      </c>
      <c r="D37" s="20">
        <v>2.9924557414487936</v>
      </c>
      <c r="E37" s="4">
        <f t="shared" si="3"/>
        <v>2.0780942648949956E-3</v>
      </c>
      <c r="F37" s="4">
        <f t="shared" ca="1" si="4"/>
        <v>0.37935283279825321</v>
      </c>
      <c r="G37" s="3">
        <f ca="1">IF(F37&lt;&gt;"",SUM(COUNTIF($K$22:$K37,"&gt;"&amp;F37),COUNTIF($M$22:$M37,"&gt;"&amp;F37)),"")</f>
        <v>7</v>
      </c>
      <c r="H37" s="20">
        <v>11.637842514246586</v>
      </c>
      <c r="I37" s="4">
        <f t="shared" si="5"/>
        <v>8.0818350793379068E-3</v>
      </c>
      <c r="J37" s="4">
        <f t="shared" ca="1" si="6"/>
        <v>2.8765415497761349E-2</v>
      </c>
      <c r="K37" s="4" t="str">
        <f ca="1">IF(AND(MAX(L$21:L36)&lt;=MAX(N$21:N36),F37&lt;&gt;"",MAX(L$21:L36)&lt;=TIME(20,0,0)),MAX(L$21:L36,F37),"")</f>
        <v/>
      </c>
      <c r="L37" s="4" t="str">
        <f t="shared" ca="1" si="7"/>
        <v/>
      </c>
      <c r="M37" s="4">
        <f ca="1">IF(AND(MAX(L$21:L36)&gt;MAX(N$21:N36),F37&lt;&gt;"",MAX(N$21:N36)&lt;TIME(20,0,0)),MAX(N$21:N36,F37),"")</f>
        <v>0.40811824829601456</v>
      </c>
      <c r="N37" s="4">
        <f t="shared" ca="1" si="8"/>
        <v>0.41620008337535247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0"/>
      <c r="AF37" s="20"/>
      <c r="AG37" s="20"/>
      <c r="AH37" s="20"/>
      <c r="AI37" s="20"/>
      <c r="AJ37" s="20"/>
      <c r="AK37" s="20"/>
    </row>
    <row r="38" spans="1:37" ht="13.8" x14ac:dyDescent="0.3">
      <c r="A38" s="3">
        <f t="shared" ca="1" si="0"/>
        <v>0</v>
      </c>
      <c r="B38" s="6">
        <f t="shared" ca="1" si="1"/>
        <v>2.3878897200021996</v>
      </c>
      <c r="C38" s="4">
        <f t="shared" ca="1" si="2"/>
        <v>0.37893299528335977</v>
      </c>
      <c r="D38" s="20">
        <v>3.4657232466342975</v>
      </c>
      <c r="E38" s="4">
        <f t="shared" si="3"/>
        <v>2.4067522546071512E-3</v>
      </c>
      <c r="F38" s="4">
        <f t="shared" ca="1" si="4"/>
        <v>0.3813397475379669</v>
      </c>
      <c r="G38" s="3">
        <f ca="1">IF(F38&lt;&gt;"",SUM(COUNTIF($K$22:$K38,"&gt;"&amp;F38),COUNTIF($M$22:$M38,"&gt;"&amp;F38)),"")</f>
        <v>7</v>
      </c>
      <c r="H38" s="20">
        <v>17.661934672687494</v>
      </c>
      <c r="I38" s="4">
        <f t="shared" si="5"/>
        <v>1.2265232411588537E-2</v>
      </c>
      <c r="J38" s="4">
        <f t="shared" ca="1" si="6"/>
        <v>2.8929332081402914E-2</v>
      </c>
      <c r="K38" s="4">
        <f ca="1">IF(AND(MAX(L$21:L37)&lt;=MAX(N$21:N37),F38&lt;&gt;"",MAX(L$21:L37)&lt;=TIME(20,0,0)),MAX(L$21:L37,F38),"")</f>
        <v>0.41026907961936981</v>
      </c>
      <c r="L38" s="4">
        <f t="shared" ca="1" si="7"/>
        <v>0.42253431203095837</v>
      </c>
      <c r="M38" s="4" t="str">
        <f ca="1">IF(AND(MAX(L$21:L37)&gt;MAX(N$21:N37),F38&lt;&gt;"",MAX(N$21:N37)&lt;TIME(20,0,0)),MAX(N$21:N37,F38),"")</f>
        <v/>
      </c>
      <c r="N38" s="4" t="str">
        <f t="shared" ca="1" si="8"/>
        <v/>
      </c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0"/>
      <c r="AF38" s="20"/>
      <c r="AG38" s="20"/>
      <c r="AH38" s="20"/>
      <c r="AI38" s="20"/>
      <c r="AJ38" s="20"/>
      <c r="AK38" s="20"/>
    </row>
    <row r="39" spans="1:37" ht="13.8" x14ac:dyDescent="0.3">
      <c r="A39" s="3">
        <f t="shared" ca="1" si="0"/>
        <v>0</v>
      </c>
      <c r="B39" s="6">
        <f t="shared" ca="1" si="1"/>
        <v>5.1244707046755593</v>
      </c>
      <c r="C39" s="4">
        <f t="shared" ca="1" si="2"/>
        <v>0.38249165549494002</v>
      </c>
      <c r="D39" s="20">
        <v>2.6404693547447096</v>
      </c>
      <c r="E39" s="4">
        <f t="shared" si="3"/>
        <v>1.8336592741282705E-3</v>
      </c>
      <c r="F39" s="4">
        <f t="shared" ca="1" si="4"/>
        <v>0.38432531476906828</v>
      </c>
      <c r="G39" s="3">
        <f ca="1">IF(F39&lt;&gt;"",SUM(COUNTIF($K$22:$K39,"&gt;"&amp;F39),COUNTIF($M$22:$M39,"&gt;"&amp;F39)),"")</f>
        <v>7</v>
      </c>
      <c r="H39" s="20">
        <v>18.385810032341396</v>
      </c>
      <c r="I39" s="4">
        <f t="shared" si="5"/>
        <v>1.2767923633570414E-2</v>
      </c>
      <c r="J39" s="4">
        <f t="shared" ca="1" si="6"/>
        <v>3.1874768606284187E-2</v>
      </c>
      <c r="K39" s="4" t="str">
        <f ca="1">IF(AND(MAX(L$21:L38)&lt;=MAX(N$21:N38),F39&lt;&gt;"",MAX(L$21:L38)&lt;=TIME(20,0,0)),MAX(L$21:L38,F39),"")</f>
        <v/>
      </c>
      <c r="L39" s="4" t="str">
        <f t="shared" ca="1" si="7"/>
        <v/>
      </c>
      <c r="M39" s="4">
        <f ca="1">IF(AND(MAX(L$21:L38)&gt;MAX(N$21:N38),F39&lt;&gt;"",MAX(N$21:N38)&lt;TIME(20,0,0)),MAX(N$21:N38,F39),"")</f>
        <v>0.41620008337535247</v>
      </c>
      <c r="N39" s="4">
        <f t="shared" ca="1" si="8"/>
        <v>0.4289680070089229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0"/>
      <c r="AF39" s="20"/>
      <c r="AG39" s="20"/>
      <c r="AH39" s="20"/>
      <c r="AI39" s="20"/>
      <c r="AJ39" s="20"/>
      <c r="AK39" s="20"/>
    </row>
    <row r="40" spans="1:37" ht="13.8" x14ac:dyDescent="0.3">
      <c r="A40" s="3">
        <f t="shared" ca="1" si="0"/>
        <v>0</v>
      </c>
      <c r="B40" s="6">
        <f t="shared" ca="1" si="1"/>
        <v>1.118729710715082</v>
      </c>
      <c r="C40" s="4">
        <f t="shared" ca="1" si="2"/>
        <v>0.38326855112738106</v>
      </c>
      <c r="D40" s="20">
        <v>2.5713568523569847</v>
      </c>
      <c r="E40" s="4">
        <f t="shared" si="3"/>
        <v>1.7856644808034617E-3</v>
      </c>
      <c r="F40" s="4">
        <f t="shared" ca="1" si="4"/>
        <v>0.38505421560818454</v>
      </c>
      <c r="G40" s="3">
        <f ca="1">IF(F40&lt;&gt;"",SUM(COUNTIF($K$22:$K40,"&gt;"&amp;F40),COUNTIF($M$22:$M40,"&gt;"&amp;F40)),"")</f>
        <v>8</v>
      </c>
      <c r="H40" s="20">
        <v>19.916608986604842</v>
      </c>
      <c r="I40" s="4">
        <f t="shared" si="5"/>
        <v>1.3830978462920029E-2</v>
      </c>
      <c r="J40" s="4">
        <f t="shared" ca="1" si="6"/>
        <v>3.7480096422773834E-2</v>
      </c>
      <c r="K40" s="4">
        <f ca="1">IF(AND(MAX(L$21:L39)&lt;=MAX(N$21:N39),F40&lt;&gt;"",MAX(L$21:L39)&lt;=TIME(20,0,0)),MAX(L$21:L39,F40),"")</f>
        <v>0.42253431203095837</v>
      </c>
      <c r="L40" s="4">
        <f t="shared" ca="1" si="7"/>
        <v>0.4363652904938784</v>
      </c>
      <c r="M40" s="4" t="str">
        <f ca="1">IF(AND(MAX(L$21:L39)&gt;MAX(N$21:N39),F40&lt;&gt;"",MAX(N$21:N39)&lt;TIME(20,0,0)),MAX(N$21:N39,F40),"")</f>
        <v/>
      </c>
      <c r="N40" s="4" t="str">
        <f t="shared" ca="1" si="8"/>
        <v/>
      </c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0"/>
      <c r="AF40" s="20"/>
      <c r="AG40" s="20"/>
      <c r="AH40" s="20"/>
      <c r="AI40" s="20"/>
      <c r="AJ40" s="20"/>
      <c r="AK40" s="20"/>
    </row>
    <row r="41" spans="1:37" ht="13.8" x14ac:dyDescent="0.3">
      <c r="A41" s="3">
        <f t="shared" ca="1" si="0"/>
        <v>0</v>
      </c>
      <c r="B41" s="6">
        <f t="shared" ca="1" si="1"/>
        <v>1.0960144845393183</v>
      </c>
      <c r="C41" s="4">
        <f t="shared" ca="1" si="2"/>
        <v>0.38402967229720003</v>
      </c>
      <c r="D41" s="20">
        <v>4.1408133104851004</v>
      </c>
      <c r="E41" s="4">
        <f t="shared" si="3"/>
        <v>2.8755647989479865E-3</v>
      </c>
      <c r="F41" s="4">
        <f t="shared" ca="1" si="4"/>
        <v>0.38690523709614799</v>
      </c>
      <c r="G41" s="3">
        <f ca="1">IF(F41&lt;&gt;"",SUM(COUNTIF($K$22:$K41,"&gt;"&amp;F41),COUNTIF($M$22:$M41,"&gt;"&amp;F41)),"")</f>
        <v>9</v>
      </c>
      <c r="H41" s="20">
        <v>15.50627875225473</v>
      </c>
      <c r="I41" s="4">
        <f t="shared" si="5"/>
        <v>1.0768249133510229E-2</v>
      </c>
      <c r="J41" s="4">
        <f t="shared" ca="1" si="6"/>
        <v>4.2062769912774911E-2</v>
      </c>
      <c r="K41" s="4" t="str">
        <f ca="1">IF(AND(MAX(L$21:L40)&lt;=MAX(N$21:N40),F41&lt;&gt;"",MAX(L$21:L40)&lt;=TIME(20,0,0)),MAX(L$21:L40,F41),"")</f>
        <v/>
      </c>
      <c r="L41" s="4" t="str">
        <f t="shared" ca="1" si="7"/>
        <v/>
      </c>
      <c r="M41" s="4">
        <f ca="1">IF(AND(MAX(L$21:L40)&gt;MAX(N$21:N40),F41&lt;&gt;"",MAX(N$21:N40)&lt;TIME(20,0,0)),MAX(N$21:N40,F41),"")</f>
        <v>0.4289680070089229</v>
      </c>
      <c r="N41" s="4">
        <f t="shared" ca="1" si="8"/>
        <v>0.43973625614243311</v>
      </c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0"/>
      <c r="AF41" s="20"/>
      <c r="AG41" s="20"/>
      <c r="AH41" s="20"/>
      <c r="AI41" s="20"/>
      <c r="AJ41" s="20"/>
      <c r="AK41" s="20"/>
    </row>
    <row r="42" spans="1:37" ht="13.8" x14ac:dyDescent="0.3">
      <c r="A42" s="3">
        <f t="shared" ca="1" si="0"/>
        <v>1</v>
      </c>
      <c r="B42" s="6">
        <f t="shared" ca="1" si="1"/>
        <v>1.1436775399395966</v>
      </c>
      <c r="C42" s="4">
        <f t="shared" ca="1" si="2"/>
        <v>0.38482389281104695</v>
      </c>
      <c r="D42" s="20">
        <v>3.3639132728494587</v>
      </c>
      <c r="E42" s="4">
        <f t="shared" si="3"/>
        <v>2.3360508839232351E-3</v>
      </c>
      <c r="F42" s="4">
        <f t="shared" ca="1" si="4"/>
        <v>0.38482389281104695</v>
      </c>
      <c r="G42" s="3">
        <f ca="1">IF(F42&lt;&gt;"",SUM(COUNTIF($K$22:$K42,"&gt;"&amp;F42),COUNTIF($M$22:$M42,"&gt;"&amp;F42)),"")</f>
        <v>10</v>
      </c>
      <c r="H42" s="20">
        <v>13.340489071324555</v>
      </c>
      <c r="I42" s="4">
        <f t="shared" si="5"/>
        <v>9.2642285217531626E-3</v>
      </c>
      <c r="J42" s="4">
        <f t="shared" ca="1" si="6"/>
        <v>5.1541397682831447E-2</v>
      </c>
      <c r="K42" s="4">
        <f ca="1">IF(AND(MAX(L$21:L41)&lt;=MAX(N$21:N41),F42&lt;&gt;"",MAX(L$21:L41)&lt;=TIME(20,0,0)),MAX(L$21:L41,F42),"")</f>
        <v>0.4363652904938784</v>
      </c>
      <c r="L42" s="4">
        <f t="shared" ca="1" si="7"/>
        <v>0.44562951901563158</v>
      </c>
      <c r="M42" s="4" t="str">
        <f ca="1">IF(AND(MAX(L$21:L41)&gt;MAX(N$21:N41),F42&lt;&gt;"",MAX(N$21:N41)&lt;TIME(20,0,0)),MAX(N$21:N41,F42),"")</f>
        <v/>
      </c>
      <c r="N42" s="4" t="str">
        <f t="shared" ca="1" si="8"/>
        <v/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0"/>
      <c r="AF42" s="20"/>
      <c r="AG42" s="20"/>
      <c r="AH42" s="20"/>
      <c r="AI42" s="20"/>
      <c r="AJ42" s="20"/>
      <c r="AK42" s="20"/>
    </row>
    <row r="43" spans="1:37" ht="13.8" x14ac:dyDescent="0.3">
      <c r="A43" s="3">
        <f t="shared" ca="1" si="0"/>
        <v>0</v>
      </c>
      <c r="B43" s="6">
        <f t="shared" ca="1" si="1"/>
        <v>1.1608699509348015</v>
      </c>
      <c r="C43" s="4">
        <f t="shared" ca="1" si="2"/>
        <v>0.38563005249919613</v>
      </c>
      <c r="D43" s="20">
        <v>3.3765512701647822</v>
      </c>
      <c r="E43" s="4">
        <f t="shared" si="3"/>
        <v>2.3448272709477654E-3</v>
      </c>
      <c r="F43" s="4">
        <f t="shared" ca="1" si="4"/>
        <v>0.38797487977014389</v>
      </c>
      <c r="G43" s="3">
        <f ca="1">IF(F43&lt;&gt;"",SUM(COUNTIF($K$22:$K43,"&gt;"&amp;F43),COUNTIF($M$22:$M43,"&gt;"&amp;F43)),"")</f>
        <v>11</v>
      </c>
      <c r="H43" s="20">
        <v>21.245329586818116</v>
      </c>
      <c r="I43" s="4">
        <f t="shared" si="5"/>
        <v>1.4753701101957025E-2</v>
      </c>
      <c r="J43" s="4">
        <f t="shared" ca="1" si="6"/>
        <v>5.1761376372289225E-2</v>
      </c>
      <c r="K43" s="4" t="str">
        <f ca="1">IF(AND(MAX(L$21:L42)&lt;=MAX(N$21:N42),F43&lt;&gt;"",MAX(L$21:L42)&lt;=TIME(20,0,0)),MAX(L$21:L42,F43),"")</f>
        <v/>
      </c>
      <c r="L43" s="4" t="str">
        <f t="shared" ca="1" si="7"/>
        <v/>
      </c>
      <c r="M43" s="4">
        <f ca="1">IF(AND(MAX(L$21:L42)&gt;MAX(N$21:N42),F43&lt;&gt;"",MAX(N$21:N42)&lt;TIME(20,0,0)),MAX(N$21:N42,F43),"")</f>
        <v>0.43973625614243311</v>
      </c>
      <c r="N43" s="4">
        <f t="shared" ca="1" si="8"/>
        <v>0.45448995724439012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0"/>
      <c r="AF43" s="20"/>
      <c r="AG43" s="20"/>
      <c r="AH43" s="20"/>
      <c r="AI43" s="20"/>
      <c r="AJ43" s="20"/>
      <c r="AK43" s="20"/>
    </row>
    <row r="44" spans="1:37" ht="13.8" x14ac:dyDescent="0.3">
      <c r="A44" s="3">
        <f t="shared" ca="1" si="0"/>
        <v>1</v>
      </c>
      <c r="B44" s="6">
        <f t="shared" ca="1" si="1"/>
        <v>1.949934111617754</v>
      </c>
      <c r="C44" s="4">
        <f t="shared" ca="1" si="2"/>
        <v>0.38698417341004177</v>
      </c>
      <c r="D44" s="20">
        <v>2.54928171064239</v>
      </c>
      <c r="E44" s="4">
        <f t="shared" si="3"/>
        <v>1.7703345212794375E-3</v>
      </c>
      <c r="F44" s="4">
        <f t="shared" ca="1" si="4"/>
        <v>0.38698417341004177</v>
      </c>
      <c r="G44" s="3">
        <f ca="1">IF(F44&lt;&gt;"",SUM(COUNTIF($K$22:$K44,"&gt;"&amp;F44),COUNTIF($M$22:$M44,"&gt;"&amp;F44)),"")</f>
        <v>12</v>
      </c>
      <c r="H44" s="20">
        <v>14.023023633526464</v>
      </c>
      <c r="I44" s="4">
        <f t="shared" si="5"/>
        <v>9.7382108566156002E-3</v>
      </c>
      <c r="J44" s="4">
        <f t="shared" ca="1" si="6"/>
        <v>5.8645345605589816E-2</v>
      </c>
      <c r="K44" s="4">
        <f ca="1">IF(AND(MAX(L$21:L43)&lt;=MAX(N$21:N43),F44&lt;&gt;"",MAX(L$21:L43)&lt;=TIME(20,0,0)),MAX(L$21:L43,F44),"")</f>
        <v>0.44562951901563158</v>
      </c>
      <c r="L44" s="4">
        <f t="shared" ca="1" si="7"/>
        <v>0.45536772987224716</v>
      </c>
      <c r="M44" s="4" t="str">
        <f ca="1">IF(AND(MAX(L$21:L43)&gt;MAX(N$21:N43),F44&lt;&gt;"",MAX(N$21:N43)&lt;TIME(20,0,0)),MAX(N$21:N43,F44),"")</f>
        <v/>
      </c>
      <c r="N44" s="4" t="str">
        <f t="shared" ca="1" si="8"/>
        <v/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0"/>
      <c r="AF44" s="20"/>
      <c r="AG44" s="20"/>
      <c r="AH44" s="20"/>
      <c r="AI44" s="20"/>
      <c r="AJ44" s="20"/>
      <c r="AK44" s="20"/>
    </row>
    <row r="45" spans="1:37" ht="13.8" x14ac:dyDescent="0.3">
      <c r="A45" s="3">
        <f t="shared" ca="1" si="0"/>
        <v>1</v>
      </c>
      <c r="B45" s="6">
        <f t="shared" ca="1" si="1"/>
        <v>4.6803580303905186</v>
      </c>
      <c r="C45" s="4">
        <f t="shared" ca="1" si="2"/>
        <v>0.39023442204225739</v>
      </c>
      <c r="D45" s="20">
        <v>2.1108109043125296</v>
      </c>
      <c r="E45" s="4">
        <f t="shared" si="3"/>
        <v>1.4658409057725899E-3</v>
      </c>
      <c r="F45" s="4">
        <f t="shared" ca="1" si="4"/>
        <v>0.39023442204225739</v>
      </c>
      <c r="G45" s="3">
        <f ca="1">IF(F45&lt;&gt;"",SUM(COUNTIF($K$22:$K45,"&gt;"&amp;F45),COUNTIF($M$22:$M45,"&gt;"&amp;F45)),"")</f>
        <v>12</v>
      </c>
      <c r="H45" s="20">
        <v>10.850555478682509</v>
      </c>
      <c r="I45" s="4">
        <f t="shared" si="5"/>
        <v>7.5351079713072977E-3</v>
      </c>
      <c r="J45" s="4">
        <f t="shared" ca="1" si="6"/>
        <v>6.425553520213273E-2</v>
      </c>
      <c r="K45" s="4" t="str">
        <f ca="1">IF(AND(MAX(L$21:L44)&lt;=MAX(N$21:N44),F45&lt;&gt;"",MAX(L$21:L44)&lt;=TIME(20,0,0)),MAX(L$21:L44,F45),"")</f>
        <v/>
      </c>
      <c r="L45" s="4" t="str">
        <f t="shared" ca="1" si="7"/>
        <v/>
      </c>
      <c r="M45" s="4">
        <f ca="1">IF(AND(MAX(L$21:L44)&gt;MAX(N$21:N44),F45&lt;&gt;"",MAX(N$21:N44)&lt;TIME(20,0,0)),MAX(N$21:N44,F45),"")</f>
        <v>0.45448995724439012</v>
      </c>
      <c r="N45" s="4">
        <f t="shared" ca="1" si="8"/>
        <v>0.46202506521569742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0"/>
      <c r="AF45" s="20"/>
      <c r="AG45" s="20"/>
      <c r="AH45" s="20"/>
      <c r="AI45" s="20"/>
      <c r="AJ45" s="20"/>
      <c r="AK45" s="20"/>
    </row>
    <row r="46" spans="1:37" ht="13.8" x14ac:dyDescent="0.3">
      <c r="A46" s="3">
        <f t="shared" ca="1" si="0"/>
        <v>1</v>
      </c>
      <c r="B46" s="6">
        <f t="shared" ca="1" si="1"/>
        <v>5.2385928114395313</v>
      </c>
      <c r="C46" s="4">
        <f t="shared" ca="1" si="2"/>
        <v>0.39387233371686819</v>
      </c>
      <c r="D46" s="20">
        <v>2.2340667631651741</v>
      </c>
      <c r="E46" s="4">
        <f t="shared" si="3"/>
        <v>1.5514352521980375E-3</v>
      </c>
      <c r="F46" s="4">
        <f t="shared" ca="1" si="4"/>
        <v>0.39387233371686819</v>
      </c>
      <c r="G46" s="3">
        <f ca="1">IF(F46&lt;&gt;"",SUM(COUNTIF($K$22:$K46,"&gt;"&amp;F46),COUNTIF($M$22:$M46,"&gt;"&amp;F46)),"")</f>
        <v>13</v>
      </c>
      <c r="H46" s="20">
        <v>11.273265878699021</v>
      </c>
      <c r="I46" s="4">
        <f t="shared" si="5"/>
        <v>7.8286568602076532E-3</v>
      </c>
      <c r="J46" s="4">
        <f t="shared" ca="1" si="6"/>
        <v>6.1495396155378967E-2</v>
      </c>
      <c r="K46" s="4">
        <f ca="1">IF(AND(MAX(L$21:L45)&lt;=MAX(N$21:N45),F46&lt;&gt;"",MAX(L$21:L45)&lt;=TIME(20,0,0)),MAX(L$21:L45,F46),"")</f>
        <v>0.45536772987224716</v>
      </c>
      <c r="L46" s="4">
        <f t="shared" ca="1" si="7"/>
        <v>0.46319638673245483</v>
      </c>
      <c r="M46" s="4" t="str">
        <f ca="1">IF(AND(MAX(L$21:L45)&gt;MAX(N$21:N45),F46&lt;&gt;"",MAX(N$21:N45)&lt;TIME(20,0,0)),MAX(N$21:N45,F46),"")</f>
        <v/>
      </c>
      <c r="N46" s="4" t="str">
        <f t="shared" ca="1" si="8"/>
        <v/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0"/>
      <c r="AF46" s="20"/>
      <c r="AG46" s="20"/>
      <c r="AH46" s="20"/>
      <c r="AI46" s="20"/>
      <c r="AJ46" s="20"/>
      <c r="AK46" s="20"/>
    </row>
    <row r="47" spans="1:37" ht="13.8" x14ac:dyDescent="0.3">
      <c r="A47" s="3">
        <f t="shared" ca="1" si="0"/>
        <v>0</v>
      </c>
      <c r="B47" s="6">
        <f t="shared" ca="1" si="1"/>
        <v>6.6489070326067807</v>
      </c>
      <c r="C47" s="4">
        <f t="shared" ca="1" si="2"/>
        <v>0.39848963026728956</v>
      </c>
      <c r="D47" s="20">
        <v>3.7382357125607086</v>
      </c>
      <c r="E47" s="4">
        <f t="shared" si="3"/>
        <v>2.5959970226116032E-3</v>
      </c>
      <c r="F47" s="4">
        <f t="shared" ca="1" si="4"/>
        <v>0.40108562728990116</v>
      </c>
      <c r="G47" s="3">
        <f ca="1">IF(F47&lt;&gt;"",SUM(COUNTIF($K$22:$K47,"&gt;"&amp;F47),COUNTIF($M$22:$M47,"&gt;"&amp;F47)),"")</f>
        <v>12</v>
      </c>
      <c r="H47" s="20">
        <v>15.072726891175989</v>
      </c>
      <c r="I47" s="4">
        <f t="shared" si="5"/>
        <v>1.0467171452205548E-2</v>
      </c>
      <c r="J47" s="4">
        <f t="shared" ca="1" si="6"/>
        <v>6.0939437925796258E-2</v>
      </c>
      <c r="K47" s="4" t="str">
        <f ca="1">IF(AND(MAX(L$21:L46)&lt;=MAX(N$21:N46),F47&lt;&gt;"",MAX(L$21:L46)&lt;=TIME(20,0,0)),MAX(L$21:L46,F47),"")</f>
        <v/>
      </c>
      <c r="L47" s="4" t="str">
        <f t="shared" ca="1" si="7"/>
        <v/>
      </c>
      <c r="M47" s="4">
        <f ca="1">IF(AND(MAX(L$21:L46)&gt;MAX(N$21:N46),F47&lt;&gt;"",MAX(N$21:N46)&lt;TIME(20,0,0)),MAX(N$21:N46,F47),"")</f>
        <v>0.46202506521569742</v>
      </c>
      <c r="N47" s="4">
        <f t="shared" ca="1" si="8"/>
        <v>0.47249223666790297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0"/>
      <c r="AF47" s="20"/>
      <c r="AG47" s="20"/>
      <c r="AH47" s="20"/>
      <c r="AI47" s="20"/>
      <c r="AJ47" s="20"/>
      <c r="AK47" s="20"/>
    </row>
    <row r="48" spans="1:37" ht="13.8" x14ac:dyDescent="0.3">
      <c r="A48" s="3">
        <f t="shared" ca="1" si="0"/>
        <v>0</v>
      </c>
      <c r="B48" s="6">
        <f t="shared" ca="1" si="1"/>
        <v>4.7126756603452762</v>
      </c>
      <c r="C48" s="4">
        <f t="shared" ca="1" si="2"/>
        <v>0.4017623216980849</v>
      </c>
      <c r="D48" s="20">
        <v>2.8714585558445833</v>
      </c>
      <c r="E48" s="4">
        <f t="shared" si="3"/>
        <v>1.9940684415587382E-3</v>
      </c>
      <c r="F48" s="4">
        <f t="shared" ca="1" si="4"/>
        <v>0.40375639013964365</v>
      </c>
      <c r="G48" s="3">
        <f ca="1">IF(F48&lt;&gt;"",SUM(COUNTIF($K$22:$K48,"&gt;"&amp;F48),COUNTIF($M$22:$M48,"&gt;"&amp;F48)),"")</f>
        <v>12</v>
      </c>
      <c r="H48" s="20">
        <v>12.820205521747994</v>
      </c>
      <c r="I48" s="4">
        <f t="shared" si="5"/>
        <v>8.9029205012138846E-3</v>
      </c>
      <c r="J48" s="4">
        <f t="shared" ca="1" si="6"/>
        <v>5.9439996592811184E-2</v>
      </c>
      <c r="K48" s="4">
        <f ca="1">IF(AND(MAX(L$21:L47)&lt;=MAX(N$21:N47),F48&lt;&gt;"",MAX(L$21:L47)&lt;=TIME(20,0,0)),MAX(L$21:L47,F48),"")</f>
        <v>0.46319638673245483</v>
      </c>
      <c r="L48" s="4">
        <f t="shared" ca="1" si="7"/>
        <v>0.47209930723366872</v>
      </c>
      <c r="M48" s="4" t="str">
        <f ca="1">IF(AND(MAX(L$21:L47)&gt;MAX(N$21:N47),F48&lt;&gt;"",MAX(N$21:N47)&lt;TIME(20,0,0)),MAX(N$21:N47,F48),"")</f>
        <v/>
      </c>
      <c r="N48" s="4" t="str">
        <f t="shared" ca="1" si="8"/>
        <v/>
      </c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0"/>
      <c r="AF48" s="20"/>
      <c r="AG48" s="20"/>
      <c r="AH48" s="20"/>
      <c r="AI48" s="20"/>
      <c r="AJ48" s="20"/>
      <c r="AK48" s="20"/>
    </row>
    <row r="49" spans="1:37" ht="13.8" x14ac:dyDescent="0.3">
      <c r="A49" s="3">
        <f t="shared" ca="1" si="0"/>
        <v>0</v>
      </c>
      <c r="B49" s="6">
        <f t="shared" ca="1" si="1"/>
        <v>2.1599255633084669</v>
      </c>
      <c r="C49" s="4">
        <f t="shared" ca="1" si="2"/>
        <v>0.40326227000593801</v>
      </c>
      <c r="D49" s="20">
        <v>2.2319368402604596</v>
      </c>
      <c r="E49" s="4">
        <f t="shared" si="3"/>
        <v>1.5499561390697636E-3</v>
      </c>
      <c r="F49" s="4">
        <f t="shared" ca="1" si="4"/>
        <v>0.40481222614500778</v>
      </c>
      <c r="G49" s="3">
        <f ca="1">IF(F49&lt;&gt;"",SUM(COUNTIF($K$22:$K49,"&gt;"&amp;F49),COUNTIF($M$22:$M49,"&gt;"&amp;F49)),"")</f>
        <v>13</v>
      </c>
      <c r="H49" s="20">
        <v>17.432835799481836</v>
      </c>
      <c r="I49" s="4">
        <f t="shared" si="5"/>
        <v>1.2106135971862386E-2</v>
      </c>
      <c r="J49" s="4">
        <f t="shared" ca="1" si="6"/>
        <v>6.7287081088660938E-2</v>
      </c>
      <c r="K49" s="4">
        <f ca="1">IF(AND(MAX(L$21:L48)&lt;=MAX(N$21:N48),F49&lt;&gt;"",MAX(L$21:L48)&lt;=TIME(20,0,0)),MAX(L$21:L48,F49),"")</f>
        <v>0.47209930723366872</v>
      </c>
      <c r="L49" s="4">
        <f t="shared" ca="1" si="7"/>
        <v>0.48420544320553111</v>
      </c>
      <c r="M49" s="4" t="str">
        <f ca="1">IF(AND(MAX(L$21:L48)&gt;MAX(N$21:N48),F49&lt;&gt;"",MAX(N$21:N48)&lt;TIME(20,0,0)),MAX(N$21:N48,F49),"")</f>
        <v/>
      </c>
      <c r="N49" s="4" t="str">
        <f t="shared" ca="1" si="8"/>
        <v/>
      </c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0"/>
      <c r="AF49" s="20"/>
      <c r="AG49" s="20"/>
      <c r="AH49" s="20"/>
      <c r="AI49" s="20"/>
      <c r="AJ49" s="20"/>
      <c r="AK49" s="20"/>
    </row>
    <row r="50" spans="1:37" ht="13.8" x14ac:dyDescent="0.3">
      <c r="A50" s="3">
        <f t="shared" ca="1" si="0"/>
        <v>0</v>
      </c>
      <c r="B50" s="6">
        <f t="shared" ca="1" si="1"/>
        <v>3.6752261784557603</v>
      </c>
      <c r="C50" s="4">
        <f t="shared" ca="1" si="2"/>
        <v>0.40581451040764338</v>
      </c>
      <c r="D50" s="20">
        <v>3.2860542736016214</v>
      </c>
      <c r="E50" s="4">
        <f t="shared" si="3"/>
        <v>2.2819821344455702E-3</v>
      </c>
      <c r="F50" s="4">
        <f t="shared" ca="1" si="4"/>
        <v>0.40809649254208896</v>
      </c>
      <c r="G50" s="3">
        <f ca="1">IF(F50&lt;&gt;"",SUM(COUNTIF($K$22:$K50,"&gt;"&amp;F50),COUNTIF($M$22:$M50,"&gt;"&amp;F50)),"")</f>
        <v>14</v>
      </c>
      <c r="H50" s="20">
        <v>18.747470600501401</v>
      </c>
      <c r="I50" s="4">
        <f t="shared" si="5"/>
        <v>1.3019076805903751E-2</v>
      </c>
      <c r="J50" s="4">
        <f t="shared" ca="1" si="6"/>
        <v>6.4395744125814003E-2</v>
      </c>
      <c r="K50" s="4" t="str">
        <f ca="1">IF(AND(MAX(L$21:L49)&lt;=MAX(N$21:N49),F50&lt;&gt;"",MAX(L$21:L49)&lt;=TIME(20,0,0)),MAX(L$21:L49,F50),"")</f>
        <v/>
      </c>
      <c r="L50" s="4" t="str">
        <f t="shared" ca="1" si="7"/>
        <v/>
      </c>
      <c r="M50" s="4">
        <f ca="1">IF(AND(MAX(L$21:L49)&gt;MAX(N$21:N49),F50&lt;&gt;"",MAX(N$21:N49)&lt;TIME(20,0,0)),MAX(N$21:N49,F50),"")</f>
        <v>0.47249223666790297</v>
      </c>
      <c r="N50" s="4">
        <f t="shared" ca="1" si="8"/>
        <v>0.48551131347380672</v>
      </c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0"/>
      <c r="AF50" s="20"/>
      <c r="AG50" s="20"/>
      <c r="AH50" s="20"/>
      <c r="AI50" s="20"/>
      <c r="AJ50" s="20"/>
      <c r="AK50" s="20"/>
    </row>
    <row r="51" spans="1:37" ht="13.8" x14ac:dyDescent="0.3">
      <c r="A51" s="3">
        <f t="shared" ca="1" si="0"/>
        <v>0</v>
      </c>
      <c r="B51" s="6">
        <f t="shared" ca="1" si="1"/>
        <v>1.4353235407550269</v>
      </c>
      <c r="C51" s="4">
        <f t="shared" ca="1" si="2"/>
        <v>0.40681126286650104</v>
      </c>
      <c r="D51" s="20">
        <v>2.2900194456524332</v>
      </c>
      <c r="E51" s="4">
        <f t="shared" si="3"/>
        <v>1.5902912817030786E-3</v>
      </c>
      <c r="F51" s="4">
        <f t="shared" ca="1" si="4"/>
        <v>0.40840155414820412</v>
      </c>
      <c r="G51" s="3">
        <f ca="1">IF(F51&lt;&gt;"",SUM(COUNTIF($K$22:$K51,"&gt;"&amp;F51),COUNTIF($M$22:$M51,"&gt;"&amp;F51)),"")</f>
        <v>14</v>
      </c>
      <c r="H51" s="20">
        <v>10.744664715857652</v>
      </c>
      <c r="I51" s="4">
        <f t="shared" si="5"/>
        <v>7.4615727193455923E-3</v>
      </c>
      <c r="J51" s="4">
        <f t="shared" ca="1" si="6"/>
        <v>7.580388905732699E-2</v>
      </c>
      <c r="K51" s="4">
        <f ca="1">IF(AND(MAX(L$21:L50)&lt;=MAX(N$21:N50),F51&lt;&gt;"",MAX(L$21:L50)&lt;=TIME(20,0,0)),MAX(L$21:L50,F51),"")</f>
        <v>0.48420544320553111</v>
      </c>
      <c r="L51" s="4">
        <f t="shared" ca="1" si="7"/>
        <v>0.49166701592487672</v>
      </c>
      <c r="M51" s="4" t="str">
        <f ca="1">IF(AND(MAX(L$21:L50)&gt;MAX(N$21:N50),F51&lt;&gt;"",MAX(N$21:N50)&lt;TIME(20,0,0)),MAX(N$21:N50,F51),"")</f>
        <v/>
      </c>
      <c r="N51" s="4" t="str">
        <f t="shared" ca="1" si="8"/>
        <v/>
      </c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0"/>
      <c r="AF51" s="20"/>
      <c r="AG51" s="20"/>
      <c r="AH51" s="20"/>
      <c r="AI51" s="20"/>
      <c r="AJ51" s="20"/>
      <c r="AK51" s="20"/>
    </row>
    <row r="52" spans="1:37" ht="13.8" x14ac:dyDescent="0.3">
      <c r="A52" s="3">
        <f t="shared" ca="1" si="0"/>
        <v>0</v>
      </c>
      <c r="B52" s="6">
        <f t="shared" ca="1" si="1"/>
        <v>4.1136485760144001</v>
      </c>
      <c r="C52" s="4">
        <f t="shared" ca="1" si="2"/>
        <v>0.40966796326651106</v>
      </c>
      <c r="D52" s="20">
        <v>2.0930672311151284</v>
      </c>
      <c r="E52" s="4">
        <f t="shared" si="3"/>
        <v>1.4535189104966169E-3</v>
      </c>
      <c r="F52" s="4">
        <f t="shared" ca="1" si="4"/>
        <v>0.41112148217700767</v>
      </c>
      <c r="G52" s="3">
        <f ca="1">IF(F52&lt;&gt;"",SUM(COUNTIF($K$22:$K52,"&gt;"&amp;F52),COUNTIF($M$22:$M52,"&gt;"&amp;F52)),"")</f>
        <v>14</v>
      </c>
      <c r="H52" s="20">
        <v>19.9589345962886</v>
      </c>
      <c r="I52" s="4">
        <f t="shared" si="5"/>
        <v>1.3860371247422639E-2</v>
      </c>
      <c r="J52" s="4">
        <f t="shared" ca="1" si="6"/>
        <v>7.4389831296799047E-2</v>
      </c>
      <c r="K52" s="4" t="str">
        <f ca="1">IF(AND(MAX(L$21:L51)&lt;=MAX(N$21:N51),F52&lt;&gt;"",MAX(L$21:L51)&lt;=TIME(20,0,0)),MAX(L$21:L51,F52),"")</f>
        <v/>
      </c>
      <c r="L52" s="4" t="str">
        <f t="shared" ca="1" si="7"/>
        <v/>
      </c>
      <c r="M52" s="4">
        <f ca="1">IF(AND(MAX(L$21:L51)&gt;MAX(N$21:N51),F52&lt;&gt;"",MAX(N$21:N51)&lt;TIME(20,0,0)),MAX(N$21:N51,F52),"")</f>
        <v>0.48551131347380672</v>
      </c>
      <c r="N52" s="4">
        <f t="shared" ca="1" si="8"/>
        <v>0.49937168472122934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0"/>
      <c r="AF52" s="20"/>
      <c r="AG52" s="20"/>
      <c r="AH52" s="20"/>
      <c r="AI52" s="20"/>
      <c r="AJ52" s="20"/>
      <c r="AK52" s="20"/>
    </row>
    <row r="53" spans="1:37" ht="13.8" x14ac:dyDescent="0.3">
      <c r="A53" s="3">
        <f t="shared" ca="1" si="0"/>
        <v>0</v>
      </c>
      <c r="B53" s="6">
        <f t="shared" ca="1" si="1"/>
        <v>6.1843733659690567</v>
      </c>
      <c r="C53" s="4">
        <f t="shared" ca="1" si="2"/>
        <v>0.41396266699287848</v>
      </c>
      <c r="D53" s="20">
        <v>3.2435487544971693</v>
      </c>
      <c r="E53" s="4">
        <f t="shared" si="3"/>
        <v>2.2524644128452563E-3</v>
      </c>
      <c r="F53" s="4">
        <f t="shared" ca="1" si="4"/>
        <v>0.41621513140572375</v>
      </c>
      <c r="G53" s="3">
        <f ca="1">IF(F53&lt;&gt;"",SUM(COUNTIF($K$22:$K53,"&gt;"&amp;F53),COUNTIF($M$22:$M53,"&gt;"&amp;F53)),"")</f>
        <v>14</v>
      </c>
      <c r="H53" s="20">
        <v>21.70033841743134</v>
      </c>
      <c r="I53" s="4">
        <f t="shared" si="5"/>
        <v>1.5069679456549542E-2</v>
      </c>
      <c r="J53" s="4">
        <f t="shared" ca="1" si="6"/>
        <v>7.5451884519152967E-2</v>
      </c>
      <c r="K53" s="4">
        <f ca="1">IF(AND(MAX(L$21:L52)&lt;=MAX(N$21:N52),F53&lt;&gt;"",MAX(L$21:L52)&lt;=TIME(20,0,0)),MAX(L$21:L52,F53),"")</f>
        <v>0.49166701592487672</v>
      </c>
      <c r="L53" s="4">
        <f t="shared" ca="1" si="7"/>
        <v>0.50673669538142629</v>
      </c>
      <c r="M53" s="4" t="str">
        <f ca="1">IF(AND(MAX(L$21:L52)&gt;MAX(N$21:N52),F53&lt;&gt;"",MAX(N$21:N52)&lt;TIME(20,0,0)),MAX(N$21:N52,F53),"")</f>
        <v/>
      </c>
      <c r="N53" s="4" t="str">
        <f t="shared" ca="1" si="8"/>
        <v/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0"/>
      <c r="AF53" s="20"/>
      <c r="AG53" s="20"/>
      <c r="AH53" s="20"/>
      <c r="AI53" s="20"/>
      <c r="AJ53" s="20"/>
      <c r="AK53" s="20"/>
    </row>
    <row r="54" spans="1:37" ht="13.8" x14ac:dyDescent="0.3">
      <c r="A54" s="3">
        <f t="shared" ca="1" si="0"/>
        <v>0</v>
      </c>
      <c r="B54" s="6">
        <f t="shared" ca="1" si="1"/>
        <v>3.8537465861221847</v>
      </c>
      <c r="C54" s="4">
        <f t="shared" ca="1" si="2"/>
        <v>0.41663887989990778</v>
      </c>
      <c r="D54" s="20">
        <v>4.2581142527778866</v>
      </c>
      <c r="E54" s="4">
        <f t="shared" si="3"/>
        <v>2.9570237866513101E-3</v>
      </c>
      <c r="F54" s="4">
        <f t="shared" ca="1" si="4"/>
        <v>0.41959590368655908</v>
      </c>
      <c r="G54" s="3">
        <f ca="1">IF(F54&lt;&gt;"",SUM(COUNTIF($K$22:$K54,"&gt;"&amp;F54),COUNTIF($M$22:$M54,"&gt;"&amp;F54)),"")</f>
        <v>15</v>
      </c>
      <c r="H54" s="20">
        <v>11.599072460412572</v>
      </c>
      <c r="I54" s="4">
        <f t="shared" si="5"/>
        <v>8.0549114308420631E-3</v>
      </c>
      <c r="J54" s="4">
        <f t="shared" ca="1" si="6"/>
        <v>7.9775781034670257E-2</v>
      </c>
      <c r="K54" s="4" t="str">
        <f ca="1">IF(AND(MAX(L$21:L53)&lt;=MAX(N$21:N53),F54&lt;&gt;"",MAX(L$21:L53)&lt;=TIME(20,0,0)),MAX(L$21:L53,F54),"")</f>
        <v/>
      </c>
      <c r="L54" s="4" t="str">
        <f t="shared" ca="1" si="7"/>
        <v/>
      </c>
      <c r="M54" s="4">
        <f ca="1">IF(AND(MAX(L$21:L53)&gt;MAX(N$21:N53),F54&lt;&gt;"",MAX(N$21:N53)&lt;TIME(20,0,0)),MAX(N$21:N53,F54),"")</f>
        <v>0.49937168472122934</v>
      </c>
      <c r="N54" s="4">
        <f t="shared" ca="1" si="8"/>
        <v>0.50742659615207142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0"/>
      <c r="AF54" s="20"/>
      <c r="AG54" s="20"/>
      <c r="AH54" s="20"/>
      <c r="AI54" s="20"/>
      <c r="AJ54" s="20"/>
      <c r="AK54" s="20"/>
    </row>
    <row r="55" spans="1:37" ht="13.8" x14ac:dyDescent="0.3">
      <c r="A55" s="3">
        <f t="shared" ca="1" si="0"/>
        <v>0</v>
      </c>
      <c r="B55" s="6">
        <f t="shared" ca="1" si="1"/>
        <v>1.1205513305412271</v>
      </c>
      <c r="C55" s="4">
        <f t="shared" ca="1" si="2"/>
        <v>0.41741704054611695</v>
      </c>
      <c r="D55" s="20">
        <v>2.432250206155004</v>
      </c>
      <c r="E55" s="4">
        <f t="shared" si="3"/>
        <v>1.6890626431631973E-3</v>
      </c>
      <c r="F55" s="4">
        <f t="shared" ca="1" si="4"/>
        <v>0.41910610318928015</v>
      </c>
      <c r="G55" s="3">
        <f ca="1">IF(F55&lt;&gt;"",SUM(COUNTIF($K$22:$K55,"&gt;"&amp;F55),COUNTIF($M$22:$M55,"&gt;"&amp;F55)),"")</f>
        <v>16</v>
      </c>
      <c r="H55" s="20">
        <v>11.432541138347005</v>
      </c>
      <c r="I55" s="4">
        <f t="shared" si="5"/>
        <v>7.9392646794076427E-3</v>
      </c>
      <c r="J55" s="4">
        <f t="shared" ca="1" si="6"/>
        <v>8.7630592192146139E-2</v>
      </c>
      <c r="K55" s="4">
        <f ca="1">IF(AND(MAX(L$21:L54)&lt;=MAX(N$21:N54),F55&lt;&gt;"",MAX(L$21:L54)&lt;=TIME(20,0,0)),MAX(L$21:L54,F55),"")</f>
        <v>0.50673669538142629</v>
      </c>
      <c r="L55" s="4">
        <f t="shared" ca="1" si="7"/>
        <v>0.51467596006083394</v>
      </c>
      <c r="M55" s="4" t="str">
        <f ca="1">IF(AND(MAX(L$21:L54)&gt;MAX(N$21:N54),F55&lt;&gt;"",MAX(N$21:N54)&lt;TIME(20,0,0)),MAX(N$21:N54,F55),"")</f>
        <v/>
      </c>
      <c r="N55" s="4" t="str">
        <f t="shared" ca="1" si="8"/>
        <v/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0"/>
      <c r="AF55" s="20"/>
      <c r="AG55" s="20"/>
      <c r="AH55" s="20"/>
      <c r="AI55" s="20"/>
      <c r="AJ55" s="20"/>
      <c r="AK55" s="20"/>
    </row>
    <row r="56" spans="1:37" ht="13.8" x14ac:dyDescent="0.3">
      <c r="A56" s="3">
        <f t="shared" ca="1" si="0"/>
        <v>0</v>
      </c>
      <c r="B56" s="6">
        <f t="shared" ca="1" si="1"/>
        <v>2.6720725874922997</v>
      </c>
      <c r="C56" s="4">
        <f t="shared" ca="1" si="2"/>
        <v>0.41927264650965329</v>
      </c>
      <c r="D56" s="20">
        <v>3.1981860009436787</v>
      </c>
      <c r="E56" s="4">
        <f t="shared" si="3"/>
        <v>2.2209625006553322E-3</v>
      </c>
      <c r="F56" s="4">
        <f t="shared" ca="1" si="4"/>
        <v>0.42149360901030863</v>
      </c>
      <c r="G56" s="3">
        <f ca="1">IF(F56&lt;&gt;"",SUM(COUNTIF($K$22:$K56,"&gt;"&amp;F56),COUNTIF($M$22:$M56,"&gt;"&amp;F56)),"")</f>
        <v>17</v>
      </c>
      <c r="H56" s="20">
        <v>13.477352392001194</v>
      </c>
      <c r="I56" s="4">
        <f t="shared" si="5"/>
        <v>9.359272494445273E-3</v>
      </c>
      <c r="J56" s="4">
        <f t="shared" ca="1" si="6"/>
        <v>8.5932987141762784E-2</v>
      </c>
      <c r="K56" s="4" t="str">
        <f ca="1">IF(AND(MAX(L$21:L55)&lt;=MAX(N$21:N55),F56&lt;&gt;"",MAX(L$21:L55)&lt;=TIME(20,0,0)),MAX(L$21:L55,F56),"")</f>
        <v/>
      </c>
      <c r="L56" s="4" t="str">
        <f t="shared" ca="1" si="7"/>
        <v/>
      </c>
      <c r="M56" s="4">
        <f ca="1">IF(AND(MAX(L$21:L55)&gt;MAX(N$21:N55),F56&lt;&gt;"",MAX(N$21:N55)&lt;TIME(20,0,0)),MAX(N$21:N55,F56),"")</f>
        <v>0.50742659615207142</v>
      </c>
      <c r="N56" s="4">
        <f t="shared" ca="1" si="8"/>
        <v>0.51678586864651666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0"/>
      <c r="AF56" s="20"/>
      <c r="AG56" s="20"/>
      <c r="AH56" s="20"/>
      <c r="AI56" s="20"/>
      <c r="AJ56" s="20"/>
      <c r="AK56" s="20"/>
    </row>
    <row r="57" spans="1:37" ht="13.8" x14ac:dyDescent="0.3">
      <c r="A57" s="3">
        <f t="shared" ca="1" si="0"/>
        <v>0</v>
      </c>
      <c r="B57" s="6">
        <f t="shared" ca="1" si="1"/>
        <v>4.4595227452126531</v>
      </c>
      <c r="C57" s="4">
        <f t="shared" ca="1" si="2"/>
        <v>0.42236953730493987</v>
      </c>
      <c r="D57" s="20">
        <v>3.1167381924460642</v>
      </c>
      <c r="E57" s="4">
        <f t="shared" si="3"/>
        <v>2.1644015225319889E-3</v>
      </c>
      <c r="F57" s="4">
        <f t="shared" ca="1" si="4"/>
        <v>0.42453393882747187</v>
      </c>
      <c r="G57" s="3">
        <f ca="1">IF(F57&lt;&gt;"",SUM(COUNTIF($K$22:$K57,"&gt;"&amp;F57),COUNTIF($M$22:$M57,"&gt;"&amp;F57)),"")</f>
        <v>17</v>
      </c>
      <c r="H57" s="20">
        <v>16.850287389970617</v>
      </c>
      <c r="I57" s="4">
        <f t="shared" si="5"/>
        <v>1.1701588465257373E-2</v>
      </c>
      <c r="J57" s="4">
        <f t="shared" ca="1" si="6"/>
        <v>9.0142021233362069E-2</v>
      </c>
      <c r="K57" s="4">
        <f ca="1">IF(AND(MAX(L$21:L56)&lt;=MAX(N$21:N56),F57&lt;&gt;"",MAX(L$21:L56)&lt;=TIME(20,0,0)),MAX(L$21:L56,F57),"")</f>
        <v>0.51467596006083394</v>
      </c>
      <c r="L57" s="4">
        <f t="shared" ca="1" si="7"/>
        <v>0.52637754852609131</v>
      </c>
      <c r="M57" s="4" t="str">
        <f ca="1">IF(AND(MAX(L$21:L56)&gt;MAX(N$21:N56),F57&lt;&gt;"",MAX(N$21:N56)&lt;TIME(20,0,0)),MAX(N$21:N56,F57),"")</f>
        <v/>
      </c>
      <c r="N57" s="4" t="str">
        <f t="shared" ca="1" si="8"/>
        <v/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0"/>
      <c r="AF57" s="20"/>
      <c r="AG57" s="20"/>
      <c r="AH57" s="20"/>
      <c r="AI57" s="20"/>
      <c r="AJ57" s="20"/>
      <c r="AK57" s="20"/>
    </row>
    <row r="58" spans="1:37" ht="13.8" x14ac:dyDescent="0.3">
      <c r="A58" s="3">
        <f t="shared" ca="1" si="0"/>
        <v>0</v>
      </c>
      <c r="B58" s="6">
        <f t="shared" ca="1" si="1"/>
        <v>1.5992942145354281</v>
      </c>
      <c r="C58" s="4">
        <f t="shared" ca="1" si="2"/>
        <v>0.42348015828725616</v>
      </c>
      <c r="D58" s="20">
        <v>3.8353083558176877</v>
      </c>
      <c r="E58" s="4">
        <f t="shared" si="3"/>
        <v>2.6634085804289496E-3</v>
      </c>
      <c r="F58" s="4">
        <f t="shared" ca="1" si="4"/>
        <v>0.42614356686768512</v>
      </c>
      <c r="G58" s="3">
        <f ca="1">IF(F58&lt;&gt;"",SUM(COUNTIF($K$22:$K58,"&gt;"&amp;F58),COUNTIF($M$22:$M58,"&gt;"&amp;F58)),"")</f>
        <v>18</v>
      </c>
      <c r="H58" s="20">
        <v>17.469064952492772</v>
      </c>
      <c r="I58" s="4">
        <f t="shared" si="5"/>
        <v>1.2131295105897758E-2</v>
      </c>
      <c r="J58" s="4">
        <f t="shared" ca="1" si="6"/>
        <v>9.0642301778831535E-2</v>
      </c>
      <c r="K58" s="4" t="str">
        <f ca="1">IF(AND(MAX(L$21:L57)&lt;=MAX(N$21:N57),F58&lt;&gt;"",MAX(L$21:L57)&lt;=TIME(20,0,0)),MAX(L$21:L57,F58),"")</f>
        <v/>
      </c>
      <c r="L58" s="4" t="str">
        <f t="shared" ca="1" si="7"/>
        <v/>
      </c>
      <c r="M58" s="4">
        <f ca="1">IF(AND(MAX(L$21:L57)&gt;MAX(N$21:N57),F58&lt;&gt;"",MAX(N$21:N57)&lt;TIME(20,0,0)),MAX(N$21:N57,F58),"")</f>
        <v>0.51678586864651666</v>
      </c>
      <c r="N58" s="4">
        <f t="shared" ca="1" si="8"/>
        <v>0.52891716375241438</v>
      </c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0"/>
      <c r="AF58" s="20"/>
      <c r="AG58" s="20"/>
      <c r="AH58" s="20"/>
      <c r="AI58" s="20"/>
      <c r="AJ58" s="20"/>
      <c r="AK58" s="20"/>
    </row>
    <row r="59" spans="1:37" ht="13.8" x14ac:dyDescent="0.3">
      <c r="A59" s="3">
        <f t="shared" ca="1" si="0"/>
        <v>1</v>
      </c>
      <c r="B59" s="6">
        <f t="shared" ca="1" si="1"/>
        <v>3.7727728244162209</v>
      </c>
      <c r="C59" s="4">
        <f t="shared" ca="1" si="2"/>
        <v>0.42610013941532299</v>
      </c>
      <c r="D59" s="20">
        <v>3.0207433004106861</v>
      </c>
      <c r="E59" s="4">
        <f t="shared" si="3"/>
        <v>2.0977384030629763E-3</v>
      </c>
      <c r="F59" s="4">
        <f t="shared" ca="1" si="4"/>
        <v>0.42610013941532299</v>
      </c>
      <c r="G59" s="3">
        <f ca="1">IF(F59&lt;&gt;"",SUM(COUNTIF($K$22:$K59,"&gt;"&amp;F59),COUNTIF($M$22:$M59,"&gt;"&amp;F59)),"")</f>
        <v>19</v>
      </c>
      <c r="H59" s="20">
        <v>17.483338334968721</v>
      </c>
      <c r="I59" s="4">
        <f t="shared" si="5"/>
        <v>1.2141207177061611E-2</v>
      </c>
      <c r="J59" s="4">
        <f t="shared" ca="1" si="6"/>
        <v>0.10027740911076832</v>
      </c>
      <c r="K59" s="4">
        <f ca="1">IF(AND(MAX(L$21:L58)&lt;=MAX(N$21:N58),F59&lt;&gt;"",MAX(L$21:L58)&lt;=TIME(20,0,0)),MAX(L$21:L58,F59),"")</f>
        <v>0.52637754852609131</v>
      </c>
      <c r="L59" s="4">
        <f t="shared" ca="1" si="7"/>
        <v>0.53851875570315288</v>
      </c>
      <c r="M59" s="4" t="str">
        <f ca="1">IF(AND(MAX(L$21:L58)&gt;MAX(N$21:N58),F59&lt;&gt;"",MAX(N$21:N58)&lt;TIME(20,0,0)),MAX(N$21:N58,F59),"")</f>
        <v/>
      </c>
      <c r="N59" s="4" t="str">
        <f t="shared" ca="1" si="8"/>
        <v/>
      </c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0"/>
      <c r="AF59" s="20"/>
      <c r="AG59" s="20"/>
      <c r="AH59" s="20"/>
      <c r="AI59" s="20"/>
      <c r="AJ59" s="20"/>
      <c r="AK59" s="20"/>
    </row>
    <row r="60" spans="1:37" ht="13.8" x14ac:dyDescent="0.3">
      <c r="A60" s="3">
        <f t="shared" ca="1" si="0"/>
        <v>1</v>
      </c>
      <c r="B60" s="6">
        <f t="shared" ca="1" si="1"/>
        <v>1.819975636825492</v>
      </c>
      <c r="C60" s="4">
        <f t="shared" ca="1" si="2"/>
        <v>0.42736401138534069</v>
      </c>
      <c r="D60" s="20">
        <v>2.0956848705536686</v>
      </c>
      <c r="E60" s="4">
        <f t="shared" si="3"/>
        <v>1.4553367156622699E-3</v>
      </c>
      <c r="F60" s="4">
        <f t="shared" ca="1" si="4"/>
        <v>0.42736401138534069</v>
      </c>
      <c r="G60" s="3">
        <f ca="1">IF(F60&lt;&gt;"",SUM(COUNTIF($K$22:$K60,"&gt;"&amp;F60),COUNTIF($M$22:$M60,"&gt;"&amp;F60)),"")</f>
        <v>20</v>
      </c>
      <c r="H60" s="20">
        <v>13.732550920976792</v>
      </c>
      <c r="I60" s="4">
        <f t="shared" si="5"/>
        <v>9.5364936951227719E-3</v>
      </c>
      <c r="J60" s="4">
        <f t="shared" ca="1" si="6"/>
        <v>0.10155315236707368</v>
      </c>
      <c r="K60" s="4" t="str">
        <f ca="1">IF(AND(MAX(L$21:L59)&lt;=MAX(N$21:N59),F60&lt;&gt;"",MAX(L$21:L59)&lt;=TIME(20,0,0)),MAX(L$21:L59,F60),"")</f>
        <v/>
      </c>
      <c r="L60" s="4" t="str">
        <f t="shared" ca="1" si="7"/>
        <v/>
      </c>
      <c r="M60" s="4">
        <f ca="1">IF(AND(MAX(L$21:L59)&gt;MAX(N$21:N59),F60&lt;&gt;"",MAX(N$21:N59)&lt;TIME(20,0,0)),MAX(N$21:N59,F60),"")</f>
        <v>0.52891716375241438</v>
      </c>
      <c r="N60" s="4">
        <f t="shared" ca="1" si="8"/>
        <v>0.53845365744753715</v>
      </c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0"/>
      <c r="AF60" s="20"/>
      <c r="AG60" s="20"/>
      <c r="AH60" s="20"/>
      <c r="AI60" s="20"/>
      <c r="AJ60" s="20"/>
      <c r="AK60" s="20"/>
    </row>
    <row r="61" spans="1:37" ht="13.8" x14ac:dyDescent="0.3">
      <c r="A61" s="3">
        <f t="shared" ca="1" si="0"/>
        <v>0</v>
      </c>
      <c r="B61" s="6">
        <f t="shared" ca="1" si="1"/>
        <v>3.8463468759350148</v>
      </c>
      <c r="C61" s="4">
        <f t="shared" ca="1" si="2"/>
        <v>0.43003508560474002</v>
      </c>
      <c r="D61" s="20">
        <v>3.112500515569991</v>
      </c>
      <c r="E61" s="4">
        <f t="shared" si="3"/>
        <v>2.1614586913680494E-3</v>
      </c>
      <c r="F61" s="4">
        <f t="shared" ca="1" si="4"/>
        <v>0.43219654429610804</v>
      </c>
      <c r="G61" s="3">
        <f ca="1">IF(F61&lt;&gt;"",SUM(COUNTIF($K$22:$K61,"&gt;"&amp;F61),COUNTIF($M$22:$M61,"&gt;"&amp;F61)),"")</f>
        <v>20</v>
      </c>
      <c r="H61" s="20">
        <v>17.364201634463825</v>
      </c>
      <c r="I61" s="4">
        <f t="shared" si="5"/>
        <v>1.2058473357266545E-2</v>
      </c>
      <c r="J61" s="4">
        <f t="shared" ca="1" si="6"/>
        <v>0.10625711315142911</v>
      </c>
      <c r="K61" s="4" t="str">
        <f ca="1">IF(AND(MAX(L$21:L60)&lt;=MAX(N$21:N60),F61&lt;&gt;"",MAX(L$21:L60)&lt;=TIME(20,0,0)),MAX(L$21:L60,F61),"")</f>
        <v/>
      </c>
      <c r="L61" s="4" t="str">
        <f t="shared" ca="1" si="7"/>
        <v/>
      </c>
      <c r="M61" s="4">
        <f ca="1">IF(AND(MAX(L$21:L60)&gt;MAX(N$21:N60),F61&lt;&gt;"",MAX(N$21:N60)&lt;TIME(20,0,0)),MAX(N$21:N60,F61),"")</f>
        <v>0.53845365744753715</v>
      </c>
      <c r="N61" s="4">
        <f t="shared" ca="1" si="8"/>
        <v>0.55051213080480366</v>
      </c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0"/>
      <c r="AF61" s="20"/>
      <c r="AG61" s="20"/>
      <c r="AH61" s="20"/>
      <c r="AI61" s="20"/>
      <c r="AJ61" s="20"/>
      <c r="AK61" s="20"/>
    </row>
    <row r="62" spans="1:37" ht="13.8" x14ac:dyDescent="0.3">
      <c r="A62" s="3">
        <f t="shared" ca="1" si="0"/>
        <v>1</v>
      </c>
      <c r="B62" s="6">
        <f t="shared" ca="1" si="1"/>
        <v>1.2068992923017585</v>
      </c>
      <c r="C62" s="4">
        <f t="shared" ca="1" si="2"/>
        <v>0.43087321011328289</v>
      </c>
      <c r="D62" s="20">
        <v>2.7876975044164283</v>
      </c>
      <c r="E62" s="4">
        <f t="shared" si="3"/>
        <v>1.9359010447336307E-3</v>
      </c>
      <c r="F62" s="4">
        <f t="shared" ca="1" si="4"/>
        <v>0.43087321011328289</v>
      </c>
      <c r="G62" s="3">
        <f ca="1">IF(F62&lt;&gt;"",SUM(COUNTIF($K$22:$K62,"&gt;"&amp;F62),COUNTIF($M$22:$M62,"&gt;"&amp;F62)),"")</f>
        <v>21</v>
      </c>
      <c r="H62" s="20">
        <v>10.321996948405285</v>
      </c>
      <c r="I62" s="4">
        <f t="shared" si="5"/>
        <v>7.168053436392559E-3</v>
      </c>
      <c r="J62" s="4">
        <f t="shared" ca="1" si="6"/>
        <v>0.10764554558987</v>
      </c>
      <c r="K62" s="4">
        <f ca="1">IF(AND(MAX(L$21:L61)&lt;=MAX(N$21:N61),F62&lt;&gt;"",MAX(L$21:L61)&lt;=TIME(20,0,0)),MAX(L$21:L61,F62),"")</f>
        <v>0.53851875570315288</v>
      </c>
      <c r="L62" s="4">
        <f t="shared" ca="1" si="7"/>
        <v>0.54568680913954548</v>
      </c>
      <c r="M62" s="4" t="str">
        <f ca="1">IF(AND(MAX(L$21:L61)&gt;MAX(N$21:N61),F62&lt;&gt;"",MAX(N$21:N61)&lt;TIME(20,0,0)),MAX(N$21:N61,F62),"")</f>
        <v/>
      </c>
      <c r="N62" s="4" t="str">
        <f t="shared" ca="1" si="8"/>
        <v/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0"/>
      <c r="AF62" s="20"/>
      <c r="AG62" s="20"/>
      <c r="AH62" s="20"/>
      <c r="AI62" s="20"/>
      <c r="AJ62" s="20"/>
      <c r="AK62" s="20"/>
    </row>
    <row r="63" spans="1:37" ht="13.8" x14ac:dyDescent="0.3">
      <c r="A63" s="3">
        <f t="shared" ca="1" si="0"/>
        <v>1</v>
      </c>
      <c r="B63" s="6">
        <f t="shared" ca="1" si="1"/>
        <v>4.09852660796526</v>
      </c>
      <c r="C63" s="4">
        <f t="shared" ca="1" si="2"/>
        <v>0.43371940914659207</v>
      </c>
      <c r="D63" s="20">
        <v>2.1047570802038535</v>
      </c>
      <c r="E63" s="4">
        <f t="shared" si="3"/>
        <v>1.461636861252676E-3</v>
      </c>
      <c r="F63" s="4">
        <f t="shared" ca="1" si="4"/>
        <v>0.43371940914659207</v>
      </c>
      <c r="G63" s="3">
        <f ca="1">IF(F63&lt;&gt;"",SUM(COUNTIF($K$22:$K63,"&gt;"&amp;F63),COUNTIF($M$22:$M63,"&gt;"&amp;F63)),"")</f>
        <v>22</v>
      </c>
      <c r="H63" s="20">
        <v>15.48226382887151</v>
      </c>
      <c r="I63" s="4">
        <f t="shared" si="5"/>
        <v>1.0751572103382992E-2</v>
      </c>
      <c r="J63" s="4">
        <f t="shared" ca="1" si="6"/>
        <v>0.11196739999295341</v>
      </c>
      <c r="K63" s="4">
        <f ca="1">IF(AND(MAX(L$21:L62)&lt;=MAX(N$21:N62),F63&lt;&gt;"",MAX(L$21:L62)&lt;=TIME(20,0,0)),MAX(L$21:L62,F63),"")</f>
        <v>0.54568680913954548</v>
      </c>
      <c r="L63" s="4">
        <f t="shared" ca="1" si="7"/>
        <v>0.55643838124292844</v>
      </c>
      <c r="M63" s="4" t="str">
        <f ca="1">IF(AND(MAX(L$21:L62)&gt;MAX(N$21:N62),F63&lt;&gt;"",MAX(N$21:N62)&lt;TIME(20,0,0)),MAX(N$21:N62,F63),"")</f>
        <v/>
      </c>
      <c r="N63" s="4" t="str">
        <f t="shared" ca="1" si="8"/>
        <v/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0"/>
      <c r="AF63" s="20"/>
      <c r="AG63" s="20"/>
      <c r="AH63" s="20"/>
      <c r="AI63" s="20"/>
      <c r="AJ63" s="20"/>
      <c r="AK63" s="20"/>
    </row>
    <row r="64" spans="1:37" ht="13.8" x14ac:dyDescent="0.3">
      <c r="A64" s="3">
        <f t="shared" ca="1" si="0"/>
        <v>0</v>
      </c>
      <c r="B64" s="6">
        <f t="shared" ca="1" si="1"/>
        <v>4.0134535462969634</v>
      </c>
      <c r="C64" s="4">
        <f t="shared" ca="1" si="2"/>
        <v>0.43650652966485387</v>
      </c>
      <c r="D64" s="20">
        <v>3.2931005838036072</v>
      </c>
      <c r="E64" s="4">
        <f t="shared" si="3"/>
        <v>2.2868754054191716E-3</v>
      </c>
      <c r="F64" s="4">
        <f t="shared" ca="1" si="4"/>
        <v>0.43879340507027303</v>
      </c>
      <c r="G64" s="3">
        <f ca="1">IF(F64&lt;&gt;"",SUM(COUNTIF($K$22:$K64,"&gt;"&amp;F64),COUNTIF($M$22:$M64,"&gt;"&amp;F64)),"")</f>
        <v>22</v>
      </c>
      <c r="H64" s="20">
        <v>10.356768067722442</v>
      </c>
      <c r="I64" s="4">
        <f t="shared" si="5"/>
        <v>7.1922000470294734E-3</v>
      </c>
      <c r="J64" s="4">
        <f t="shared" ca="1" si="6"/>
        <v>0.11171872573453062</v>
      </c>
      <c r="K64" s="4" t="str">
        <f ca="1">IF(AND(MAX(L$21:L63)&lt;=MAX(N$21:N63),F64&lt;&gt;"",MAX(L$21:L63)&lt;=TIME(20,0,0)),MAX(L$21:L63,F64),"")</f>
        <v/>
      </c>
      <c r="L64" s="4" t="str">
        <f t="shared" ca="1" si="7"/>
        <v/>
      </c>
      <c r="M64" s="4">
        <f ca="1">IF(AND(MAX(L$21:L63)&gt;MAX(N$21:N63),F64&lt;&gt;"",MAX(N$21:N63)&lt;TIME(20,0,0)),MAX(N$21:N63,F64),"")</f>
        <v>0.55051213080480366</v>
      </c>
      <c r="N64" s="4">
        <f t="shared" ca="1" si="8"/>
        <v>0.55770433085183313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0"/>
      <c r="AF64" s="20"/>
      <c r="AG64" s="20"/>
      <c r="AH64" s="20"/>
      <c r="AI64" s="20"/>
      <c r="AJ64" s="20"/>
      <c r="AK64" s="20"/>
    </row>
    <row r="65" spans="1:37" ht="13.8" x14ac:dyDescent="0.3">
      <c r="A65" s="3">
        <f t="shared" ca="1" si="0"/>
        <v>1</v>
      </c>
      <c r="B65" s="6">
        <f t="shared" ca="1" si="1"/>
        <v>7.3589555519778163</v>
      </c>
      <c r="C65" s="4">
        <f t="shared" ca="1" si="2"/>
        <v>0.44161691546483844</v>
      </c>
      <c r="D65" s="20">
        <v>2.6062319951306563</v>
      </c>
      <c r="E65" s="4">
        <f t="shared" si="3"/>
        <v>1.8098833299518447E-3</v>
      </c>
      <c r="F65" s="4">
        <f t="shared" ca="1" si="4"/>
        <v>0.44161691546483844</v>
      </c>
      <c r="G65" s="3">
        <f ca="1">IF(F65&lt;&gt;"",SUM(COUNTIF($K$22:$K65,"&gt;"&amp;F65),COUNTIF($M$22:$M65,"&gt;"&amp;F65)),"")</f>
        <v>22</v>
      </c>
      <c r="H65" s="20">
        <v>15.779992603838764</v>
      </c>
      <c r="I65" s="4">
        <f t="shared" si="5"/>
        <v>1.0958328197110253E-2</v>
      </c>
      <c r="J65" s="4">
        <f t="shared" ca="1" si="6"/>
        <v>0.11482146577808999</v>
      </c>
      <c r="K65" s="4">
        <f ca="1">IF(AND(MAX(L$21:L64)&lt;=MAX(N$21:N64),F65&lt;&gt;"",MAX(L$21:L64)&lt;=TIME(20,0,0)),MAX(L$21:L64,F65),"")</f>
        <v>0.55643838124292844</v>
      </c>
      <c r="L65" s="4">
        <f t="shared" ca="1" si="7"/>
        <v>0.56739670944003873</v>
      </c>
      <c r="M65" s="4" t="str">
        <f ca="1">IF(AND(MAX(L$21:L64)&gt;MAX(N$21:N64),F65&lt;&gt;"",MAX(N$21:N64)&lt;TIME(20,0,0)),MAX(N$21:N64,F65),"")</f>
        <v/>
      </c>
      <c r="N65" s="4" t="str">
        <f t="shared" ca="1" si="8"/>
        <v/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0"/>
      <c r="AF65" s="20"/>
      <c r="AG65" s="20"/>
      <c r="AH65" s="20"/>
      <c r="AI65" s="20"/>
      <c r="AJ65" s="20"/>
      <c r="AK65" s="20"/>
    </row>
    <row r="66" spans="1:37" ht="13.8" x14ac:dyDescent="0.3">
      <c r="A66" s="3">
        <f t="shared" ca="1" si="0"/>
        <v>1</v>
      </c>
      <c r="B66" s="6">
        <f t="shared" ca="1" si="1"/>
        <v>2.4526148453155656</v>
      </c>
      <c r="C66" s="4">
        <f t="shared" ca="1" si="2"/>
        <v>0.44332012021852979</v>
      </c>
      <c r="D66" s="20">
        <v>3.8001705964488792</v>
      </c>
      <c r="E66" s="4">
        <f t="shared" si="3"/>
        <v>2.6390073586450551E-3</v>
      </c>
      <c r="F66" s="4">
        <f t="shared" ca="1" si="4"/>
        <v>0.44332012021852979</v>
      </c>
      <c r="G66" s="3">
        <f ca="1">IF(F66&lt;&gt;"",SUM(COUNTIF($K$22:$K66,"&gt;"&amp;F66),COUNTIF($M$22:$M66,"&gt;"&amp;F66)),"")</f>
        <v>23</v>
      </c>
      <c r="H66" s="20">
        <v>17.718329028539301</v>
      </c>
      <c r="I66" s="4">
        <f t="shared" si="5"/>
        <v>1.2304395158707848E-2</v>
      </c>
      <c r="J66" s="4">
        <f t="shared" ca="1" si="6"/>
        <v>0.11438421063330334</v>
      </c>
      <c r="K66" s="4" t="str">
        <f ca="1">IF(AND(MAX(L$21:L65)&lt;=MAX(N$21:N65),F66&lt;&gt;"",MAX(L$21:L65)&lt;=TIME(20,0,0)),MAX(L$21:L65,F66),"")</f>
        <v/>
      </c>
      <c r="L66" s="4" t="str">
        <f t="shared" ca="1" si="7"/>
        <v/>
      </c>
      <c r="M66" s="4">
        <f ca="1">IF(AND(MAX(L$21:L65)&gt;MAX(N$21:N65),F66&lt;&gt;"",MAX(N$21:N65)&lt;TIME(20,0,0)),MAX(N$21:N65,F66),"")</f>
        <v>0.55770433085183313</v>
      </c>
      <c r="N66" s="4">
        <f t="shared" ca="1" si="8"/>
        <v>0.57000872601054098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0"/>
      <c r="AF66" s="20"/>
      <c r="AG66" s="20"/>
      <c r="AH66" s="20"/>
      <c r="AI66" s="20"/>
      <c r="AJ66" s="20"/>
      <c r="AK66" s="20"/>
    </row>
    <row r="67" spans="1:37" ht="13.8" x14ac:dyDescent="0.3">
      <c r="A67" s="3">
        <f t="shared" ca="1" si="0"/>
        <v>1</v>
      </c>
      <c r="B67" s="6">
        <f t="shared" ca="1" si="1"/>
        <v>1.3551884335205666</v>
      </c>
      <c r="C67" s="4">
        <f t="shared" ca="1" si="2"/>
        <v>0.44426122329736351</v>
      </c>
      <c r="D67" s="20">
        <v>2.7875184476470167</v>
      </c>
      <c r="E67" s="4">
        <f t="shared" si="3"/>
        <v>1.9357766997548727E-3</v>
      </c>
      <c r="F67" s="4">
        <f t="shared" ca="1" si="4"/>
        <v>0.44426122329736351</v>
      </c>
      <c r="G67" s="3">
        <f ca="1">IF(F67&lt;&gt;"",SUM(COUNTIF($K$22:$K67,"&gt;"&amp;F67),COUNTIF($M$22:$M67,"&gt;"&amp;F67)),"")</f>
        <v>24</v>
      </c>
      <c r="H67" s="20">
        <v>17.809801458170114</v>
      </c>
      <c r="I67" s="4">
        <f t="shared" si="5"/>
        <v>1.2367917679284801E-2</v>
      </c>
      <c r="J67" s="4">
        <f t="shared" ca="1" si="6"/>
        <v>0.12313548614267522</v>
      </c>
      <c r="K67" s="4">
        <f ca="1">IF(AND(MAX(L$21:L66)&lt;=MAX(N$21:N66),F67&lt;&gt;"",MAX(L$21:L66)&lt;=TIME(20,0,0)),MAX(L$21:L66,F67),"")</f>
        <v>0.56739670944003873</v>
      </c>
      <c r="L67" s="4">
        <f t="shared" ca="1" si="7"/>
        <v>0.57976462711932353</v>
      </c>
      <c r="M67" s="4" t="str">
        <f ca="1">IF(AND(MAX(L$21:L66)&gt;MAX(N$21:N66),F67&lt;&gt;"",MAX(N$21:N66)&lt;TIME(20,0,0)),MAX(N$21:N66,F67),"")</f>
        <v/>
      </c>
      <c r="N67" s="4" t="str">
        <f t="shared" ca="1" si="8"/>
        <v/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0"/>
      <c r="AF67" s="20"/>
      <c r="AG67" s="20"/>
      <c r="AH67" s="20"/>
      <c r="AI67" s="20"/>
      <c r="AJ67" s="20"/>
      <c r="AK67" s="20"/>
    </row>
    <row r="68" spans="1:37" ht="13.8" x14ac:dyDescent="0.3">
      <c r="A68" s="3">
        <f t="shared" ca="1" si="0"/>
        <v>0</v>
      </c>
      <c r="B68" s="6">
        <f t="shared" ca="1" si="1"/>
        <v>2.6955135018842</v>
      </c>
      <c r="C68" s="4">
        <f t="shared" ca="1" si="2"/>
        <v>0.44613310767367198</v>
      </c>
      <c r="D68" s="20">
        <v>3.1343096300843172</v>
      </c>
      <c r="E68" s="4">
        <f t="shared" si="3"/>
        <v>2.1766039097807759E-3</v>
      </c>
      <c r="F68" s="4">
        <f t="shared" ca="1" si="4"/>
        <v>0.44830971158345273</v>
      </c>
      <c r="G68" s="3">
        <f ca="1">IF(F68&lt;&gt;"",SUM(COUNTIF($K$22:$K68,"&gt;"&amp;F68),COUNTIF($M$22:$M68,"&gt;"&amp;F68)),"")</f>
        <v>24</v>
      </c>
      <c r="H68" s="20">
        <v>14.464176880792365</v>
      </c>
      <c r="I68" s="4">
        <f t="shared" si="5"/>
        <v>1.0044567278328032E-2</v>
      </c>
      <c r="J68" s="4">
        <f t="shared" ca="1" si="6"/>
        <v>0.12169901442708825</v>
      </c>
      <c r="K68" s="4" t="str">
        <f ca="1">IF(AND(MAX(L$21:L67)&lt;=MAX(N$21:N67),F68&lt;&gt;"",MAX(L$21:L67)&lt;=TIME(20,0,0)),MAX(L$21:L67,F68),"")</f>
        <v/>
      </c>
      <c r="L68" s="4" t="str">
        <f t="shared" ca="1" si="7"/>
        <v/>
      </c>
      <c r="M68" s="4">
        <f ca="1">IF(AND(MAX(L$21:L67)&gt;MAX(N$21:N67),F68&lt;&gt;"",MAX(N$21:N67)&lt;TIME(20,0,0)),MAX(N$21:N67,F68),"")</f>
        <v>0.57000872601054098</v>
      </c>
      <c r="N68" s="4">
        <f t="shared" ca="1" si="8"/>
        <v>0.58005329328886901</v>
      </c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0"/>
      <c r="AF68" s="20"/>
      <c r="AG68" s="20"/>
      <c r="AH68" s="20"/>
      <c r="AI68" s="20"/>
      <c r="AJ68" s="20"/>
      <c r="AK68" s="20"/>
    </row>
    <row r="69" spans="1:37" ht="13.8" x14ac:dyDescent="0.3">
      <c r="A69" s="3">
        <f t="shared" ca="1" si="0"/>
        <v>0</v>
      </c>
      <c r="B69" s="6">
        <f t="shared" ca="1" si="1"/>
        <v>1.8872074643235917</v>
      </c>
      <c r="C69" s="4">
        <f t="shared" ca="1" si="2"/>
        <v>0.4474436684127856</v>
      </c>
      <c r="D69" s="20">
        <v>1.6254169925814494</v>
      </c>
      <c r="E69" s="4">
        <f t="shared" si="3"/>
        <v>1.1287618004037843E-3</v>
      </c>
      <c r="F69" s="4">
        <f t="shared" ca="1" si="4"/>
        <v>0.44857243021318938</v>
      </c>
      <c r="G69" s="3">
        <f ca="1">IF(F69&lt;&gt;"",SUM(COUNTIF($K$22:$K69,"&gt;"&amp;F69),COUNTIF($M$22:$M69,"&gt;"&amp;F69)),"")</f>
        <v>25</v>
      </c>
      <c r="H69" s="20">
        <v>17.67264397280087</v>
      </c>
      <c r="I69" s="4">
        <f t="shared" si="5"/>
        <v>1.227266942555616E-2</v>
      </c>
      <c r="J69" s="4">
        <f t="shared" ca="1" si="6"/>
        <v>0.13119219690613415</v>
      </c>
      <c r="K69" s="4">
        <f ca="1">IF(AND(MAX(L$21:L68)&lt;=MAX(N$21:N68),F69&lt;&gt;"",MAX(L$21:L68)&lt;=TIME(20,0,0)),MAX(L$21:L68,F69),"")</f>
        <v>0.57976462711932353</v>
      </c>
      <c r="L69" s="4">
        <f t="shared" ca="1" si="7"/>
        <v>0.59203729654487969</v>
      </c>
      <c r="M69" s="4" t="str">
        <f ca="1">IF(AND(MAX(L$21:L68)&gt;MAX(N$21:N68),F69&lt;&gt;"",MAX(N$21:N68)&lt;TIME(20,0,0)),MAX(N$21:N68,F69),"")</f>
        <v/>
      </c>
      <c r="N69" s="4" t="str">
        <f t="shared" ca="1" si="8"/>
        <v/>
      </c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0"/>
      <c r="AF69" s="20"/>
      <c r="AG69" s="20"/>
      <c r="AH69" s="20"/>
      <c r="AI69" s="20"/>
      <c r="AJ69" s="20"/>
      <c r="AK69" s="20"/>
    </row>
    <row r="70" spans="1:37" ht="13.8" x14ac:dyDescent="0.3">
      <c r="A70" s="3">
        <f t="shared" ca="1" si="0"/>
        <v>0</v>
      </c>
      <c r="B70" s="6">
        <f t="shared" ca="1" si="1"/>
        <v>7.4641957012802553</v>
      </c>
      <c r="C70" s="4">
        <f t="shared" ca="1" si="2"/>
        <v>0.45262713764978579</v>
      </c>
      <c r="D70" s="20">
        <v>2.0040726061124587</v>
      </c>
      <c r="E70" s="4">
        <f t="shared" si="3"/>
        <v>1.3917170875780962E-3</v>
      </c>
      <c r="F70" s="4">
        <f t="shared" ca="1" si="4"/>
        <v>0.45401885473736386</v>
      </c>
      <c r="G70" s="3">
        <f ca="1">IF(F70&lt;&gt;"",SUM(COUNTIF($K$22:$K70,"&gt;"&amp;F70),COUNTIF($M$22:$M70,"&gt;"&amp;F70)),"")</f>
        <v>26</v>
      </c>
      <c r="H70" s="20">
        <v>10.224862914255937</v>
      </c>
      <c r="I70" s="4">
        <f t="shared" si="5"/>
        <v>7.1005992460110674E-3</v>
      </c>
      <c r="J70" s="4">
        <f t="shared" ca="1" si="6"/>
        <v>0.12603443855150515</v>
      </c>
      <c r="K70" s="4" t="str">
        <f ca="1">IF(AND(MAX(L$21:L69)&lt;=MAX(N$21:N69),F70&lt;&gt;"",MAX(L$21:L69)&lt;=TIME(20,0,0)),MAX(L$21:L69,F70),"")</f>
        <v/>
      </c>
      <c r="L70" s="4" t="str">
        <f t="shared" ca="1" si="7"/>
        <v/>
      </c>
      <c r="M70" s="4">
        <f ca="1">IF(AND(MAX(L$21:L69)&gt;MAX(N$21:N69),F70&lt;&gt;"",MAX(N$21:N69)&lt;TIME(20,0,0)),MAX(N$21:N69,F70),"")</f>
        <v>0.58005329328886901</v>
      </c>
      <c r="N70" s="4">
        <f t="shared" ca="1" si="8"/>
        <v>0.58715389253488004</v>
      </c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0"/>
      <c r="AF70" s="20"/>
      <c r="AG70" s="20"/>
      <c r="AH70" s="20"/>
      <c r="AI70" s="20"/>
      <c r="AJ70" s="20"/>
      <c r="AK70" s="20"/>
    </row>
    <row r="71" spans="1:37" ht="13.8" x14ac:dyDescent="0.3">
      <c r="A71" s="3">
        <f t="shared" ca="1" si="0"/>
        <v>0</v>
      </c>
      <c r="B71" s="6">
        <f t="shared" ca="1" si="1"/>
        <v>1.9105657396762381</v>
      </c>
      <c r="C71" s="4">
        <f t="shared" ca="1" si="2"/>
        <v>0.45395391941344987</v>
      </c>
      <c r="D71" s="20">
        <v>3.2896985051847878</v>
      </c>
      <c r="E71" s="4">
        <f t="shared" si="3"/>
        <v>2.2845128508227693E-3</v>
      </c>
      <c r="F71" s="4">
        <f t="shared" ca="1" si="4"/>
        <v>0.45623843226427263</v>
      </c>
      <c r="G71" s="3">
        <f ca="1">IF(F71&lt;&gt;"",SUM(COUNTIF($K$22:$K71,"&gt;"&amp;F71),COUNTIF($M$22:$M71,"&gt;"&amp;F71)),"")</f>
        <v>25</v>
      </c>
      <c r="H71" s="20">
        <v>18.845167384497472</v>
      </c>
      <c r="I71" s="4">
        <f t="shared" si="5"/>
        <v>1.3086921794789911E-2</v>
      </c>
      <c r="J71" s="4">
        <f t="shared" ca="1" si="6"/>
        <v>0.13091546027060741</v>
      </c>
      <c r="K71" s="4" t="str">
        <f ca="1">IF(AND(MAX(L$21:L70)&lt;=MAX(N$21:N70),F71&lt;&gt;"",MAX(L$21:L70)&lt;=TIME(20,0,0)),MAX(L$21:L70,F71),"")</f>
        <v/>
      </c>
      <c r="L71" s="4" t="str">
        <f t="shared" ca="1" si="7"/>
        <v/>
      </c>
      <c r="M71" s="4">
        <f ca="1">IF(AND(MAX(L$21:L70)&gt;MAX(N$21:N70),F71&lt;&gt;"",MAX(N$21:N70)&lt;TIME(20,0,0)),MAX(N$21:N70,F71),"")</f>
        <v>0.58715389253488004</v>
      </c>
      <c r="N71" s="4">
        <f t="shared" ca="1" si="8"/>
        <v>0.60024081432966991</v>
      </c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0"/>
      <c r="AF71" s="20"/>
      <c r="AG71" s="20"/>
      <c r="AH71" s="20"/>
      <c r="AI71" s="20"/>
      <c r="AJ71" s="20"/>
      <c r="AK71" s="20"/>
    </row>
    <row r="72" spans="1:37" ht="13.8" x14ac:dyDescent="0.3">
      <c r="A72" s="3">
        <f t="shared" ca="1" si="0"/>
        <v>0</v>
      </c>
      <c r="B72" s="6">
        <f t="shared" ca="1" si="1"/>
        <v>1.0639894452911272</v>
      </c>
      <c r="C72" s="4">
        <f t="shared" ca="1" si="2"/>
        <v>0.45469280097267983</v>
      </c>
      <c r="D72" s="20">
        <v>1.8167007813899545</v>
      </c>
      <c r="E72" s="4">
        <f t="shared" si="3"/>
        <v>1.261597764854135E-3</v>
      </c>
      <c r="F72" s="4">
        <f t="shared" ca="1" si="4"/>
        <v>0.45595439873753396</v>
      </c>
      <c r="G72" s="3">
        <f ca="1">IF(F72&lt;&gt;"",SUM(COUNTIF($K$22:$K72,"&gt;"&amp;F72),COUNTIF($M$22:$M72,"&gt;"&amp;F72)),"")</f>
        <v>26</v>
      </c>
      <c r="H72" s="20">
        <v>19.067368308824371</v>
      </c>
      <c r="I72" s="4">
        <f t="shared" si="5"/>
        <v>1.3241227992239146E-2</v>
      </c>
      <c r="J72" s="4">
        <f t="shared" ca="1" si="6"/>
        <v>0.13608289780734573</v>
      </c>
      <c r="K72" s="4">
        <f ca="1">IF(AND(MAX(L$21:L71)&lt;=MAX(N$21:N71),F72&lt;&gt;"",MAX(L$21:L71)&lt;=TIME(20,0,0)),MAX(L$21:L71,F72),"")</f>
        <v>0.59203729654487969</v>
      </c>
      <c r="L72" s="4">
        <f t="shared" ca="1" si="7"/>
        <v>0.60527852453711883</v>
      </c>
      <c r="M72" s="4" t="str">
        <f ca="1">IF(AND(MAX(L$21:L71)&gt;MAX(N$21:N71),F72&lt;&gt;"",MAX(N$21:N71)&lt;TIME(20,0,0)),MAX(N$21:N71,F72),"")</f>
        <v/>
      </c>
      <c r="N72" s="4" t="str">
        <f t="shared" ca="1" si="8"/>
        <v/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0"/>
      <c r="AF72" s="20"/>
      <c r="AG72" s="20"/>
      <c r="AH72" s="20"/>
      <c r="AI72" s="20"/>
      <c r="AJ72" s="20"/>
      <c r="AK72" s="20"/>
    </row>
    <row r="73" spans="1:37" ht="13.8" x14ac:dyDescent="0.3">
      <c r="A73" s="3">
        <f t="shared" ca="1" si="0"/>
        <v>0</v>
      </c>
      <c r="B73" s="6">
        <f t="shared" ca="1" si="1"/>
        <v>6.9456302141299799</v>
      </c>
      <c r="C73" s="4">
        <f t="shared" ca="1" si="2"/>
        <v>0.4595161552880479</v>
      </c>
      <c r="D73" s="20">
        <v>2.4637676081765676</v>
      </c>
      <c r="E73" s="4">
        <f t="shared" si="3"/>
        <v>1.7109497279003941E-3</v>
      </c>
      <c r="F73" s="4">
        <f t="shared" ca="1" si="4"/>
        <v>0.46122710501594827</v>
      </c>
      <c r="G73" s="3">
        <f ca="1">IF(F73&lt;&gt;"",SUM(COUNTIF($K$22:$K73,"&gt;"&amp;F73),COUNTIF($M$22:$M73,"&gt;"&amp;F73)),"")</f>
        <v>27</v>
      </c>
      <c r="H73" s="20">
        <v>20.612730546999956</v>
      </c>
      <c r="I73" s="4">
        <f t="shared" si="5"/>
        <v>1.4314396213194414E-2</v>
      </c>
      <c r="J73" s="4">
        <f t="shared" ca="1" si="6"/>
        <v>0.13901370931372165</v>
      </c>
      <c r="K73" s="4" t="str">
        <f ca="1">IF(AND(MAX(L$21:L72)&lt;=MAX(N$21:N72),F73&lt;&gt;"",MAX(L$21:L72)&lt;=TIME(20,0,0)),MAX(L$21:L72,F73),"")</f>
        <v/>
      </c>
      <c r="L73" s="4" t="str">
        <f t="shared" ca="1" si="7"/>
        <v/>
      </c>
      <c r="M73" s="4">
        <f ca="1">IF(AND(MAX(L$21:L72)&gt;MAX(N$21:N72),F73&lt;&gt;"",MAX(N$21:N72)&lt;TIME(20,0,0)),MAX(N$21:N72,F73),"")</f>
        <v>0.60024081432966991</v>
      </c>
      <c r="N73" s="4">
        <f t="shared" ca="1" si="8"/>
        <v>0.61455521054286433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0"/>
      <c r="AF73" s="20"/>
      <c r="AG73" s="20"/>
      <c r="AH73" s="20"/>
      <c r="AI73" s="20"/>
      <c r="AJ73" s="20"/>
      <c r="AK73" s="20"/>
    </row>
    <row r="74" spans="1:37" ht="13.8" x14ac:dyDescent="0.3">
      <c r="A74" s="3">
        <f t="shared" ca="1" si="0"/>
        <v>0</v>
      </c>
      <c r="B74" s="6">
        <f t="shared" ca="1" si="1"/>
        <v>3.0907353942640521</v>
      </c>
      <c r="C74" s="4">
        <f t="shared" ca="1" si="2"/>
        <v>0.46166249931184239</v>
      </c>
      <c r="D74" s="20">
        <v>1.8120998750673607</v>
      </c>
      <c r="E74" s="4">
        <f t="shared" si="3"/>
        <v>1.2584026910190005E-3</v>
      </c>
      <c r="F74" s="4">
        <f t="shared" ca="1" si="4"/>
        <v>0.4629209020028614</v>
      </c>
      <c r="G74" s="3">
        <f ca="1">IF(F74&lt;&gt;"",SUM(COUNTIF($K$22:$K74,"&gt;"&amp;F74),COUNTIF($M$22:$M74,"&gt;"&amp;F74)),"")</f>
        <v>27</v>
      </c>
      <c r="H74" s="20">
        <v>12.81442454604985</v>
      </c>
      <c r="I74" s="4">
        <f t="shared" si="5"/>
        <v>8.89890593475684E-3</v>
      </c>
      <c r="J74" s="4">
        <f t="shared" ca="1" si="6"/>
        <v>0.14235762253425743</v>
      </c>
      <c r="K74" s="4">
        <f ca="1">IF(AND(MAX(L$21:L73)&lt;=MAX(N$21:N73),F74&lt;&gt;"",MAX(L$21:L73)&lt;=TIME(20,0,0)),MAX(L$21:L73,F74),"")</f>
        <v>0.60527852453711883</v>
      </c>
      <c r="L74" s="4">
        <f t="shared" ca="1" si="7"/>
        <v>0.61417743047187567</v>
      </c>
      <c r="M74" s="4" t="str">
        <f ca="1">IF(AND(MAX(L$21:L73)&gt;MAX(N$21:N73),F74&lt;&gt;"",MAX(N$21:N73)&lt;TIME(20,0,0)),MAX(N$21:N73,F74),"")</f>
        <v/>
      </c>
      <c r="N74" s="4" t="str">
        <f t="shared" ca="1" si="8"/>
        <v/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0"/>
      <c r="AF74" s="20"/>
      <c r="AG74" s="20"/>
      <c r="AH74" s="20"/>
      <c r="AI74" s="20"/>
      <c r="AJ74" s="20"/>
      <c r="AK74" s="20"/>
    </row>
    <row r="75" spans="1:37" ht="13.8" x14ac:dyDescent="0.3">
      <c r="A75" s="3">
        <f t="shared" ca="1" si="0"/>
        <v>0</v>
      </c>
      <c r="B75" s="6">
        <f t="shared" ca="1" si="1"/>
        <v>3.8995789126995231</v>
      </c>
      <c r="C75" s="4">
        <f t="shared" ca="1" si="2"/>
        <v>0.46437054022343927</v>
      </c>
      <c r="D75" s="20">
        <v>2.6802037571796973</v>
      </c>
      <c r="E75" s="4">
        <f t="shared" si="3"/>
        <v>1.8612526091525675E-3</v>
      </c>
      <c r="F75" s="4">
        <f t="shared" ca="1" si="4"/>
        <v>0.46623179283259181</v>
      </c>
      <c r="G75" s="3">
        <f ca="1">IF(F75&lt;&gt;"",SUM(COUNTIF($K$22:$K75,"&gt;"&amp;F75),COUNTIF($M$22:$M75,"&gt;"&amp;F75)),"")</f>
        <v>27</v>
      </c>
      <c r="H75" s="20">
        <v>13.558925540237396</v>
      </c>
      <c r="I75" s="4">
        <f t="shared" si="5"/>
        <v>9.415920514053747E-3</v>
      </c>
      <c r="J75" s="4">
        <f t="shared" ca="1" si="6"/>
        <v>0.14794563763928387</v>
      </c>
      <c r="K75" s="4">
        <f ca="1">IF(AND(MAX(L$21:L74)&lt;=MAX(N$21:N74),F75&lt;&gt;"",MAX(L$21:L74)&lt;=TIME(20,0,0)),MAX(L$21:L74,F75),"")</f>
        <v>0.61417743047187567</v>
      </c>
      <c r="L75" s="4">
        <f t="shared" ca="1" si="7"/>
        <v>0.62359335098592938</v>
      </c>
      <c r="M75" s="4" t="str">
        <f ca="1">IF(AND(MAX(L$21:L74)&gt;MAX(N$21:N74),F75&lt;&gt;"",MAX(N$21:N74)&lt;TIME(20,0,0)),MAX(N$21:N74,F75),"")</f>
        <v/>
      </c>
      <c r="N75" s="4" t="str">
        <f t="shared" ca="1" si="8"/>
        <v/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0"/>
      <c r="AF75" s="20"/>
      <c r="AG75" s="20"/>
      <c r="AH75" s="20"/>
      <c r="AI75" s="20"/>
      <c r="AJ75" s="20"/>
      <c r="AK75" s="20"/>
    </row>
    <row r="76" spans="1:37" ht="13.8" x14ac:dyDescent="0.3">
      <c r="A76" s="3">
        <f t="shared" ca="1" si="0"/>
        <v>1</v>
      </c>
      <c r="B76" s="6">
        <f t="shared" ca="1" si="1"/>
        <v>3.4010949499385252</v>
      </c>
      <c r="C76" s="4">
        <f t="shared" ca="1" si="2"/>
        <v>0.46673241171645213</v>
      </c>
      <c r="D76" s="20">
        <v>2.7102401039228425</v>
      </c>
      <c r="E76" s="4">
        <f t="shared" si="3"/>
        <v>1.8821111832797517E-3</v>
      </c>
      <c r="F76" s="4">
        <f t="shared" ca="1" si="4"/>
        <v>0.46673241171645213</v>
      </c>
      <c r="G76" s="3">
        <f ca="1">IF(F76&lt;&gt;"",SUM(COUNTIF($K$22:$K76,"&gt;"&amp;F76),COUNTIF($M$22:$M76,"&gt;"&amp;F76)),"")</f>
        <v>28</v>
      </c>
      <c r="H76" s="20">
        <v>19.846998535867897</v>
      </c>
      <c r="I76" s="4">
        <f t="shared" si="5"/>
        <v>1.3782637872130485E-2</v>
      </c>
      <c r="J76" s="4">
        <f t="shared" ca="1" si="6"/>
        <v>0.14782279882641219</v>
      </c>
      <c r="K76" s="4" t="str">
        <f ca="1">IF(AND(MAX(L$21:L75)&lt;=MAX(N$21:N75),F76&lt;&gt;"",MAX(L$21:L75)&lt;=TIME(20,0,0)),MAX(L$21:L75,F76),"")</f>
        <v/>
      </c>
      <c r="L76" s="4" t="str">
        <f t="shared" ca="1" si="7"/>
        <v/>
      </c>
      <c r="M76" s="4">
        <f ca="1">IF(AND(MAX(L$21:L75)&gt;MAX(N$21:N75),F76&lt;&gt;"",MAX(N$21:N75)&lt;TIME(20,0,0)),MAX(N$21:N75,F76),"")</f>
        <v>0.61455521054286433</v>
      </c>
      <c r="N76" s="4">
        <f t="shared" ca="1" si="8"/>
        <v>0.62833784841499485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0"/>
      <c r="AF76" s="20"/>
      <c r="AG76" s="20"/>
      <c r="AH76" s="20"/>
      <c r="AI76" s="20"/>
      <c r="AJ76" s="20"/>
      <c r="AK76" s="20"/>
    </row>
    <row r="77" spans="1:37" ht="13.8" x14ac:dyDescent="0.3">
      <c r="A77" s="3">
        <f t="shared" ca="1" si="0"/>
        <v>0</v>
      </c>
      <c r="B77" s="6">
        <f t="shared" ca="1" si="1"/>
        <v>5.1509446368952307</v>
      </c>
      <c r="C77" s="4">
        <f t="shared" ca="1" si="2"/>
        <v>0.47030945660318491</v>
      </c>
      <c r="D77" s="20">
        <v>1.9584694048971869</v>
      </c>
      <c r="E77" s="4">
        <f t="shared" si="3"/>
        <v>1.3600481978452686E-3</v>
      </c>
      <c r="F77" s="4">
        <f t="shared" ca="1" si="4"/>
        <v>0.47166950480103015</v>
      </c>
      <c r="G77" s="3">
        <f ca="1">IF(F77&lt;&gt;"",SUM(COUNTIF($K$22:$K77,"&gt;"&amp;F77),COUNTIF($M$22:$M77,"&gt;"&amp;F77)),"")</f>
        <v>29</v>
      </c>
      <c r="H77" s="20">
        <v>11.303228044780553</v>
      </c>
      <c r="I77" s="4">
        <f t="shared" si="5"/>
        <v>7.8494639199864959E-3</v>
      </c>
      <c r="J77" s="4">
        <f t="shared" ca="1" si="6"/>
        <v>0.15192384618489924</v>
      </c>
      <c r="K77" s="4">
        <f ca="1">IF(AND(MAX(L$21:L76)&lt;=MAX(N$21:N76),F77&lt;&gt;"",MAX(L$21:L76)&lt;=TIME(20,0,0)),MAX(L$21:L76,F77),"")</f>
        <v>0.62359335098592938</v>
      </c>
      <c r="L77" s="4">
        <f t="shared" ca="1" si="7"/>
        <v>0.63144281490591592</v>
      </c>
      <c r="M77" s="4" t="str">
        <f ca="1">IF(AND(MAX(L$21:L76)&gt;MAX(N$21:N76),F77&lt;&gt;"",MAX(N$21:N76)&lt;TIME(20,0,0)),MAX(N$21:N76,F77),"")</f>
        <v/>
      </c>
      <c r="N77" s="4" t="str">
        <f t="shared" ca="1" si="8"/>
        <v/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0"/>
      <c r="AF77" s="20"/>
      <c r="AG77" s="20"/>
      <c r="AH77" s="20"/>
      <c r="AI77" s="20"/>
      <c r="AJ77" s="20"/>
      <c r="AK77" s="20"/>
    </row>
    <row r="78" spans="1:37" ht="13.8" x14ac:dyDescent="0.3">
      <c r="A78" s="3">
        <f t="shared" ca="1" si="0"/>
        <v>1</v>
      </c>
      <c r="B78" s="6">
        <f t="shared" ca="1" si="1"/>
        <v>3.6910108552910197</v>
      </c>
      <c r="C78" s="4">
        <f t="shared" ca="1" si="2"/>
        <v>0.4728726585860259</v>
      </c>
      <c r="D78" s="20">
        <v>1.9250966336840065</v>
      </c>
      <c r="E78" s="4">
        <f t="shared" si="3"/>
        <v>1.3368726622805601E-3</v>
      </c>
      <c r="F78" s="4">
        <f t="shared" ca="1" si="4"/>
        <v>0.4728726585860259</v>
      </c>
      <c r="G78" s="3">
        <f ca="1">IF(F78&lt;&gt;"",SUM(COUNTIF($K$22:$K78,"&gt;"&amp;F78),COUNTIF($M$22:$M78,"&gt;"&amp;F78)),"")</f>
        <v>28</v>
      </c>
      <c r="H78" s="20">
        <v>15.275210254585545</v>
      </c>
      <c r="I78" s="4">
        <f t="shared" si="5"/>
        <v>1.0607784899017739E-2</v>
      </c>
      <c r="J78" s="4">
        <f t="shared" ca="1" si="6"/>
        <v>0.15546518982896895</v>
      </c>
      <c r="K78" s="4" t="str">
        <f ca="1">IF(AND(MAX(L$21:L77)&lt;=MAX(N$21:N77),F78&lt;&gt;"",MAX(L$21:L77)&lt;=TIME(20,0,0)),MAX(L$21:L77,F78),"")</f>
        <v/>
      </c>
      <c r="L78" s="4" t="str">
        <f t="shared" ca="1" si="7"/>
        <v/>
      </c>
      <c r="M78" s="4">
        <f ca="1">IF(AND(MAX(L$21:L77)&gt;MAX(N$21:N77),F78&lt;&gt;"",MAX(N$21:N77)&lt;TIME(20,0,0)),MAX(N$21:N77,F78),"")</f>
        <v>0.62833784841499485</v>
      </c>
      <c r="N78" s="4">
        <f t="shared" ca="1" si="8"/>
        <v>0.63894563331401255</v>
      </c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0"/>
      <c r="AF78" s="20"/>
      <c r="AG78" s="20"/>
      <c r="AH78" s="20"/>
      <c r="AI78" s="20"/>
      <c r="AJ78" s="20"/>
      <c r="AK78" s="20"/>
    </row>
    <row r="79" spans="1:37" ht="13.8" x14ac:dyDescent="0.3">
      <c r="A79" s="3">
        <f t="shared" ca="1" si="0"/>
        <v>0</v>
      </c>
      <c r="B79" s="6">
        <f t="shared" ca="1" si="1"/>
        <v>5.0710263560266684</v>
      </c>
      <c r="C79" s="4">
        <f t="shared" ca="1" si="2"/>
        <v>0.47639420466659999</v>
      </c>
      <c r="D79" s="20">
        <v>2.9069595446599124</v>
      </c>
      <c r="E79" s="4">
        <f t="shared" si="3"/>
        <v>2.018721906013828E-3</v>
      </c>
      <c r="F79" s="4">
        <f t="shared" ca="1" si="4"/>
        <v>0.47841292657261381</v>
      </c>
      <c r="G79" s="3">
        <f ca="1">IF(F79&lt;&gt;"",SUM(COUNTIF($K$22:$K79,"&gt;"&amp;F79),COUNTIF($M$22:$M79,"&gt;"&amp;F79)),"")</f>
        <v>29</v>
      </c>
      <c r="H79" s="20">
        <v>18.266771386734035</v>
      </c>
      <c r="I79" s="4">
        <f t="shared" si="5"/>
        <v>1.2685257907454192E-2</v>
      </c>
      <c r="J79" s="4">
        <f t="shared" ca="1" si="6"/>
        <v>0.15302988833330211</v>
      </c>
      <c r="K79" s="4">
        <f ca="1">IF(AND(MAX(L$21:L78)&lt;=MAX(N$21:N78),F79&lt;&gt;"",MAX(L$21:L78)&lt;=TIME(20,0,0)),MAX(L$21:L78,F79),"")</f>
        <v>0.63144281490591592</v>
      </c>
      <c r="L79" s="4">
        <f t="shared" ca="1" si="7"/>
        <v>0.64412807281337014</v>
      </c>
      <c r="M79" s="4" t="str">
        <f ca="1">IF(AND(MAX(L$21:L78)&gt;MAX(N$21:N78),F79&lt;&gt;"",MAX(N$21:N78)&lt;TIME(20,0,0)),MAX(N$21:N78,F79),"")</f>
        <v/>
      </c>
      <c r="N79" s="4" t="str">
        <f t="shared" ca="1" si="8"/>
        <v/>
      </c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0"/>
      <c r="AF79" s="20"/>
      <c r="AG79" s="20"/>
      <c r="AH79" s="20"/>
      <c r="AI79" s="20"/>
      <c r="AJ79" s="20"/>
      <c r="AK79" s="20"/>
    </row>
    <row r="80" spans="1:37" ht="13.8" x14ac:dyDescent="0.3">
      <c r="A80" s="3">
        <f t="shared" ca="1" si="0"/>
        <v>1</v>
      </c>
      <c r="B80" s="6">
        <f t="shared" ca="1" si="1"/>
        <v>1.0441561806061253</v>
      </c>
      <c r="C80" s="4">
        <f t="shared" ca="1" si="2"/>
        <v>0.47711931312535422</v>
      </c>
      <c r="D80" s="20">
        <v>4.386445092066424</v>
      </c>
      <c r="E80" s="4">
        <f t="shared" si="3"/>
        <v>3.0461424250461276E-3</v>
      </c>
      <c r="F80" s="4">
        <f t="shared" ca="1" si="4"/>
        <v>0.47711931312535422</v>
      </c>
      <c r="G80" s="3">
        <f ca="1">IF(F80&lt;&gt;"",SUM(COUNTIF($K$22:$K80,"&gt;"&amp;F80),COUNTIF($M$22:$M80,"&gt;"&amp;F80)),"")</f>
        <v>30</v>
      </c>
      <c r="H80" s="20">
        <v>19.041635293106083</v>
      </c>
      <c r="I80" s="4">
        <f t="shared" si="5"/>
        <v>1.322335784243478E-2</v>
      </c>
      <c r="J80" s="4">
        <f t="shared" ca="1" si="6"/>
        <v>0.16182632018865833</v>
      </c>
      <c r="K80" s="4" t="str">
        <f ca="1">IF(AND(MAX(L$21:L79)&lt;=MAX(N$21:N79),F80&lt;&gt;"",MAX(L$21:L79)&lt;=TIME(20,0,0)),MAX(L$21:L79,F80),"")</f>
        <v/>
      </c>
      <c r="L80" s="4" t="str">
        <f t="shared" ca="1" si="7"/>
        <v/>
      </c>
      <c r="M80" s="4">
        <f ca="1">IF(AND(MAX(L$21:L79)&gt;MAX(N$21:N79),F80&lt;&gt;"",MAX(N$21:N79)&lt;TIME(20,0,0)),MAX(N$21:N79,F80),"")</f>
        <v>0.63894563331401255</v>
      </c>
      <c r="N80" s="4">
        <f t="shared" ca="1" si="8"/>
        <v>0.65216899115644733</v>
      </c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0"/>
      <c r="AF80" s="20"/>
      <c r="AG80" s="20"/>
      <c r="AH80" s="20"/>
      <c r="AI80" s="20"/>
      <c r="AJ80" s="20"/>
      <c r="AK80" s="20"/>
    </row>
    <row r="81" spans="1:37" ht="13.8" x14ac:dyDescent="0.3">
      <c r="A81" s="3">
        <f t="shared" ca="1" si="0"/>
        <v>0</v>
      </c>
      <c r="B81" s="6">
        <f t="shared" ca="1" si="1"/>
        <v>1.7317636915559906</v>
      </c>
      <c r="C81" s="4">
        <f t="shared" ca="1" si="2"/>
        <v>0.47832192680004587</v>
      </c>
      <c r="D81" s="20">
        <v>3.8558913577871863</v>
      </c>
      <c r="E81" s="4">
        <f t="shared" si="3"/>
        <v>2.6777023317966571E-3</v>
      </c>
      <c r="F81" s="4">
        <f t="shared" ca="1" si="4"/>
        <v>0.48099962913184252</v>
      </c>
      <c r="G81" s="3">
        <f ca="1">IF(F81&lt;&gt;"",SUM(COUNTIF($K$22:$K81,"&gt;"&amp;F81),COUNTIF($M$22:$M81,"&gt;"&amp;F81)),"")</f>
        <v>31</v>
      </c>
      <c r="H81" s="20">
        <v>14.579574705421692</v>
      </c>
      <c r="I81" s="4">
        <f t="shared" si="5"/>
        <v>1.0124704656542841E-2</v>
      </c>
      <c r="J81" s="4">
        <f t="shared" ca="1" si="6"/>
        <v>0.16312844368152762</v>
      </c>
      <c r="K81" s="4">
        <f ca="1">IF(AND(MAX(L$21:L80)&lt;=MAX(N$21:N80),F81&lt;&gt;"",MAX(L$21:L80)&lt;=TIME(20,0,0)),MAX(L$21:L80,F81),"")</f>
        <v>0.64412807281337014</v>
      </c>
      <c r="L81" s="4">
        <f t="shared" ca="1" si="7"/>
        <v>0.65425277746991295</v>
      </c>
      <c r="M81" s="4" t="str">
        <f ca="1">IF(AND(MAX(L$21:L80)&gt;MAX(N$21:N80),F81&lt;&gt;"",MAX(N$21:N80)&lt;TIME(20,0,0)),MAX(N$21:N80,F81),"")</f>
        <v/>
      </c>
      <c r="N81" s="4" t="str">
        <f t="shared" ca="1" si="8"/>
        <v/>
      </c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0"/>
      <c r="AF81" s="20"/>
      <c r="AG81" s="20"/>
      <c r="AH81" s="20"/>
      <c r="AI81" s="20"/>
      <c r="AJ81" s="20"/>
      <c r="AK81" s="20"/>
    </row>
    <row r="82" spans="1:37" ht="13.8" x14ac:dyDescent="0.3">
      <c r="A82" s="3">
        <f t="shared" ca="1" si="0"/>
        <v>0</v>
      </c>
      <c r="B82" s="6">
        <f t="shared" ca="1" si="1"/>
        <v>6.9739933837235801</v>
      </c>
      <c r="C82" s="4">
        <f t="shared" ca="1" si="2"/>
        <v>0.48316497776096501</v>
      </c>
      <c r="D82" s="20">
        <v>2.2098940992946154</v>
      </c>
      <c r="E82" s="4">
        <f t="shared" si="3"/>
        <v>1.5346486800657051E-3</v>
      </c>
      <c r="F82" s="4">
        <f t="shared" ca="1" si="4"/>
        <v>0.48469962644103071</v>
      </c>
      <c r="G82" s="3">
        <f ca="1">IF(F82&lt;&gt;"",SUM(COUNTIF($K$22:$K82,"&gt;"&amp;F82),COUNTIF($M$22:$M82,"&gt;"&amp;F82)),"")</f>
        <v>31</v>
      </c>
      <c r="H82" s="20">
        <v>16.729407017592166</v>
      </c>
      <c r="I82" s="4">
        <f t="shared" si="5"/>
        <v>1.1617643762216781E-2</v>
      </c>
      <c r="J82" s="4">
        <f t="shared" ca="1" si="6"/>
        <v>0.16746936471541662</v>
      </c>
      <c r="K82" s="4" t="str">
        <f ca="1">IF(AND(MAX(L$21:L81)&lt;=MAX(N$21:N81),F82&lt;&gt;"",MAX(L$21:L81)&lt;=TIME(20,0,0)),MAX(L$21:L81,F82),"")</f>
        <v/>
      </c>
      <c r="L82" s="4" t="str">
        <f t="shared" ca="1" si="7"/>
        <v/>
      </c>
      <c r="M82" s="4">
        <f ca="1">IF(AND(MAX(L$21:L81)&gt;MAX(N$21:N81),F82&lt;&gt;"",MAX(N$21:N81)&lt;TIME(20,0,0)),MAX(N$21:N81,F82),"")</f>
        <v>0.65216899115644733</v>
      </c>
      <c r="N82" s="4">
        <f t="shared" ca="1" si="8"/>
        <v>0.66378663491866408</v>
      </c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0"/>
      <c r="AF82" s="20"/>
      <c r="AG82" s="20"/>
      <c r="AH82" s="20"/>
      <c r="AI82" s="20"/>
      <c r="AJ82" s="20"/>
      <c r="AK82" s="20"/>
    </row>
    <row r="83" spans="1:37" ht="13.8" x14ac:dyDescent="0.3">
      <c r="A83" s="3">
        <f t="shared" ca="1" si="0"/>
        <v>0</v>
      </c>
      <c r="B83" s="6">
        <f t="shared" ca="1" si="1"/>
        <v>2.6425819709257539</v>
      </c>
      <c r="C83" s="4">
        <f t="shared" ca="1" si="2"/>
        <v>0.48500010412966343</v>
      </c>
      <c r="D83" s="20">
        <v>3.5878996489627752</v>
      </c>
      <c r="E83" s="4">
        <f t="shared" si="3"/>
        <v>2.4915969784463717E-3</v>
      </c>
      <c r="F83" s="4">
        <f t="shared" ca="1" si="4"/>
        <v>0.4874917011081098</v>
      </c>
      <c r="G83" s="3">
        <f ca="1">IF(F83&lt;&gt;"",SUM(COUNTIF($K$22:$K83,"&gt;"&amp;F83),COUNTIF($M$22:$M83,"&gt;"&amp;F83)),"")</f>
        <v>31</v>
      </c>
      <c r="H83" s="20">
        <v>16.993247167320078</v>
      </c>
      <c r="I83" s="4">
        <f t="shared" si="5"/>
        <v>1.180086608841672E-2</v>
      </c>
      <c r="J83" s="4">
        <f t="shared" ca="1" si="6"/>
        <v>0.16676107636180315</v>
      </c>
      <c r="K83" s="4">
        <f ca="1">IF(AND(MAX(L$21:L82)&lt;=MAX(N$21:N82),F83&lt;&gt;"",MAX(L$21:L82)&lt;=TIME(20,0,0)),MAX(L$21:L82,F83),"")</f>
        <v>0.65425277746991295</v>
      </c>
      <c r="L83" s="4">
        <f t="shared" ca="1" si="7"/>
        <v>0.66605364355832963</v>
      </c>
      <c r="M83" s="4" t="str">
        <f ca="1">IF(AND(MAX(L$21:L82)&gt;MAX(N$21:N82),F83&lt;&gt;"",MAX(N$21:N82)&lt;TIME(20,0,0)),MAX(N$21:N82,F83),"")</f>
        <v/>
      </c>
      <c r="N83" s="4" t="str">
        <f t="shared" ca="1" si="8"/>
        <v/>
      </c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0"/>
      <c r="AF83" s="20"/>
      <c r="AG83" s="20"/>
      <c r="AH83" s="20"/>
      <c r="AI83" s="20"/>
      <c r="AJ83" s="20"/>
      <c r="AK83" s="20"/>
    </row>
    <row r="84" spans="1:37" ht="13.8" x14ac:dyDescent="0.3">
      <c r="A84" s="3">
        <f t="shared" ca="1" si="0"/>
        <v>1</v>
      </c>
      <c r="B84" s="6">
        <f t="shared" ca="1" si="1"/>
        <v>2.106609464687252</v>
      </c>
      <c r="C84" s="4">
        <f t="shared" ca="1" si="2"/>
        <v>0.48646302736902958</v>
      </c>
      <c r="D84" s="20">
        <v>3.4648885010283266</v>
      </c>
      <c r="E84" s="4">
        <f t="shared" si="3"/>
        <v>2.4061725701585599E-3</v>
      </c>
      <c r="F84" s="4">
        <f t="shared" ca="1" si="4"/>
        <v>0.48646302736902958</v>
      </c>
      <c r="G84" s="3">
        <f ca="1">IF(F84&lt;&gt;"",SUM(COUNTIF($K$22:$K84,"&gt;"&amp;F84),COUNTIF($M$22:$M84,"&gt;"&amp;F84)),"")</f>
        <v>32</v>
      </c>
      <c r="H84" s="20">
        <v>19.528115482571593</v>
      </c>
      <c r="I84" s="4">
        <f t="shared" si="5"/>
        <v>1.3561191307341383E-2</v>
      </c>
      <c r="J84" s="4">
        <f t="shared" ca="1" si="6"/>
        <v>0.1773236075496345</v>
      </c>
      <c r="K84" s="4" t="str">
        <f ca="1">IF(AND(MAX(L$21:L83)&lt;=MAX(N$21:N83),F84&lt;&gt;"",MAX(L$21:L83)&lt;=TIME(20,0,0)),MAX(L$21:L83,F84),"")</f>
        <v/>
      </c>
      <c r="L84" s="4" t="str">
        <f t="shared" ca="1" si="7"/>
        <v/>
      </c>
      <c r="M84" s="4">
        <f ca="1">IF(AND(MAX(L$21:L83)&gt;MAX(N$21:N83),F84&lt;&gt;"",MAX(N$21:N83)&lt;TIME(20,0,0)),MAX(N$21:N83,F84),"")</f>
        <v>0.66378663491866408</v>
      </c>
      <c r="N84" s="4">
        <f t="shared" ca="1" si="8"/>
        <v>0.67734782622600542</v>
      </c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0"/>
      <c r="AF84" s="20"/>
      <c r="AG84" s="20"/>
      <c r="AH84" s="20"/>
      <c r="AI84" s="20"/>
      <c r="AJ84" s="20"/>
      <c r="AK84" s="20"/>
    </row>
    <row r="85" spans="1:37" ht="13.8" x14ac:dyDescent="0.3">
      <c r="A85" s="3">
        <f t="shared" ca="1" si="0"/>
        <v>0</v>
      </c>
      <c r="B85" s="6">
        <f t="shared" ca="1" si="1"/>
        <v>9.000720097206047</v>
      </c>
      <c r="C85" s="4">
        <f t="shared" ca="1" si="2"/>
        <v>0.49271352743653379</v>
      </c>
      <c r="D85" s="20">
        <v>2.0906781022204086</v>
      </c>
      <c r="E85" s="4">
        <f t="shared" si="3"/>
        <v>1.4518597932086171E-3</v>
      </c>
      <c r="F85" s="4">
        <f t="shared" ca="1" si="4"/>
        <v>0.4941653872297424</v>
      </c>
      <c r="G85" s="3">
        <f ca="1">IF(F85&lt;&gt;"",SUM(COUNTIF($K$22:$K85,"&gt;"&amp;F85),COUNTIF($M$22:$M85,"&gt;"&amp;F85)),"")</f>
        <v>32</v>
      </c>
      <c r="H85" s="20">
        <v>9.1464125186030287</v>
      </c>
      <c r="I85" s="4">
        <f t="shared" si="5"/>
        <v>6.3516753601409919E-3</v>
      </c>
      <c r="J85" s="4">
        <f t="shared" ca="1" si="6"/>
        <v>0.17188825632858723</v>
      </c>
      <c r="K85" s="4">
        <f ca="1">IF(AND(MAX(L$21:L84)&lt;=MAX(N$21:N84),F85&lt;&gt;"",MAX(L$21:L84)&lt;=TIME(20,0,0)),MAX(L$21:L84,F85),"")</f>
        <v>0.66605364355832963</v>
      </c>
      <c r="L85" s="4">
        <f t="shared" ca="1" si="7"/>
        <v>0.67240531891847066</v>
      </c>
      <c r="M85" s="4" t="str">
        <f ca="1">IF(AND(MAX(L$21:L84)&gt;MAX(N$21:N84),F85&lt;&gt;"",MAX(N$21:N84)&lt;TIME(20,0,0)),MAX(N$21:N84,F85),"")</f>
        <v/>
      </c>
      <c r="N85" s="4" t="str">
        <f t="shared" ca="1" si="8"/>
        <v/>
      </c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0"/>
      <c r="AF85" s="20"/>
      <c r="AG85" s="20"/>
      <c r="AH85" s="20"/>
      <c r="AI85" s="20"/>
      <c r="AJ85" s="20"/>
      <c r="AK85" s="20"/>
    </row>
    <row r="86" spans="1:37" ht="13.8" x14ac:dyDescent="0.3">
      <c r="A86" s="3">
        <f t="shared" ca="1" si="0"/>
        <v>0</v>
      </c>
      <c r="B86" s="6">
        <f t="shared" ca="1" si="1"/>
        <v>9.6118102453509859</v>
      </c>
      <c r="C86" s="4">
        <f t="shared" ca="1" si="2"/>
        <v>0.49938839566247195</v>
      </c>
      <c r="D86" s="20">
        <v>2.7321276623551967</v>
      </c>
      <c r="E86" s="4">
        <f t="shared" si="3"/>
        <v>1.8973108766355531E-3</v>
      </c>
      <c r="F86" s="4">
        <f t="shared" ca="1" si="4"/>
        <v>0.50128570653910753</v>
      </c>
      <c r="G86" s="3">
        <f ca="1">IF(F86&lt;&gt;"",SUM(COUNTIF($K$22:$K86,"&gt;"&amp;F86),COUNTIF($M$22:$M86,"&gt;"&amp;F86)),"")</f>
        <v>32</v>
      </c>
      <c r="H86" s="20">
        <v>13.735590622800373</v>
      </c>
      <c r="I86" s="4">
        <f t="shared" si="5"/>
        <v>9.5386045991669253E-3</v>
      </c>
      <c r="J86" s="4">
        <f t="shared" ca="1" si="6"/>
        <v>0.17111961237936313</v>
      </c>
      <c r="K86" s="4">
        <f ca="1">IF(AND(MAX(L$21:L85)&lt;=MAX(N$21:N85),F86&lt;&gt;"",MAX(L$21:L85)&lt;=TIME(20,0,0)),MAX(L$21:L85,F86),"")</f>
        <v>0.67240531891847066</v>
      </c>
      <c r="L86" s="4">
        <f t="shared" ca="1" si="7"/>
        <v>0.68194392351763755</v>
      </c>
      <c r="M86" s="4" t="str">
        <f ca="1">IF(AND(MAX(L$21:L85)&gt;MAX(N$21:N85),F86&lt;&gt;"",MAX(N$21:N85)&lt;TIME(20,0,0)),MAX(N$21:N85,F86),"")</f>
        <v/>
      </c>
      <c r="N86" s="4" t="str">
        <f t="shared" ca="1" si="8"/>
        <v/>
      </c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0"/>
      <c r="AF86" s="20"/>
      <c r="AG86" s="20"/>
      <c r="AH86" s="20"/>
      <c r="AI86" s="20"/>
      <c r="AJ86" s="20"/>
      <c r="AK86" s="20"/>
    </row>
    <row r="87" spans="1:37" ht="13.8" x14ac:dyDescent="0.3">
      <c r="A87" s="3">
        <f t="shared" ref="A87:A150" ca="1" si="9">IF(IF(RAND()&lt;=0.3, RAND()*(1-0.5)+0.5, RAND()*0.5) &gt; 0.5,1,0)</f>
        <v>0</v>
      </c>
      <c r="B87" s="6">
        <f t="shared" ref="B87:B150" ca="1" si="10" xml:space="preserve"> -(60/10)*LOG(1-RAND())+1</f>
        <v>2.0959050069338199</v>
      </c>
      <c r="C87" s="4">
        <f t="shared" ref="C87:C150" ca="1" si="11">IF(C86="","",IF(C86+(B87)/1440&lt;=$C$21+12/24,C86+(B87)/1440,""))</f>
        <v>0.5008438852506204</v>
      </c>
      <c r="D87" s="20">
        <v>3.4845873036174453</v>
      </c>
      <c r="E87" s="4">
        <f t="shared" ref="E87:E150" si="12">D87/1440</f>
        <v>2.4198522941787813E-3</v>
      </c>
      <c r="F87" s="4">
        <f t="shared" ref="F87:F150" ca="1" si="13">IF(C87&lt;&gt;"",IF(A87,C87,IF(C87+E87&gt;TIME(20,0,0),"",C87+E87)),"")</f>
        <v>0.50326373754479914</v>
      </c>
      <c r="G87" s="3">
        <f ca="1">IF(F87&lt;&gt;"",SUM(COUNTIF($K$22:$K87,"&gt;"&amp;F87),COUNTIF($M$22:$M87,"&gt;"&amp;F87)),"")</f>
        <v>33</v>
      </c>
      <c r="H87" s="20">
        <v>14.57813372475357</v>
      </c>
      <c r="I87" s="4">
        <f t="shared" ref="I87:I150" si="14">H87/1440</f>
        <v>1.0123703975523313E-2</v>
      </c>
      <c r="J87" s="4">
        <f t="shared" ref="J87:J150" ca="1" si="15">IF(AND(F87&lt;&gt;"",OR(K87&lt;&gt;"",M87&lt;&gt;"")),MAX(K87,M87)-F87,"")</f>
        <v>0.17408408868120628</v>
      </c>
      <c r="K87" s="4" t="str">
        <f ca="1">IF(AND(MAX(L$21:L86)&lt;=MAX(N$21:N86),F87&lt;&gt;"",MAX(L$21:L86)&lt;=TIME(20,0,0)),MAX(L$21:L86,F87),"")</f>
        <v/>
      </c>
      <c r="L87" s="4" t="str">
        <f t="shared" ref="L87:L150" ca="1" si="16">IF(ISTEXT(K87),"",K87+H87/1440)</f>
        <v/>
      </c>
      <c r="M87" s="4">
        <f ca="1">IF(AND(MAX(L$21:L86)&gt;MAX(N$21:N86),F87&lt;&gt;"",MAX(N$21:N86)&lt;TIME(20,0,0)),MAX(N$21:N86,F87),"")</f>
        <v>0.67734782622600542</v>
      </c>
      <c r="N87" s="4">
        <f t="shared" ref="N87:N150" ca="1" si="17">IF(ISTEXT(M87),"",M87+H87/1440)</f>
        <v>0.68747153020152874</v>
      </c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0"/>
      <c r="AF87" s="20"/>
      <c r="AG87" s="20"/>
      <c r="AH87" s="20"/>
      <c r="AI87" s="20"/>
      <c r="AJ87" s="20"/>
      <c r="AK87" s="20"/>
    </row>
    <row r="88" spans="1:37" ht="13.8" x14ac:dyDescent="0.3">
      <c r="A88" s="3">
        <f t="shared" ca="1" si="9"/>
        <v>0</v>
      </c>
      <c r="B88" s="6">
        <f t="shared" ca="1" si="10"/>
        <v>1.6750447683046228</v>
      </c>
      <c r="C88" s="4">
        <f t="shared" ca="1" si="11"/>
        <v>0.50200711078416527</v>
      </c>
      <c r="D88" s="20">
        <v>3.7989547157194465</v>
      </c>
      <c r="E88" s="4">
        <f t="shared" si="12"/>
        <v>2.6381629970273933E-3</v>
      </c>
      <c r="F88" s="4">
        <f t="shared" ca="1" si="13"/>
        <v>0.50464527378119262</v>
      </c>
      <c r="G88" s="3">
        <f ca="1">IF(F88&lt;&gt;"",SUM(COUNTIF($K$22:$K88,"&gt;"&amp;F88),COUNTIF($M$22:$M88,"&gt;"&amp;F88)),"")</f>
        <v>34</v>
      </c>
      <c r="H88" s="20">
        <v>11.373921362646797</v>
      </c>
      <c r="I88" s="4">
        <f t="shared" si="14"/>
        <v>7.898556501838053E-3</v>
      </c>
      <c r="J88" s="4">
        <f t="shared" ca="1" si="15"/>
        <v>0.17729864973644494</v>
      </c>
      <c r="K88" s="4">
        <f ca="1">IF(AND(MAX(L$21:L87)&lt;=MAX(N$21:N87),F88&lt;&gt;"",MAX(L$21:L87)&lt;=TIME(20,0,0)),MAX(L$21:L87,F88),"")</f>
        <v>0.68194392351763755</v>
      </c>
      <c r="L88" s="4">
        <f t="shared" ca="1" si="16"/>
        <v>0.68984248001947557</v>
      </c>
      <c r="M88" s="4" t="str">
        <f ca="1">IF(AND(MAX(L$21:L87)&gt;MAX(N$21:N87),F88&lt;&gt;"",MAX(N$21:N87)&lt;TIME(20,0,0)),MAX(N$21:N87,F88),"")</f>
        <v/>
      </c>
      <c r="N88" s="4" t="str">
        <f t="shared" ca="1" si="17"/>
        <v/>
      </c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0"/>
      <c r="AF88" s="20"/>
      <c r="AG88" s="20"/>
      <c r="AH88" s="20"/>
      <c r="AI88" s="20"/>
      <c r="AJ88" s="20"/>
      <c r="AK88" s="20"/>
    </row>
    <row r="89" spans="1:37" ht="13.8" x14ac:dyDescent="0.3">
      <c r="A89" s="3">
        <f t="shared" ca="1" si="9"/>
        <v>1</v>
      </c>
      <c r="B89" s="6">
        <f t="shared" ca="1" si="10"/>
        <v>8.0079427579704774</v>
      </c>
      <c r="C89" s="4">
        <f t="shared" ca="1" si="11"/>
        <v>0.50756818214386701</v>
      </c>
      <c r="D89" s="20">
        <v>2.7177059185560211</v>
      </c>
      <c r="E89" s="4">
        <f t="shared" si="12"/>
        <v>1.8872957767750145E-3</v>
      </c>
      <c r="F89" s="4">
        <f t="shared" ca="1" si="13"/>
        <v>0.50756818214386701</v>
      </c>
      <c r="G89" s="3">
        <f ca="1">IF(F89&lt;&gt;"",SUM(COUNTIF($K$22:$K89,"&gt;"&amp;F89),COUNTIF($M$22:$M89,"&gt;"&amp;F89)),"")</f>
        <v>33</v>
      </c>
      <c r="H89" s="20">
        <v>15.688754653310752</v>
      </c>
      <c r="I89" s="4">
        <f t="shared" si="14"/>
        <v>1.0894968509243578E-2</v>
      </c>
      <c r="J89" s="4">
        <f t="shared" ca="1" si="15"/>
        <v>0.17990334805766173</v>
      </c>
      <c r="K89" s="4" t="str">
        <f ca="1">IF(AND(MAX(L$21:L88)&lt;=MAX(N$21:N88),F89&lt;&gt;"",MAX(L$21:L88)&lt;=TIME(20,0,0)),MAX(L$21:L88,F89),"")</f>
        <v/>
      </c>
      <c r="L89" s="4" t="str">
        <f t="shared" ca="1" si="16"/>
        <v/>
      </c>
      <c r="M89" s="4">
        <f ca="1">IF(AND(MAX(L$21:L88)&gt;MAX(N$21:N88),F89&lt;&gt;"",MAX(N$21:N88)&lt;TIME(20,0,0)),MAX(N$21:N88,F89),"")</f>
        <v>0.68747153020152874</v>
      </c>
      <c r="N89" s="4">
        <f t="shared" ca="1" si="17"/>
        <v>0.69836649871077228</v>
      </c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0"/>
      <c r="AF89" s="20"/>
      <c r="AG89" s="20"/>
      <c r="AH89" s="20"/>
      <c r="AI89" s="20"/>
      <c r="AJ89" s="20"/>
      <c r="AK89" s="20"/>
    </row>
    <row r="90" spans="1:37" ht="13.8" x14ac:dyDescent="0.3">
      <c r="A90" s="3">
        <f t="shared" ca="1" si="9"/>
        <v>0</v>
      </c>
      <c r="B90" s="6">
        <f t="shared" ca="1" si="10"/>
        <v>3.7896959572696574</v>
      </c>
      <c r="C90" s="4">
        <f t="shared" ca="1" si="11"/>
        <v>0.51019991544752652</v>
      </c>
      <c r="D90" s="20">
        <v>4.6786452761152759</v>
      </c>
      <c r="E90" s="4">
        <f t="shared" si="12"/>
        <v>3.249059219524497E-3</v>
      </c>
      <c r="F90" s="4">
        <f t="shared" ca="1" si="13"/>
        <v>0.51344897466705097</v>
      </c>
      <c r="G90" s="3">
        <f ca="1">IF(F90&lt;&gt;"",SUM(COUNTIF($K$22:$K90,"&gt;"&amp;F90),COUNTIF($M$22:$M90,"&gt;"&amp;F90)),"")</f>
        <v>34</v>
      </c>
      <c r="H90" s="20">
        <v>18.89894410091074</v>
      </c>
      <c r="I90" s="4">
        <f t="shared" si="14"/>
        <v>1.312426673674357E-2</v>
      </c>
      <c r="J90" s="4">
        <f t="shared" ca="1" si="15"/>
        <v>0.1763935053524246</v>
      </c>
      <c r="K90" s="4">
        <f ca="1">IF(AND(MAX(L$21:L89)&lt;=MAX(N$21:N89),F90&lt;&gt;"",MAX(L$21:L89)&lt;=TIME(20,0,0)),MAX(L$21:L89,F90),"")</f>
        <v>0.68984248001947557</v>
      </c>
      <c r="L90" s="4">
        <f t="shared" ca="1" si="16"/>
        <v>0.70296674675621917</v>
      </c>
      <c r="M90" s="4" t="str">
        <f ca="1">IF(AND(MAX(L$21:L89)&gt;MAX(N$21:N89),F90&lt;&gt;"",MAX(N$21:N89)&lt;TIME(20,0,0)),MAX(N$21:N89,F90),"")</f>
        <v/>
      </c>
      <c r="N90" s="4" t="str">
        <f t="shared" ca="1" si="17"/>
        <v/>
      </c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0"/>
      <c r="AF90" s="20"/>
      <c r="AG90" s="20"/>
      <c r="AH90" s="20"/>
      <c r="AI90" s="20"/>
      <c r="AJ90" s="20"/>
      <c r="AK90" s="20"/>
    </row>
    <row r="91" spans="1:37" ht="13.8" x14ac:dyDescent="0.3">
      <c r="A91" s="3">
        <f t="shared" ca="1" si="9"/>
        <v>0</v>
      </c>
      <c r="B91" s="6">
        <f t="shared" ca="1" si="10"/>
        <v>3.1795264010063344</v>
      </c>
      <c r="C91" s="4">
        <f t="shared" ca="1" si="11"/>
        <v>0.51240791989266976</v>
      </c>
      <c r="D91" s="20">
        <v>2.4833666505655856</v>
      </c>
      <c r="E91" s="4">
        <f t="shared" si="12"/>
        <v>1.7245601740038788E-3</v>
      </c>
      <c r="F91" s="4">
        <f t="shared" ca="1" si="13"/>
        <v>0.51413248006667367</v>
      </c>
      <c r="G91" s="3">
        <f ca="1">IF(F91&lt;&gt;"",SUM(COUNTIF($K$22:$K91,"&gt;"&amp;F91),COUNTIF($M$22:$M91,"&gt;"&amp;F91)),"")</f>
        <v>35</v>
      </c>
      <c r="H91" s="20">
        <v>16.677881300565787</v>
      </c>
      <c r="I91" s="4">
        <f t="shared" si="14"/>
        <v>1.1581862014281796E-2</v>
      </c>
      <c r="J91" s="4">
        <f t="shared" ca="1" si="15"/>
        <v>0.18423401864409861</v>
      </c>
      <c r="K91" s="4" t="str">
        <f ca="1">IF(AND(MAX(L$21:L90)&lt;=MAX(N$21:N90),F91&lt;&gt;"",MAX(L$21:L90)&lt;=TIME(20,0,0)),MAX(L$21:L90,F91),"")</f>
        <v/>
      </c>
      <c r="L91" s="4" t="str">
        <f t="shared" ca="1" si="16"/>
        <v/>
      </c>
      <c r="M91" s="4">
        <f ca="1">IF(AND(MAX(L$21:L90)&gt;MAX(N$21:N90),F91&lt;&gt;"",MAX(N$21:N90)&lt;TIME(20,0,0)),MAX(N$21:N90,F91),"")</f>
        <v>0.69836649871077228</v>
      </c>
      <c r="N91" s="4">
        <f t="shared" ca="1" si="17"/>
        <v>0.70994836072505407</v>
      </c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0"/>
      <c r="AF91" s="20"/>
      <c r="AG91" s="20"/>
      <c r="AH91" s="20"/>
      <c r="AI91" s="20"/>
      <c r="AJ91" s="20"/>
      <c r="AK91" s="20"/>
    </row>
    <row r="92" spans="1:37" ht="13.8" x14ac:dyDescent="0.3">
      <c r="A92" s="3">
        <f t="shared" ca="1" si="9"/>
        <v>0</v>
      </c>
      <c r="B92" s="6">
        <f t="shared" ca="1" si="10"/>
        <v>1.9965243934671928</v>
      </c>
      <c r="C92" s="4">
        <f t="shared" ca="1" si="11"/>
        <v>0.51379439516591086</v>
      </c>
      <c r="D92" s="20">
        <v>3.9282763357987278</v>
      </c>
      <c r="E92" s="4">
        <f t="shared" si="12"/>
        <v>2.7279696776380054E-3</v>
      </c>
      <c r="F92" s="4">
        <f t="shared" ca="1" si="13"/>
        <v>0.51652236484354885</v>
      </c>
      <c r="G92" s="3">
        <f ca="1">IF(F92&lt;&gt;"",SUM(COUNTIF($K$22:$K92,"&gt;"&amp;F92),COUNTIF($M$22:$M92,"&gt;"&amp;F92)),"")</f>
        <v>35</v>
      </c>
      <c r="H92" s="20">
        <v>13.117891664151102</v>
      </c>
      <c r="I92" s="4">
        <f t="shared" si="14"/>
        <v>9.1096469889938216E-3</v>
      </c>
      <c r="J92" s="4">
        <f t="shared" ca="1" si="15"/>
        <v>0.18644438191267032</v>
      </c>
      <c r="K92" s="4">
        <f ca="1">IF(AND(MAX(L$21:L91)&lt;=MAX(N$21:N91),F92&lt;&gt;"",MAX(L$21:L91)&lt;=TIME(20,0,0)),MAX(L$21:L91,F92),"")</f>
        <v>0.70296674675621917</v>
      </c>
      <c r="L92" s="4">
        <f t="shared" ca="1" si="16"/>
        <v>0.71207639374521303</v>
      </c>
      <c r="M92" s="4" t="str">
        <f ca="1">IF(AND(MAX(L$21:L91)&gt;MAX(N$21:N91),F92&lt;&gt;"",MAX(N$21:N91)&lt;TIME(20,0,0)),MAX(N$21:N91,F92),"")</f>
        <v/>
      </c>
      <c r="N92" s="4" t="str">
        <f t="shared" ca="1" si="17"/>
        <v/>
      </c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0"/>
      <c r="AF92" s="20"/>
      <c r="AG92" s="20"/>
      <c r="AH92" s="20"/>
      <c r="AI92" s="20"/>
      <c r="AJ92" s="20"/>
      <c r="AK92" s="20"/>
    </row>
    <row r="93" spans="1:37" ht="13.8" x14ac:dyDescent="0.3">
      <c r="A93" s="3">
        <f t="shared" ca="1" si="9"/>
        <v>1</v>
      </c>
      <c r="B93" s="6">
        <f t="shared" ca="1" si="10"/>
        <v>2.575537746287218</v>
      </c>
      <c r="C93" s="4">
        <f t="shared" ca="1" si="11"/>
        <v>0.51558296304527695</v>
      </c>
      <c r="D93" s="20">
        <v>2.9703584308008431</v>
      </c>
      <c r="E93" s="4">
        <f t="shared" si="12"/>
        <v>2.0627489102783632E-3</v>
      </c>
      <c r="F93" s="4">
        <f t="shared" ca="1" si="13"/>
        <v>0.51558296304527695</v>
      </c>
      <c r="G93" s="3">
        <f ca="1">IF(F93&lt;&gt;"",SUM(COUNTIF($K$22:$K93,"&gt;"&amp;F93),COUNTIF($M$22:$M93,"&gt;"&amp;F93)),"")</f>
        <v>36</v>
      </c>
      <c r="H93" s="20">
        <v>14.006396933509677</v>
      </c>
      <c r="I93" s="4">
        <f t="shared" si="14"/>
        <v>9.7266645371594986E-3</v>
      </c>
      <c r="J93" s="4">
        <f t="shared" ca="1" si="15"/>
        <v>0.19436539767977712</v>
      </c>
      <c r="K93" s="4" t="str">
        <f ca="1">IF(AND(MAX(L$21:L92)&lt;=MAX(N$21:N92),F93&lt;&gt;"",MAX(L$21:L92)&lt;=TIME(20,0,0)),MAX(L$21:L92,F93),"")</f>
        <v/>
      </c>
      <c r="L93" s="4" t="str">
        <f t="shared" ca="1" si="16"/>
        <v/>
      </c>
      <c r="M93" s="4">
        <f ca="1">IF(AND(MAX(L$21:L92)&gt;MAX(N$21:N92),F93&lt;&gt;"",MAX(N$21:N92)&lt;TIME(20,0,0)),MAX(N$21:N92,F93),"")</f>
        <v>0.70994836072505407</v>
      </c>
      <c r="N93" s="4">
        <f t="shared" ca="1" si="17"/>
        <v>0.71967502526221361</v>
      </c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0"/>
      <c r="AF93" s="20"/>
      <c r="AG93" s="20"/>
      <c r="AH93" s="20"/>
      <c r="AI93" s="20"/>
      <c r="AJ93" s="20"/>
      <c r="AK93" s="20"/>
    </row>
    <row r="94" spans="1:37" ht="13.8" x14ac:dyDescent="0.3">
      <c r="A94" s="3">
        <f t="shared" ca="1" si="9"/>
        <v>0</v>
      </c>
      <c r="B94" s="6">
        <f t="shared" ca="1" si="10"/>
        <v>1.3560457803856867</v>
      </c>
      <c r="C94" s="4">
        <f t="shared" ca="1" si="11"/>
        <v>0.5165246615038781</v>
      </c>
      <c r="D94" s="20">
        <v>2.4423609450677759</v>
      </c>
      <c r="E94" s="4">
        <f t="shared" si="12"/>
        <v>1.6960839896303999E-3</v>
      </c>
      <c r="F94" s="4">
        <f t="shared" ca="1" si="13"/>
        <v>0.51822074549350849</v>
      </c>
      <c r="G94" s="3">
        <f ca="1">IF(F94&lt;&gt;"",SUM(COUNTIF($K$22:$K94,"&gt;"&amp;F94),COUNTIF($M$22:$M94,"&gt;"&amp;F94)),"")</f>
        <v>36</v>
      </c>
      <c r="H94" s="20">
        <v>17.698969581160782</v>
      </c>
      <c r="I94" s="4">
        <f t="shared" si="14"/>
        <v>1.2290951098028321E-2</v>
      </c>
      <c r="J94" s="4">
        <f t="shared" ca="1" si="15"/>
        <v>0.19385564825170454</v>
      </c>
      <c r="K94" s="4">
        <f ca="1">IF(AND(MAX(L$21:L93)&lt;=MAX(N$21:N93),F94&lt;&gt;"",MAX(L$21:L93)&lt;=TIME(20,0,0)),MAX(L$21:L93,F94),"")</f>
        <v>0.71207639374521303</v>
      </c>
      <c r="L94" s="4">
        <f t="shared" ca="1" si="16"/>
        <v>0.72436734484324139</v>
      </c>
      <c r="M94" s="4" t="str">
        <f ca="1">IF(AND(MAX(L$21:L93)&gt;MAX(N$21:N93),F94&lt;&gt;"",MAX(N$21:N93)&lt;TIME(20,0,0)),MAX(N$21:N93,F94),"")</f>
        <v/>
      </c>
      <c r="N94" s="4" t="str">
        <f t="shared" ca="1" si="17"/>
        <v/>
      </c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0"/>
      <c r="AF94" s="20"/>
      <c r="AG94" s="20"/>
      <c r="AH94" s="20"/>
      <c r="AI94" s="20"/>
      <c r="AJ94" s="20"/>
      <c r="AK94" s="20"/>
    </row>
    <row r="95" spans="1:37" ht="13.8" x14ac:dyDescent="0.3">
      <c r="A95" s="3">
        <f t="shared" ca="1" si="9"/>
        <v>0</v>
      </c>
      <c r="B95" s="6">
        <f t="shared" ca="1" si="10"/>
        <v>3.946681002653353</v>
      </c>
      <c r="C95" s="4">
        <f t="shared" ca="1" si="11"/>
        <v>0.5192654122001652</v>
      </c>
      <c r="D95" s="20">
        <v>3.1568776042404352</v>
      </c>
      <c r="E95" s="4">
        <f t="shared" si="12"/>
        <v>2.1922761140558576E-3</v>
      </c>
      <c r="F95" s="4">
        <f t="shared" ca="1" si="13"/>
        <v>0.52145768831422101</v>
      </c>
      <c r="G95" s="3">
        <f ca="1">IF(F95&lt;&gt;"",SUM(COUNTIF($K$22:$K95,"&gt;"&amp;F95),COUNTIF($M$22:$M95,"&gt;"&amp;F95)),"")</f>
        <v>37</v>
      </c>
      <c r="H95" s="20">
        <v>14.348847268265672</v>
      </c>
      <c r="I95" s="4">
        <f t="shared" si="14"/>
        <v>9.9644772696289383E-3</v>
      </c>
      <c r="J95" s="4">
        <f t="shared" ca="1" si="15"/>
        <v>0.1982173369479926</v>
      </c>
      <c r="K95" s="4" t="str">
        <f ca="1">IF(AND(MAX(L$21:L94)&lt;=MAX(N$21:N94),F95&lt;&gt;"",MAX(L$21:L94)&lt;=TIME(20,0,0)),MAX(L$21:L94,F95),"")</f>
        <v/>
      </c>
      <c r="L95" s="4" t="str">
        <f t="shared" ca="1" si="16"/>
        <v/>
      </c>
      <c r="M95" s="4">
        <f ca="1">IF(AND(MAX(L$21:L94)&gt;MAX(N$21:N94),F95&lt;&gt;"",MAX(N$21:N94)&lt;TIME(20,0,0)),MAX(N$21:N94,F95),"")</f>
        <v>0.71967502526221361</v>
      </c>
      <c r="N95" s="4">
        <f t="shared" ca="1" si="17"/>
        <v>0.72963950253184251</v>
      </c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0"/>
      <c r="AF95" s="20"/>
      <c r="AG95" s="20"/>
      <c r="AH95" s="20"/>
      <c r="AI95" s="20"/>
      <c r="AJ95" s="20"/>
      <c r="AK95" s="20"/>
    </row>
    <row r="96" spans="1:37" ht="13.8" x14ac:dyDescent="0.3">
      <c r="A96" s="3">
        <f t="shared" ca="1" si="9"/>
        <v>0</v>
      </c>
      <c r="B96" s="6">
        <f t="shared" ca="1" si="10"/>
        <v>2.6207397649677517</v>
      </c>
      <c r="C96" s="4">
        <f t="shared" ca="1" si="11"/>
        <v>0.52108537037028169</v>
      </c>
      <c r="D96" s="20">
        <v>3.6539409014294506</v>
      </c>
      <c r="E96" s="4">
        <f t="shared" si="12"/>
        <v>2.5374589593260073E-3</v>
      </c>
      <c r="F96" s="4">
        <f t="shared" ca="1" si="13"/>
        <v>0.52362282932960769</v>
      </c>
      <c r="G96" s="3">
        <f ca="1">IF(F96&lt;&gt;"",SUM(COUNTIF($K$22:$K96,"&gt;"&amp;F96),COUNTIF($M$22:$M96,"&gt;"&amp;F96)),"")</f>
        <v>38</v>
      </c>
      <c r="H96" s="20">
        <v>16.041522068589984</v>
      </c>
      <c r="I96" s="4">
        <f t="shared" si="14"/>
        <v>1.1139945880965266E-2</v>
      </c>
      <c r="J96" s="4">
        <f t="shared" ca="1" si="15"/>
        <v>0.2007445155136337</v>
      </c>
      <c r="K96" s="4">
        <f ca="1">IF(AND(MAX(L$21:L95)&lt;=MAX(N$21:N95),F96&lt;&gt;"",MAX(L$21:L95)&lt;=TIME(20,0,0)),MAX(L$21:L95,F96),"")</f>
        <v>0.72436734484324139</v>
      </c>
      <c r="L96" s="4">
        <f t="shared" ca="1" si="16"/>
        <v>0.73550729072420662</v>
      </c>
      <c r="M96" s="4" t="str">
        <f ca="1">IF(AND(MAX(L$21:L95)&gt;MAX(N$21:N95),F96&lt;&gt;"",MAX(N$21:N95)&lt;TIME(20,0,0)),MAX(N$21:N95,F96),"")</f>
        <v/>
      </c>
      <c r="N96" s="4" t="str">
        <f t="shared" ca="1" si="17"/>
        <v/>
      </c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0"/>
      <c r="AF96" s="20"/>
      <c r="AG96" s="20"/>
      <c r="AH96" s="20"/>
      <c r="AI96" s="20"/>
      <c r="AJ96" s="20"/>
      <c r="AK96" s="20"/>
    </row>
    <row r="97" spans="1:37" ht="13.8" x14ac:dyDescent="0.3">
      <c r="A97" s="3">
        <f t="shared" ca="1" si="9"/>
        <v>0</v>
      </c>
      <c r="B97" s="6">
        <f t="shared" ca="1" si="10"/>
        <v>1.3094822229387058</v>
      </c>
      <c r="C97" s="4">
        <f t="shared" ca="1" si="11"/>
        <v>0.52199473302510024</v>
      </c>
      <c r="D97" s="20">
        <v>3.2218752115368261</v>
      </c>
      <c r="E97" s="4">
        <f t="shared" si="12"/>
        <v>2.237413341345018E-3</v>
      </c>
      <c r="F97" s="4">
        <f t="shared" ca="1" si="13"/>
        <v>0.52423214636644522</v>
      </c>
      <c r="G97" s="3">
        <f ca="1">IF(F97&lt;&gt;"",SUM(COUNTIF($K$22:$K97,"&gt;"&amp;F97),COUNTIF($M$22:$M97,"&gt;"&amp;F97)),"")</f>
        <v>39</v>
      </c>
      <c r="H97" s="20">
        <v>15.419845491705928</v>
      </c>
      <c r="I97" s="4">
        <f t="shared" si="14"/>
        <v>1.0708226035906895E-2</v>
      </c>
      <c r="J97" s="4">
        <f t="shared" ca="1" si="15"/>
        <v>0.20540735616539729</v>
      </c>
      <c r="K97" s="4" t="str">
        <f ca="1">IF(AND(MAX(L$21:L96)&lt;=MAX(N$21:N96),F97&lt;&gt;"",MAX(L$21:L96)&lt;=TIME(20,0,0)),MAX(L$21:L96,F97),"")</f>
        <v/>
      </c>
      <c r="L97" s="4" t="str">
        <f t="shared" ca="1" si="16"/>
        <v/>
      </c>
      <c r="M97" s="4">
        <f ca="1">IF(AND(MAX(L$21:L96)&gt;MAX(N$21:N96),F97&lt;&gt;"",MAX(N$21:N96)&lt;TIME(20,0,0)),MAX(N$21:N96,F97),"")</f>
        <v>0.72963950253184251</v>
      </c>
      <c r="N97" s="4">
        <f t="shared" ca="1" si="17"/>
        <v>0.74034772856774944</v>
      </c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0"/>
      <c r="AF97" s="20"/>
      <c r="AG97" s="20"/>
      <c r="AH97" s="20"/>
      <c r="AI97" s="20"/>
      <c r="AJ97" s="20"/>
      <c r="AK97" s="20"/>
    </row>
    <row r="98" spans="1:37" ht="13.8" x14ac:dyDescent="0.3">
      <c r="A98" s="3">
        <f t="shared" ca="1" si="9"/>
        <v>1</v>
      </c>
      <c r="B98" s="6">
        <f t="shared" ca="1" si="10"/>
        <v>4.0244666584635471</v>
      </c>
      <c r="C98" s="4">
        <f t="shared" ca="1" si="11"/>
        <v>0.52478950153792214</v>
      </c>
      <c r="D98" s="20">
        <v>2.3453036495338893</v>
      </c>
      <c r="E98" s="4">
        <f t="shared" si="12"/>
        <v>1.6286830899540897E-3</v>
      </c>
      <c r="F98" s="4">
        <f t="shared" ca="1" si="13"/>
        <v>0.52478950153792214</v>
      </c>
      <c r="G98" s="3">
        <f ca="1">IF(F98&lt;&gt;"",SUM(COUNTIF($K$22:$K98,"&gt;"&amp;F98),COUNTIF($M$22:$M98,"&gt;"&amp;F98)),"")</f>
        <v>40</v>
      </c>
      <c r="H98" s="20">
        <v>18.246273649892828</v>
      </c>
      <c r="I98" s="4">
        <f t="shared" si="14"/>
        <v>1.267102336798113E-2</v>
      </c>
      <c r="J98" s="4">
        <f t="shared" ca="1" si="15"/>
        <v>0.21071778918628448</v>
      </c>
      <c r="K98" s="4">
        <f ca="1">IF(AND(MAX(L$21:L97)&lt;=MAX(N$21:N97),F98&lt;&gt;"",MAX(L$21:L97)&lt;=TIME(20,0,0)),MAX(L$21:L97,F98),"")</f>
        <v>0.73550729072420662</v>
      </c>
      <c r="L98" s="4">
        <f t="shared" ca="1" si="16"/>
        <v>0.74817831409218771</v>
      </c>
      <c r="M98" s="4" t="str">
        <f ca="1">IF(AND(MAX(L$21:L97)&gt;MAX(N$21:N97),F98&lt;&gt;"",MAX(N$21:N97)&lt;TIME(20,0,0)),MAX(N$21:N97,F98),"")</f>
        <v/>
      </c>
      <c r="N98" s="4" t="str">
        <f t="shared" ca="1" si="17"/>
        <v/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0"/>
      <c r="AF98" s="20"/>
      <c r="AG98" s="20"/>
      <c r="AH98" s="20"/>
      <c r="AI98" s="20"/>
      <c r="AJ98" s="20"/>
      <c r="AK98" s="20"/>
    </row>
    <row r="99" spans="1:37" ht="13.8" x14ac:dyDescent="0.3">
      <c r="A99" s="3">
        <f t="shared" ca="1" si="9"/>
        <v>1</v>
      </c>
      <c r="B99" s="6">
        <f t="shared" ca="1" si="10"/>
        <v>1.1804209908998937</v>
      </c>
      <c r="C99" s="4">
        <f t="shared" ca="1" si="11"/>
        <v>0.52560923833715822</v>
      </c>
      <c r="D99" s="20">
        <v>3.212183124403964</v>
      </c>
      <c r="E99" s="4">
        <f t="shared" si="12"/>
        <v>2.2306827252805304E-3</v>
      </c>
      <c r="F99" s="4">
        <f t="shared" ca="1" si="13"/>
        <v>0.52560923833715822</v>
      </c>
      <c r="G99" s="3">
        <f ca="1">IF(F99&lt;&gt;"",SUM(COUNTIF($K$22:$K99,"&gt;"&amp;F99),COUNTIF($M$22:$M99,"&gt;"&amp;F99)),"")</f>
        <v>41</v>
      </c>
      <c r="H99" s="20">
        <v>19.473290005080344</v>
      </c>
      <c r="I99" s="4">
        <f t="shared" si="14"/>
        <v>1.3523118059083572E-2</v>
      </c>
      <c r="J99" s="4">
        <f t="shared" ca="1" si="15"/>
        <v>0.21473849023059122</v>
      </c>
      <c r="K99" s="4" t="str">
        <f ca="1">IF(AND(MAX(L$21:L98)&lt;=MAX(N$21:N98),F99&lt;&gt;"",MAX(L$21:L98)&lt;=TIME(20,0,0)),MAX(L$21:L98,F99),"")</f>
        <v/>
      </c>
      <c r="L99" s="4" t="str">
        <f t="shared" ca="1" si="16"/>
        <v/>
      </c>
      <c r="M99" s="4">
        <f ca="1">IF(AND(MAX(L$21:L98)&gt;MAX(N$21:N98),F99&lt;&gt;"",MAX(N$21:N98)&lt;TIME(20,0,0)),MAX(N$21:N98,F99),"")</f>
        <v>0.74034772856774944</v>
      </c>
      <c r="N99" s="4">
        <f t="shared" ca="1" si="17"/>
        <v>0.75387084662683301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0"/>
      <c r="AF99" s="20"/>
      <c r="AG99" s="20"/>
      <c r="AH99" s="20"/>
      <c r="AI99" s="20"/>
      <c r="AJ99" s="20"/>
      <c r="AK99" s="20"/>
    </row>
    <row r="100" spans="1:37" ht="13.8" x14ac:dyDescent="0.3">
      <c r="A100" s="3">
        <f t="shared" ca="1" si="9"/>
        <v>1</v>
      </c>
      <c r="B100" s="6">
        <f t="shared" ca="1" si="10"/>
        <v>1.8514902520473029</v>
      </c>
      <c r="C100" s="4">
        <f t="shared" ca="1" si="11"/>
        <v>0.52689499545663554</v>
      </c>
      <c r="D100" s="20">
        <v>4.7368438420817256</v>
      </c>
      <c r="E100" s="4">
        <f t="shared" si="12"/>
        <v>3.2894748903345315E-3</v>
      </c>
      <c r="F100" s="4">
        <f t="shared" ca="1" si="13"/>
        <v>0.52689499545663554</v>
      </c>
      <c r="G100" s="3">
        <f ca="1">IF(F100&lt;&gt;"",SUM(COUNTIF($K$22:$K100,"&gt;"&amp;F100),COUNTIF($M$22:$M100,"&gt;"&amp;F100)),"")</f>
        <v>41</v>
      </c>
      <c r="H100" s="20">
        <v>13.714312710035301</v>
      </c>
      <c r="I100" s="4">
        <f t="shared" si="14"/>
        <v>9.5238282708578481E-3</v>
      </c>
      <c r="J100" s="4">
        <f t="shared" ca="1" si="15"/>
        <v>0.22128331863555217</v>
      </c>
      <c r="K100" s="4">
        <f ca="1">IF(AND(MAX(L$21:L99)&lt;=MAX(N$21:N99),F100&lt;&gt;"",MAX(L$21:L99)&lt;=TIME(20,0,0)),MAX(L$21:L99,F100),"")</f>
        <v>0.74817831409218771</v>
      </c>
      <c r="L100" s="4">
        <f t="shared" ca="1" si="16"/>
        <v>0.75770214236304556</v>
      </c>
      <c r="M100" s="4" t="str">
        <f ca="1">IF(AND(MAX(L$21:L99)&gt;MAX(N$21:N99),F100&lt;&gt;"",MAX(N$21:N99)&lt;TIME(20,0,0)),MAX(N$21:N99,F100),"")</f>
        <v/>
      </c>
      <c r="N100" s="4" t="str">
        <f t="shared" ca="1" si="17"/>
        <v/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0"/>
      <c r="AF100" s="20"/>
      <c r="AG100" s="20"/>
      <c r="AH100" s="20"/>
      <c r="AI100" s="20"/>
      <c r="AJ100" s="20"/>
      <c r="AK100" s="20"/>
    </row>
    <row r="101" spans="1:37" ht="13.8" x14ac:dyDescent="0.3">
      <c r="A101" s="3">
        <f t="shared" ca="1" si="9"/>
        <v>0</v>
      </c>
      <c r="B101" s="6">
        <f t="shared" ca="1" si="10"/>
        <v>4.119198220082235</v>
      </c>
      <c r="C101" s="4">
        <f t="shared" ca="1" si="11"/>
        <v>0.52975554977613715</v>
      </c>
      <c r="D101" s="20">
        <v>2.4170798345294315</v>
      </c>
      <c r="E101" s="4">
        <f t="shared" si="12"/>
        <v>1.6785276628676607E-3</v>
      </c>
      <c r="F101" s="4">
        <f t="shared" ca="1" si="13"/>
        <v>0.53143407743900484</v>
      </c>
      <c r="G101" s="3">
        <f ca="1">IF(F101&lt;&gt;"",SUM(COUNTIF($K$22:$K101,"&gt;"&amp;F101),COUNTIF($M$22:$M101,"&gt;"&amp;F101)),"")</f>
        <v>41</v>
      </c>
      <c r="H101" s="20">
        <v>13.787696142699133</v>
      </c>
      <c r="I101" s="4">
        <f t="shared" si="14"/>
        <v>9.5747889879855084E-3</v>
      </c>
      <c r="J101" s="4">
        <f t="shared" ca="1" si="15"/>
        <v>0.22243676918782818</v>
      </c>
      <c r="K101" s="4" t="str">
        <f ca="1">IF(AND(MAX(L$21:L100)&lt;=MAX(N$21:N100),F101&lt;&gt;"",MAX(L$21:L100)&lt;=TIME(20,0,0)),MAX(L$21:L100,F101),"")</f>
        <v/>
      </c>
      <c r="L101" s="4" t="str">
        <f t="shared" ca="1" si="16"/>
        <v/>
      </c>
      <c r="M101" s="4">
        <f ca="1">IF(AND(MAX(L$21:L100)&gt;MAX(N$21:N100),F101&lt;&gt;"",MAX(N$21:N100)&lt;TIME(20,0,0)),MAX(N$21:N100,F101),"")</f>
        <v>0.75387084662683301</v>
      </c>
      <c r="N101" s="4">
        <f t="shared" ca="1" si="17"/>
        <v>0.76344563561481849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0"/>
      <c r="AF101" s="20"/>
      <c r="AG101" s="20"/>
      <c r="AH101" s="20"/>
      <c r="AI101" s="20"/>
      <c r="AJ101" s="20"/>
      <c r="AK101" s="20"/>
    </row>
    <row r="102" spans="1:37" ht="13.8" x14ac:dyDescent="0.3">
      <c r="A102" s="3">
        <f t="shared" ca="1" si="9"/>
        <v>0</v>
      </c>
      <c r="B102" s="6">
        <f t="shared" ca="1" si="10"/>
        <v>7.7369014973459702</v>
      </c>
      <c r="C102" s="4">
        <f t="shared" ca="1" si="11"/>
        <v>0.53512839803818291</v>
      </c>
      <c r="D102" s="20">
        <v>2.0569813235197216</v>
      </c>
      <c r="E102" s="4">
        <f t="shared" si="12"/>
        <v>1.428459252444251E-3</v>
      </c>
      <c r="F102" s="4">
        <f t="shared" ca="1" si="13"/>
        <v>0.53655685729062719</v>
      </c>
      <c r="G102" s="3">
        <f ca="1">IF(F102&lt;&gt;"",SUM(COUNTIF($K$22:$K102,"&gt;"&amp;F102),COUNTIF($M$22:$M102,"&gt;"&amp;F102)),"")</f>
        <v>42</v>
      </c>
      <c r="H102" s="20">
        <v>17.054638059689751</v>
      </c>
      <c r="I102" s="4">
        <f t="shared" si="14"/>
        <v>1.1843498652562326E-2</v>
      </c>
      <c r="J102" s="4">
        <f t="shared" ca="1" si="15"/>
        <v>0.22114528507241837</v>
      </c>
      <c r="K102" s="4">
        <f ca="1">IF(AND(MAX(L$21:L101)&lt;=MAX(N$21:N101),F102&lt;&gt;"",MAX(L$21:L101)&lt;=TIME(20,0,0)),MAX(L$21:L101,F102),"")</f>
        <v>0.75770214236304556</v>
      </c>
      <c r="L102" s="4">
        <f t="shared" ca="1" si="16"/>
        <v>0.76954564101560785</v>
      </c>
      <c r="M102" s="4" t="str">
        <f ca="1">IF(AND(MAX(L$21:L101)&gt;MAX(N$21:N101),F102&lt;&gt;"",MAX(N$21:N101)&lt;TIME(20,0,0)),MAX(N$21:N101,F102),"")</f>
        <v/>
      </c>
      <c r="N102" s="4" t="str">
        <f t="shared" ca="1" si="17"/>
        <v/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0"/>
      <c r="AF102" s="20"/>
      <c r="AG102" s="20"/>
      <c r="AH102" s="20"/>
      <c r="AI102" s="20"/>
      <c r="AJ102" s="20"/>
      <c r="AK102" s="20"/>
    </row>
    <row r="103" spans="1:37" ht="13.8" x14ac:dyDescent="0.3">
      <c r="A103" s="3">
        <f t="shared" ca="1" si="9"/>
        <v>0</v>
      </c>
      <c r="B103" s="6">
        <f t="shared" ca="1" si="10"/>
        <v>3.182649148484241</v>
      </c>
      <c r="C103" s="4">
        <f t="shared" ca="1" si="11"/>
        <v>0.53733857105796368</v>
      </c>
      <c r="D103" s="20">
        <v>2.4689414961612783</v>
      </c>
      <c r="E103" s="4">
        <f t="shared" si="12"/>
        <v>1.7145427056675544E-3</v>
      </c>
      <c r="F103" s="4">
        <f t="shared" ca="1" si="13"/>
        <v>0.53905311376363119</v>
      </c>
      <c r="G103" s="3">
        <f ca="1">IF(F103&lt;&gt;"",SUM(COUNTIF($K$22:$K103,"&gt;"&amp;F103),COUNTIF($M$22:$M103,"&gt;"&amp;F103)),"")</f>
        <v>41</v>
      </c>
      <c r="H103" s="20">
        <v>22.147707492549671</v>
      </c>
      <c r="I103" s="4">
        <f t="shared" si="14"/>
        <v>1.5380352425381716E-2</v>
      </c>
      <c r="J103" s="4">
        <f t="shared" ca="1" si="15"/>
        <v>0.2243925218511873</v>
      </c>
      <c r="K103" s="4" t="str">
        <f ca="1">IF(AND(MAX(L$21:L102)&lt;=MAX(N$21:N102),F103&lt;&gt;"",MAX(L$21:L102)&lt;=TIME(20,0,0)),MAX(L$21:L102,F103),"")</f>
        <v/>
      </c>
      <c r="L103" s="4" t="str">
        <f t="shared" ca="1" si="16"/>
        <v/>
      </c>
      <c r="M103" s="4">
        <f ca="1">IF(AND(MAX(L$21:L102)&gt;MAX(N$21:N102),F103&lt;&gt;"",MAX(N$21:N102)&lt;TIME(20,0,0)),MAX(N$21:N102,F103),"")</f>
        <v>0.76344563561481849</v>
      </c>
      <c r="N103" s="4">
        <f t="shared" ca="1" si="17"/>
        <v>0.7788259880402002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0"/>
      <c r="AF103" s="20"/>
      <c r="AG103" s="20"/>
      <c r="AH103" s="20"/>
      <c r="AI103" s="20"/>
      <c r="AJ103" s="20"/>
      <c r="AK103" s="20"/>
    </row>
    <row r="104" spans="1:37" ht="13.8" x14ac:dyDescent="0.3">
      <c r="A104" s="3">
        <f t="shared" ca="1" si="9"/>
        <v>0</v>
      </c>
      <c r="B104" s="6">
        <f t="shared" ca="1" si="10"/>
        <v>4.2220184119124333</v>
      </c>
      <c r="C104" s="4">
        <f t="shared" ca="1" si="11"/>
        <v>0.54027052828845845</v>
      </c>
      <c r="D104" s="20">
        <v>2.864640756186418</v>
      </c>
      <c r="E104" s="4">
        <f t="shared" si="12"/>
        <v>1.9893338584627903E-3</v>
      </c>
      <c r="F104" s="4">
        <f t="shared" ca="1" si="13"/>
        <v>0.54225986214692123</v>
      </c>
      <c r="G104" s="3">
        <f ca="1">IF(F104&lt;&gt;"",SUM(COUNTIF($K$22:$K104,"&gt;"&amp;F104),COUNTIF($M$22:$M104,"&gt;"&amp;F104)),"")</f>
        <v>42</v>
      </c>
      <c r="H104" s="20">
        <v>19.02526438847417</v>
      </c>
      <c r="I104" s="4">
        <f t="shared" si="14"/>
        <v>1.3211989158662618E-2</v>
      </c>
      <c r="J104" s="4">
        <f t="shared" ca="1" si="15"/>
        <v>0.22728577886868662</v>
      </c>
      <c r="K104" s="4">
        <f ca="1">IF(AND(MAX(L$21:L103)&lt;=MAX(N$21:N103),F104&lt;&gt;"",MAX(L$21:L103)&lt;=TIME(20,0,0)),MAX(L$21:L103,F104),"")</f>
        <v>0.76954564101560785</v>
      </c>
      <c r="L104" s="4">
        <f t="shared" ca="1" si="16"/>
        <v>0.78275763017427047</v>
      </c>
      <c r="M104" s="4" t="str">
        <f ca="1">IF(AND(MAX(L$21:L103)&gt;MAX(N$21:N103),F104&lt;&gt;"",MAX(N$21:N103)&lt;TIME(20,0,0)),MAX(N$21:N103,F104),"")</f>
        <v/>
      </c>
      <c r="N104" s="4" t="str">
        <f t="shared" ca="1" si="17"/>
        <v/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0"/>
      <c r="AF104" s="20"/>
      <c r="AG104" s="20"/>
      <c r="AH104" s="20"/>
      <c r="AI104" s="20"/>
      <c r="AJ104" s="20"/>
      <c r="AK104" s="20"/>
    </row>
    <row r="105" spans="1:37" ht="13.8" x14ac:dyDescent="0.3">
      <c r="A105" s="3">
        <f t="shared" ca="1" si="9"/>
        <v>0</v>
      </c>
      <c r="B105" s="6">
        <f t="shared" ca="1" si="10"/>
        <v>4.029595268434405</v>
      </c>
      <c r="C105" s="4">
        <f t="shared" ca="1" si="11"/>
        <v>0.5430688583359824</v>
      </c>
      <c r="D105" s="20">
        <v>3.3137739668090944</v>
      </c>
      <c r="E105" s="4">
        <f t="shared" si="12"/>
        <v>2.3012319213952044E-3</v>
      </c>
      <c r="F105" s="4">
        <f t="shared" ca="1" si="13"/>
        <v>0.54537009025737759</v>
      </c>
      <c r="G105" s="3">
        <f ca="1">IF(F105&lt;&gt;"",SUM(COUNTIF($K$22:$K105,"&gt;"&amp;F105),COUNTIF($M$22:$M105,"&gt;"&amp;F105)),"")</f>
        <v>43</v>
      </c>
      <c r="H105" s="20">
        <v>12.105922489026852</v>
      </c>
      <c r="I105" s="4">
        <f t="shared" si="14"/>
        <v>8.4068906173797586E-3</v>
      </c>
      <c r="J105" s="4">
        <f t="shared" ca="1" si="15"/>
        <v>0.23345589778282261</v>
      </c>
      <c r="K105" s="4" t="str">
        <f ca="1">IF(AND(MAX(L$21:L104)&lt;=MAX(N$21:N104),F105&lt;&gt;"",MAX(L$21:L104)&lt;=TIME(20,0,0)),MAX(L$21:L104,F105),"")</f>
        <v/>
      </c>
      <c r="L105" s="4" t="str">
        <f t="shared" ca="1" si="16"/>
        <v/>
      </c>
      <c r="M105" s="4">
        <f ca="1">IF(AND(MAX(L$21:L104)&gt;MAX(N$21:N104),F105&lt;&gt;"",MAX(N$21:N104)&lt;TIME(20,0,0)),MAX(N$21:N104,F105),"")</f>
        <v>0.7788259880402002</v>
      </c>
      <c r="N105" s="4">
        <f t="shared" ca="1" si="17"/>
        <v>0.78723287865757996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0"/>
      <c r="AF105" s="20"/>
      <c r="AG105" s="20"/>
      <c r="AH105" s="20"/>
      <c r="AI105" s="20"/>
      <c r="AJ105" s="20"/>
      <c r="AK105" s="20"/>
    </row>
    <row r="106" spans="1:37" ht="13.8" x14ac:dyDescent="0.3">
      <c r="A106" s="3">
        <f t="shared" ca="1" si="9"/>
        <v>0</v>
      </c>
      <c r="B106" s="6">
        <f t="shared" ca="1" si="10"/>
        <v>2.2133321500625307</v>
      </c>
      <c r="C106" s="4">
        <f t="shared" ca="1" si="11"/>
        <v>0.54460589455130359</v>
      </c>
      <c r="D106" s="20">
        <v>2.6255948531143076</v>
      </c>
      <c r="E106" s="4">
        <f t="shared" si="12"/>
        <v>1.823329759107158E-3</v>
      </c>
      <c r="F106" s="4">
        <f t="shared" ca="1" si="13"/>
        <v>0.54642922431041074</v>
      </c>
      <c r="G106" s="3">
        <f ca="1">IF(F106&lt;&gt;"",SUM(COUNTIF($K$22:$K106,"&gt;"&amp;F106),COUNTIF($M$22:$M106,"&gt;"&amp;F106)),"")</f>
        <v>43</v>
      </c>
      <c r="H106" s="20">
        <v>14.112087323283049</v>
      </c>
      <c r="I106" s="4">
        <f t="shared" si="14"/>
        <v>9.8000606411687841E-3</v>
      </c>
      <c r="J106" s="4">
        <f t="shared" ca="1" si="15"/>
        <v>0.23632840586385973</v>
      </c>
      <c r="K106" s="4">
        <f ca="1">IF(AND(MAX(L$21:L105)&lt;=MAX(N$21:N105),F106&lt;&gt;"",MAX(L$21:L105)&lt;=TIME(20,0,0)),MAX(L$21:L105,F106),"")</f>
        <v>0.78275763017427047</v>
      </c>
      <c r="L106" s="4">
        <f t="shared" ca="1" si="16"/>
        <v>0.79255769081543925</v>
      </c>
      <c r="M106" s="4" t="str">
        <f ca="1">IF(AND(MAX(L$21:L105)&gt;MAX(N$21:N105),F106&lt;&gt;"",MAX(N$21:N105)&lt;TIME(20,0,0)),MAX(N$21:N105,F106),"")</f>
        <v/>
      </c>
      <c r="N106" s="4" t="str">
        <f t="shared" ca="1" si="17"/>
        <v/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0"/>
      <c r="AF106" s="20"/>
      <c r="AG106" s="20"/>
      <c r="AH106" s="20"/>
      <c r="AI106" s="20"/>
      <c r="AJ106" s="20"/>
      <c r="AK106" s="20"/>
    </row>
    <row r="107" spans="1:37" ht="13.8" x14ac:dyDescent="0.3">
      <c r="A107" s="3">
        <f t="shared" ca="1" si="9"/>
        <v>0</v>
      </c>
      <c r="B107" s="6">
        <f t="shared" ca="1" si="10"/>
        <v>3.0884039489872324</v>
      </c>
      <c r="C107" s="4">
        <f t="shared" ca="1" si="11"/>
        <v>0.54675061951587811</v>
      </c>
      <c r="D107" s="20">
        <v>3.1444664121663664</v>
      </c>
      <c r="E107" s="4">
        <f t="shared" si="12"/>
        <v>2.1836572306710876E-3</v>
      </c>
      <c r="F107" s="4">
        <f t="shared" ca="1" si="13"/>
        <v>0.54893427674654915</v>
      </c>
      <c r="G107" s="3">
        <f ca="1">IF(F107&lt;&gt;"",SUM(COUNTIF($K$22:$K107,"&gt;"&amp;F107),COUNTIF($M$22:$M107,"&gt;"&amp;F107)),"")</f>
        <v>44</v>
      </c>
      <c r="H107" s="20">
        <v>15.199614191842556</v>
      </c>
      <c r="I107" s="4">
        <f t="shared" si="14"/>
        <v>1.0555287633223998E-2</v>
      </c>
      <c r="J107" s="4">
        <f t="shared" ca="1" si="15"/>
        <v>0.23829860191103081</v>
      </c>
      <c r="K107" s="4" t="str">
        <f ca="1">IF(AND(MAX(L$21:L106)&lt;=MAX(N$21:N106),F107&lt;&gt;"",MAX(L$21:L106)&lt;=TIME(20,0,0)),MAX(L$21:L106,F107),"")</f>
        <v/>
      </c>
      <c r="L107" s="4" t="str">
        <f t="shared" ca="1" si="16"/>
        <v/>
      </c>
      <c r="M107" s="4">
        <f ca="1">IF(AND(MAX(L$21:L106)&gt;MAX(N$21:N106),F107&lt;&gt;"",MAX(N$21:N106)&lt;TIME(20,0,0)),MAX(N$21:N106,F107),"")</f>
        <v>0.78723287865757996</v>
      </c>
      <c r="N107" s="4">
        <f t="shared" ca="1" si="17"/>
        <v>0.79778816629080396</v>
      </c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0"/>
      <c r="AF107" s="20"/>
      <c r="AG107" s="20"/>
      <c r="AH107" s="20"/>
      <c r="AI107" s="20"/>
      <c r="AJ107" s="20"/>
      <c r="AK107" s="20"/>
    </row>
    <row r="108" spans="1:37" ht="13.8" x14ac:dyDescent="0.3">
      <c r="A108" s="3">
        <f t="shared" ca="1" si="9"/>
        <v>0</v>
      </c>
      <c r="B108" s="6">
        <f t="shared" ca="1" si="10"/>
        <v>1.2817013537721853</v>
      </c>
      <c r="C108" s="4">
        <f t="shared" ca="1" si="11"/>
        <v>0.54764068990044212</v>
      </c>
      <c r="D108" s="20">
        <v>3.9469511041970691</v>
      </c>
      <c r="E108" s="4">
        <f t="shared" si="12"/>
        <v>2.7409382668035203E-3</v>
      </c>
      <c r="F108" s="4">
        <f t="shared" ca="1" si="13"/>
        <v>0.55038162816724567</v>
      </c>
      <c r="G108" s="3">
        <f ca="1">IF(F108&lt;&gt;"",SUM(COUNTIF($K$22:$K108,"&gt;"&amp;F108),COUNTIF($M$22:$M108,"&gt;"&amp;F108)),"")</f>
        <v>45</v>
      </c>
      <c r="H108" s="20">
        <v>11.742027974505618</v>
      </c>
      <c r="I108" s="4">
        <f t="shared" si="14"/>
        <v>8.154186093406679E-3</v>
      </c>
      <c r="J108" s="4">
        <f t="shared" ca="1" si="15"/>
        <v>0.24217606264819358</v>
      </c>
      <c r="K108" s="4">
        <f ca="1">IF(AND(MAX(L$21:L107)&lt;=MAX(N$21:N107),F108&lt;&gt;"",MAX(L$21:L107)&lt;=TIME(20,0,0)),MAX(L$21:L107,F108),"")</f>
        <v>0.79255769081543925</v>
      </c>
      <c r="L108" s="4">
        <f t="shared" ca="1" si="16"/>
        <v>0.80071187690884593</v>
      </c>
      <c r="M108" s="4" t="str">
        <f ca="1">IF(AND(MAX(L$21:L107)&gt;MAX(N$21:N107),F108&lt;&gt;"",MAX(N$21:N107)&lt;TIME(20,0,0)),MAX(N$21:N107,F108),"")</f>
        <v/>
      </c>
      <c r="N108" s="4" t="str">
        <f t="shared" ca="1" si="17"/>
        <v/>
      </c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0"/>
      <c r="AF108" s="20"/>
      <c r="AG108" s="20"/>
      <c r="AH108" s="20"/>
      <c r="AI108" s="20"/>
      <c r="AJ108" s="20"/>
      <c r="AK108" s="20"/>
    </row>
    <row r="109" spans="1:37" ht="13.8" x14ac:dyDescent="0.3">
      <c r="A109" s="3">
        <f t="shared" ca="1" si="9"/>
        <v>0</v>
      </c>
      <c r="B109" s="6">
        <f t="shared" ca="1" si="10"/>
        <v>5.6671054039346167</v>
      </c>
      <c r="C109" s="4">
        <f t="shared" ca="1" si="11"/>
        <v>0.55157617976428563</v>
      </c>
      <c r="D109" s="20">
        <v>3.7162918791436823</v>
      </c>
      <c r="E109" s="4">
        <f t="shared" si="12"/>
        <v>2.5807582494053348E-3</v>
      </c>
      <c r="F109" s="4">
        <f t="shared" ca="1" si="13"/>
        <v>0.55415693801369093</v>
      </c>
      <c r="G109" s="3">
        <f ca="1">IF(F109&lt;&gt;"",SUM(COUNTIF($K$22:$K109,"&gt;"&amp;F109),COUNTIF($M$22:$M109,"&gt;"&amp;F109)),"")</f>
        <v>45</v>
      </c>
      <c r="H109" s="20">
        <v>15.203920080821263</v>
      </c>
      <c r="I109" s="4">
        <f t="shared" si="14"/>
        <v>1.0558277833903654E-2</v>
      </c>
      <c r="J109" s="4">
        <f t="shared" ca="1" si="15"/>
        <v>0.24363122827711303</v>
      </c>
      <c r="K109" s="4" t="str">
        <f ca="1">IF(AND(MAX(L$21:L108)&lt;=MAX(N$21:N108),F109&lt;&gt;"",MAX(L$21:L108)&lt;=TIME(20,0,0)),MAX(L$21:L108,F109),"")</f>
        <v/>
      </c>
      <c r="L109" s="4" t="str">
        <f t="shared" ca="1" si="16"/>
        <v/>
      </c>
      <c r="M109" s="4">
        <f ca="1">IF(AND(MAX(L$21:L108)&gt;MAX(N$21:N108),F109&lt;&gt;"",MAX(N$21:N108)&lt;TIME(20,0,0)),MAX(N$21:N108,F109),"")</f>
        <v>0.79778816629080396</v>
      </c>
      <c r="N109" s="4">
        <f t="shared" ca="1" si="17"/>
        <v>0.80834644412470757</v>
      </c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0"/>
      <c r="AF109" s="20"/>
      <c r="AG109" s="20"/>
      <c r="AH109" s="20"/>
      <c r="AI109" s="20"/>
      <c r="AJ109" s="20"/>
      <c r="AK109" s="20"/>
    </row>
    <row r="110" spans="1:37" ht="13.8" x14ac:dyDescent="0.3">
      <c r="A110" s="3">
        <f t="shared" ca="1" si="9"/>
        <v>0</v>
      </c>
      <c r="B110" s="6">
        <f t="shared" ca="1" si="10"/>
        <v>2.581935697983563</v>
      </c>
      <c r="C110" s="4">
        <f t="shared" ca="1" si="11"/>
        <v>0.55336919066566315</v>
      </c>
      <c r="D110" s="20">
        <v>1.8135050443815999</v>
      </c>
      <c r="E110" s="4">
        <f t="shared" si="12"/>
        <v>1.2593785030427776E-3</v>
      </c>
      <c r="F110" s="4">
        <f t="shared" ca="1" si="13"/>
        <v>0.55462856916870595</v>
      </c>
      <c r="G110" s="3">
        <f ca="1">IF(F110&lt;&gt;"",SUM(COUNTIF($K$22:$K110,"&gt;"&amp;F110),COUNTIF($M$22:$M110,"&gt;"&amp;F110)),"")</f>
        <v>46</v>
      </c>
      <c r="H110" s="20">
        <v>18.651803126558661</v>
      </c>
      <c r="I110" s="4">
        <f t="shared" si="14"/>
        <v>1.2952641060110182E-2</v>
      </c>
      <c r="J110" s="4">
        <f t="shared" ca="1" si="15"/>
        <v>0.24608330774013998</v>
      </c>
      <c r="K110" s="4">
        <f ca="1">IF(AND(MAX(L$21:L109)&lt;=MAX(N$21:N109),F110&lt;&gt;"",MAX(L$21:L109)&lt;=TIME(20,0,0)),MAX(L$21:L109,F110),"")</f>
        <v>0.80071187690884593</v>
      </c>
      <c r="L110" s="4">
        <f t="shared" ca="1" si="16"/>
        <v>0.81366451796895611</v>
      </c>
      <c r="M110" s="4" t="str">
        <f ca="1">IF(AND(MAX(L$21:L109)&gt;MAX(N$21:N109),F110&lt;&gt;"",MAX(N$21:N109)&lt;TIME(20,0,0)),MAX(N$21:N109,F110),"")</f>
        <v/>
      </c>
      <c r="N110" s="4" t="str">
        <f t="shared" ca="1" si="17"/>
        <v/>
      </c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0"/>
      <c r="AF110" s="20"/>
      <c r="AG110" s="20"/>
      <c r="AH110" s="20"/>
      <c r="AI110" s="20"/>
      <c r="AJ110" s="20"/>
      <c r="AK110" s="20"/>
    </row>
    <row r="111" spans="1:37" ht="13.8" x14ac:dyDescent="0.3">
      <c r="A111" s="3">
        <f t="shared" ca="1" si="9"/>
        <v>0</v>
      </c>
      <c r="B111" s="6">
        <f t="shared" ca="1" si="10"/>
        <v>6.2952480106241957</v>
      </c>
      <c r="C111" s="4">
        <f t="shared" ca="1" si="11"/>
        <v>0.55774089067304111</v>
      </c>
      <c r="D111" s="20">
        <v>3.3163438577757915</v>
      </c>
      <c r="E111" s="4">
        <f t="shared" si="12"/>
        <v>2.3030165678998554E-3</v>
      </c>
      <c r="F111" s="4">
        <f t="shared" ca="1" si="13"/>
        <v>0.560043907240941</v>
      </c>
      <c r="G111" s="3">
        <f ca="1">IF(F111&lt;&gt;"",SUM(COUNTIF($K$22:$K111,"&gt;"&amp;F111),COUNTIF($M$22:$M111,"&gt;"&amp;F111)),"")</f>
        <v>45</v>
      </c>
      <c r="H111" s="20">
        <v>15.036864378216706</v>
      </c>
      <c r="I111" s="4">
        <f t="shared" si="14"/>
        <v>1.0442266929317157E-2</v>
      </c>
      <c r="J111" s="4">
        <f t="shared" ca="1" si="15"/>
        <v>0.24830253688376658</v>
      </c>
      <c r="K111" s="4" t="str">
        <f ca="1">IF(AND(MAX(L$21:L110)&lt;=MAX(N$21:N110),F111&lt;&gt;"",MAX(L$21:L110)&lt;=TIME(20,0,0)),MAX(L$21:L110,F111),"")</f>
        <v/>
      </c>
      <c r="L111" s="4" t="str">
        <f t="shared" ca="1" si="16"/>
        <v/>
      </c>
      <c r="M111" s="4">
        <f ca="1">IF(AND(MAX(L$21:L110)&gt;MAX(N$21:N110),F111&lt;&gt;"",MAX(N$21:N110)&lt;TIME(20,0,0)),MAX(N$21:N110,F111),"")</f>
        <v>0.80834644412470757</v>
      </c>
      <c r="N111" s="4">
        <f t="shared" ca="1" si="17"/>
        <v>0.81878871105402473</v>
      </c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0"/>
      <c r="AF111" s="20"/>
      <c r="AG111" s="20"/>
      <c r="AH111" s="20"/>
      <c r="AI111" s="20"/>
      <c r="AJ111" s="20"/>
      <c r="AK111" s="20"/>
    </row>
    <row r="112" spans="1:37" ht="13.8" x14ac:dyDescent="0.3">
      <c r="A112" s="3">
        <f t="shared" ca="1" si="9"/>
        <v>0</v>
      </c>
      <c r="B112" s="6">
        <f t="shared" ca="1" si="10"/>
        <v>11.496558056338136</v>
      </c>
      <c r="C112" s="4">
        <f t="shared" ca="1" si="11"/>
        <v>0.56572461154549814</v>
      </c>
      <c r="D112" s="20">
        <v>2.7678537511092145</v>
      </c>
      <c r="E112" s="4">
        <f t="shared" si="12"/>
        <v>1.9221206604925101E-3</v>
      </c>
      <c r="F112" s="4">
        <f t="shared" ca="1" si="13"/>
        <v>0.5676467322059906</v>
      </c>
      <c r="G112" s="3">
        <f ca="1">IF(F112&lt;&gt;"",SUM(COUNTIF($K$22:$K112,"&gt;"&amp;F112),COUNTIF($M$22:$M112,"&gt;"&amp;F112)),"")</f>
        <v>45</v>
      </c>
      <c r="H112" s="20">
        <v>16.314016628839454</v>
      </c>
      <c r="I112" s="4">
        <f t="shared" si="14"/>
        <v>1.1329178214471844E-2</v>
      </c>
      <c r="J112" s="4">
        <f t="shared" ca="1" si="15"/>
        <v>0.24601778576296551</v>
      </c>
      <c r="K112" s="4">
        <f ca="1">IF(AND(MAX(L$21:L111)&lt;=MAX(N$21:N111),F112&lt;&gt;"",MAX(L$21:L111)&lt;=TIME(20,0,0)),MAX(L$21:L111,F112),"")</f>
        <v>0.81366451796895611</v>
      </c>
      <c r="L112" s="4">
        <f t="shared" ca="1" si="16"/>
        <v>0.82499369618342799</v>
      </c>
      <c r="M112" s="4" t="str">
        <f ca="1">IF(AND(MAX(L$21:L111)&gt;MAX(N$21:N111),F112&lt;&gt;"",MAX(N$21:N111)&lt;TIME(20,0,0)),MAX(N$21:N111,F112),"")</f>
        <v/>
      </c>
      <c r="N112" s="4" t="str">
        <f t="shared" ca="1" si="17"/>
        <v/>
      </c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0"/>
      <c r="AF112" s="20"/>
      <c r="AG112" s="20"/>
      <c r="AH112" s="20"/>
      <c r="AI112" s="20"/>
      <c r="AJ112" s="20"/>
      <c r="AK112" s="20"/>
    </row>
    <row r="113" spans="1:37" ht="13.8" x14ac:dyDescent="0.3">
      <c r="A113" s="3">
        <f t="shared" ca="1" si="9"/>
        <v>0</v>
      </c>
      <c r="B113" s="6">
        <f t="shared" ca="1" si="10"/>
        <v>5.7364111015857491</v>
      </c>
      <c r="C113" s="4">
        <f t="shared" ca="1" si="11"/>
        <v>0.56970823036604379</v>
      </c>
      <c r="D113" s="20">
        <v>4.2120403880544472</v>
      </c>
      <c r="E113" s="4">
        <f t="shared" si="12"/>
        <v>2.9250280472600328E-3</v>
      </c>
      <c r="F113" s="4">
        <f t="shared" ca="1" si="13"/>
        <v>0.57263325841330381</v>
      </c>
      <c r="G113" s="3">
        <f ca="1">IF(F113&lt;&gt;"",SUM(COUNTIF($K$22:$K113,"&gt;"&amp;F113),COUNTIF($M$22:$M113,"&gt;"&amp;F113)),"")</f>
        <v>45</v>
      </c>
      <c r="H113" s="20">
        <v>14.229970626402064</v>
      </c>
      <c r="I113" s="4">
        <f t="shared" si="14"/>
        <v>9.8819240461125446E-3</v>
      </c>
      <c r="J113" s="4">
        <f t="shared" ca="1" si="15"/>
        <v>0.24615545264072092</v>
      </c>
      <c r="K113" s="4" t="str">
        <f ca="1">IF(AND(MAX(L$21:L112)&lt;=MAX(N$21:N112),F113&lt;&gt;"",MAX(L$21:L112)&lt;=TIME(20,0,0)),MAX(L$21:L112,F113),"")</f>
        <v/>
      </c>
      <c r="L113" s="4" t="str">
        <f t="shared" ca="1" si="16"/>
        <v/>
      </c>
      <c r="M113" s="4">
        <f ca="1">IF(AND(MAX(L$21:L112)&gt;MAX(N$21:N112),F113&lt;&gt;"",MAX(N$21:N112)&lt;TIME(20,0,0)),MAX(N$21:N112,F113),"")</f>
        <v>0.81878871105402473</v>
      </c>
      <c r="N113" s="4">
        <f t="shared" ca="1" si="17"/>
        <v>0.82867063510013728</v>
      </c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0"/>
      <c r="AF113" s="20"/>
      <c r="AG113" s="20"/>
      <c r="AH113" s="20"/>
      <c r="AI113" s="20"/>
      <c r="AJ113" s="20"/>
      <c r="AK113" s="20"/>
    </row>
    <row r="114" spans="1:37" ht="13.8" x14ac:dyDescent="0.3">
      <c r="A114" s="3">
        <f t="shared" ca="1" si="9"/>
        <v>0</v>
      </c>
      <c r="B114" s="6">
        <f t="shared" ca="1" si="10"/>
        <v>2.6108806328453076</v>
      </c>
      <c r="C114" s="4">
        <f t="shared" ca="1" si="11"/>
        <v>0.57152134191663084</v>
      </c>
      <c r="D114" s="20">
        <v>3.2829710865626112</v>
      </c>
      <c r="E114" s="4">
        <f t="shared" si="12"/>
        <v>2.2798410323351466E-3</v>
      </c>
      <c r="F114" s="4">
        <f t="shared" ca="1" si="13"/>
        <v>0.57380118294896598</v>
      </c>
      <c r="G114" s="3">
        <f ca="1">IF(F114&lt;&gt;"",SUM(COUNTIF($K$22:$K114,"&gt;"&amp;F114),COUNTIF($M$22:$M114,"&gt;"&amp;F114)),"")</f>
        <v>46</v>
      </c>
      <c r="H114" s="20">
        <v>12.20423318194662</v>
      </c>
      <c r="I114" s="4">
        <f t="shared" si="14"/>
        <v>8.4751619319073743E-3</v>
      </c>
      <c r="J114" s="4">
        <f t="shared" ca="1" si="15"/>
        <v>0.25119251323446201</v>
      </c>
      <c r="K114" s="4">
        <f ca="1">IF(AND(MAX(L$21:L113)&lt;=MAX(N$21:N113),F114&lt;&gt;"",MAX(L$21:L113)&lt;=TIME(20,0,0)),MAX(L$21:L113,F114),"")</f>
        <v>0.82499369618342799</v>
      </c>
      <c r="L114" s="4">
        <f t="shared" ca="1" si="16"/>
        <v>0.83346885811533533</v>
      </c>
      <c r="M114" s="4" t="str">
        <f ca="1">IF(AND(MAX(L$21:L113)&gt;MAX(N$21:N113),F114&lt;&gt;"",MAX(N$21:N113)&lt;TIME(20,0,0)),MAX(N$21:N113,F114),"")</f>
        <v/>
      </c>
      <c r="N114" s="4" t="str">
        <f t="shared" ca="1" si="17"/>
        <v/>
      </c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0"/>
      <c r="AF114" s="20"/>
      <c r="AG114" s="20"/>
      <c r="AH114" s="20"/>
      <c r="AI114" s="20"/>
      <c r="AJ114" s="20"/>
      <c r="AK114" s="20"/>
    </row>
    <row r="115" spans="1:37" ht="13.8" x14ac:dyDescent="0.3">
      <c r="A115" s="3">
        <f t="shared" ca="1" si="9"/>
        <v>0</v>
      </c>
      <c r="B115" s="6">
        <f t="shared" ca="1" si="10"/>
        <v>1.5176881584345698</v>
      </c>
      <c r="C115" s="4">
        <f t="shared" ca="1" si="11"/>
        <v>0.5725752920266548</v>
      </c>
      <c r="D115" s="20">
        <v>2.3450512647541473</v>
      </c>
      <c r="E115" s="4">
        <f t="shared" si="12"/>
        <v>1.6285078227459356E-3</v>
      </c>
      <c r="F115" s="4">
        <f t="shared" ca="1" si="13"/>
        <v>0.57420379984940073</v>
      </c>
      <c r="G115" s="3">
        <f ca="1">IF(F115&lt;&gt;"",SUM(COUNTIF($K$22:$K115,"&gt;"&amp;F115),COUNTIF($M$22:$M115,"&gt;"&amp;F115)),"")</f>
        <v>47</v>
      </c>
      <c r="H115" s="20">
        <v>17.488697248281824</v>
      </c>
      <c r="I115" s="4">
        <f t="shared" si="14"/>
        <v>1.2144928644640155E-2</v>
      </c>
      <c r="J115" s="4">
        <f t="shared" ca="1" si="15"/>
        <v>0.25446683525073654</v>
      </c>
      <c r="K115" s="4" t="str">
        <f ca="1">IF(AND(MAX(L$21:L114)&lt;=MAX(N$21:N114),F115&lt;&gt;"",MAX(L$21:L114)&lt;=TIME(20,0,0)),MAX(L$21:L114,F115),"")</f>
        <v/>
      </c>
      <c r="L115" s="4" t="str">
        <f t="shared" ca="1" si="16"/>
        <v/>
      </c>
      <c r="M115" s="4">
        <f ca="1">IF(AND(MAX(L$21:L114)&gt;MAX(N$21:N114),F115&lt;&gt;"",MAX(N$21:N114)&lt;TIME(20,0,0)),MAX(N$21:N114,F115),"")</f>
        <v>0.82867063510013728</v>
      </c>
      <c r="N115" s="4">
        <f t="shared" ca="1" si="17"/>
        <v>0.84081556374477739</v>
      </c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0"/>
      <c r="AF115" s="20"/>
      <c r="AG115" s="20"/>
      <c r="AH115" s="20"/>
      <c r="AI115" s="20"/>
      <c r="AJ115" s="20"/>
      <c r="AK115" s="20"/>
    </row>
    <row r="116" spans="1:37" ht="13.8" x14ac:dyDescent="0.3">
      <c r="A116" s="3">
        <f t="shared" ca="1" si="9"/>
        <v>1</v>
      </c>
      <c r="B116" s="6">
        <f t="shared" ca="1" si="10"/>
        <v>3.8471769789403347</v>
      </c>
      <c r="C116" s="4">
        <f t="shared" ca="1" si="11"/>
        <v>0.57524694270647447</v>
      </c>
      <c r="D116" s="20">
        <v>3.079987216849986</v>
      </c>
      <c r="E116" s="4">
        <f t="shared" si="12"/>
        <v>2.1388800117013791E-3</v>
      </c>
      <c r="F116" s="4">
        <f t="shared" ca="1" si="13"/>
        <v>0.57524694270647447</v>
      </c>
      <c r="G116" s="3">
        <f ca="1">IF(F116&lt;&gt;"",SUM(COUNTIF($K$22:$K116,"&gt;"&amp;F116),COUNTIF($M$22:$M116,"&gt;"&amp;F116)),"")</f>
        <v>47</v>
      </c>
      <c r="H116" s="20">
        <v>16.167654772871174</v>
      </c>
      <c r="I116" s="4">
        <f t="shared" si="14"/>
        <v>1.1227538036716092E-2</v>
      </c>
      <c r="J116" s="4" t="str">
        <f t="shared" ca="1" si="15"/>
        <v/>
      </c>
      <c r="K116" s="4" t="str">
        <f ca="1">IF(AND(MAX(L$21:L115)&lt;=MAX(N$21:N115),F116&lt;&gt;"",MAX(L$21:L115)&lt;=TIME(20,0,0)),MAX(L$21:L115,F116),"")</f>
        <v/>
      </c>
      <c r="L116" s="4" t="str">
        <f t="shared" ca="1" si="16"/>
        <v/>
      </c>
      <c r="M116" s="4" t="str">
        <f ca="1">IF(AND(MAX(L$21:L115)&gt;MAX(N$21:N115),F116&lt;&gt;"",MAX(N$21:N115)&lt;TIME(20,0,0)),MAX(N$21:N115,F116),"")</f>
        <v/>
      </c>
      <c r="N116" s="4" t="str">
        <f t="shared" ca="1" si="17"/>
        <v/>
      </c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0"/>
      <c r="AF116" s="20"/>
      <c r="AG116" s="20"/>
      <c r="AH116" s="20"/>
      <c r="AI116" s="20"/>
      <c r="AJ116" s="20"/>
      <c r="AK116" s="20"/>
    </row>
    <row r="117" spans="1:37" ht="13.8" x14ac:dyDescent="0.3">
      <c r="A117" s="3">
        <f t="shared" ca="1" si="9"/>
        <v>0</v>
      </c>
      <c r="B117" s="6">
        <f t="shared" ca="1" si="10"/>
        <v>4.1028985613562075</v>
      </c>
      <c r="C117" s="4">
        <f t="shared" ca="1" si="11"/>
        <v>0.5780961778185274</v>
      </c>
      <c r="D117" s="20">
        <v>2.5726392398864846</v>
      </c>
      <c r="E117" s="4">
        <f t="shared" si="12"/>
        <v>1.7865550276989475E-3</v>
      </c>
      <c r="F117" s="4">
        <f t="shared" ca="1" si="13"/>
        <v>0.57988273284622638</v>
      </c>
      <c r="G117" s="3">
        <f ca="1">IF(F117&lt;&gt;"",SUM(COUNTIF($K$22:$K117,"&gt;"&amp;F117),COUNTIF($M$22:$M117,"&gt;"&amp;F117)),"")</f>
        <v>46</v>
      </c>
      <c r="H117" s="20">
        <v>13.934902123437496</v>
      </c>
      <c r="I117" s="4">
        <f t="shared" si="14"/>
        <v>9.6770153634982616E-3</v>
      </c>
      <c r="J117" s="4" t="str">
        <f t="shared" ca="1" si="15"/>
        <v/>
      </c>
      <c r="K117" s="4" t="str">
        <f ca="1">IF(AND(MAX(L$21:L116)&lt;=MAX(N$21:N116),F117&lt;&gt;"",MAX(L$21:L116)&lt;=TIME(20,0,0)),MAX(L$21:L116,F117),"")</f>
        <v/>
      </c>
      <c r="L117" s="4" t="str">
        <f t="shared" ca="1" si="16"/>
        <v/>
      </c>
      <c r="M117" s="4" t="str">
        <f ca="1">IF(AND(MAX(L$21:L116)&gt;MAX(N$21:N116),F117&lt;&gt;"",MAX(N$21:N116)&lt;TIME(20,0,0)),MAX(N$21:N116,F117),"")</f>
        <v/>
      </c>
      <c r="N117" s="4" t="str">
        <f t="shared" ca="1" si="17"/>
        <v/>
      </c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0"/>
      <c r="AF117" s="20"/>
      <c r="AG117" s="20"/>
      <c r="AH117" s="20"/>
      <c r="AI117" s="20"/>
      <c r="AJ117" s="20"/>
      <c r="AK117" s="20"/>
    </row>
    <row r="118" spans="1:37" ht="13.8" x14ac:dyDescent="0.3">
      <c r="A118" s="3">
        <f t="shared" ca="1" si="9"/>
        <v>0</v>
      </c>
      <c r="B118" s="6">
        <f t="shared" ca="1" si="10"/>
        <v>1.5237870352671885</v>
      </c>
      <c r="C118" s="4">
        <f t="shared" ca="1" si="11"/>
        <v>0.57915436325968517</v>
      </c>
      <c r="D118" s="20">
        <v>4.1035626812372357</v>
      </c>
      <c r="E118" s="4">
        <f t="shared" si="12"/>
        <v>2.849696306414747E-3</v>
      </c>
      <c r="F118" s="4">
        <f t="shared" ca="1" si="13"/>
        <v>0.58200405956609991</v>
      </c>
      <c r="G118" s="3">
        <f ca="1">IF(F118&lt;&gt;"",SUM(COUNTIF($K$22:$K118,"&gt;"&amp;F118),COUNTIF($M$22:$M118,"&gt;"&amp;F118)),"")</f>
        <v>45</v>
      </c>
      <c r="H118" s="20">
        <v>13.55490955269488</v>
      </c>
      <c r="I118" s="4">
        <f t="shared" si="14"/>
        <v>9.4131316338158886E-3</v>
      </c>
      <c r="J118" s="4" t="str">
        <f t="shared" ca="1" si="15"/>
        <v/>
      </c>
      <c r="K118" s="4" t="str">
        <f ca="1">IF(AND(MAX(L$21:L117)&lt;=MAX(N$21:N117),F118&lt;&gt;"",MAX(L$21:L117)&lt;=TIME(20,0,0)),MAX(L$21:L117,F118),"")</f>
        <v/>
      </c>
      <c r="L118" s="4" t="str">
        <f t="shared" ca="1" si="16"/>
        <v/>
      </c>
      <c r="M118" s="4" t="str">
        <f ca="1">IF(AND(MAX(L$21:L117)&gt;MAX(N$21:N117),F118&lt;&gt;"",MAX(N$21:N117)&lt;TIME(20,0,0)),MAX(N$21:N117,F118),"")</f>
        <v/>
      </c>
      <c r="N118" s="4" t="str">
        <f t="shared" ca="1" si="17"/>
        <v/>
      </c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0"/>
      <c r="AF118" s="20"/>
      <c r="AG118" s="20"/>
      <c r="AH118" s="20"/>
      <c r="AI118" s="20"/>
      <c r="AJ118" s="20"/>
      <c r="AK118" s="20"/>
    </row>
    <row r="119" spans="1:37" ht="13.8" x14ac:dyDescent="0.3">
      <c r="A119" s="3">
        <f t="shared" ca="1" si="9"/>
        <v>1</v>
      </c>
      <c r="B119" s="6">
        <f t="shared" ca="1" si="10"/>
        <v>1.8557666134822202</v>
      </c>
      <c r="C119" s="4">
        <f t="shared" ca="1" si="11"/>
        <v>0.58044309007460337</v>
      </c>
      <c r="D119" s="20">
        <v>2.0804241178921075</v>
      </c>
      <c r="E119" s="4">
        <f t="shared" si="12"/>
        <v>1.444738970758408E-3</v>
      </c>
      <c r="F119" s="4">
        <f t="shared" ca="1" si="13"/>
        <v>0.58044309007460337</v>
      </c>
      <c r="G119" s="3">
        <f ca="1">IF(F119&lt;&gt;"",SUM(COUNTIF($K$22:$K119,"&gt;"&amp;F119),COUNTIF($M$22:$M119,"&gt;"&amp;F119)),"")</f>
        <v>45</v>
      </c>
      <c r="H119" s="20">
        <v>19.197943326289533</v>
      </c>
      <c r="I119" s="4">
        <f t="shared" si="14"/>
        <v>1.3331905087701065E-2</v>
      </c>
      <c r="J119" s="4" t="str">
        <f t="shared" ca="1" si="15"/>
        <v/>
      </c>
      <c r="K119" s="4" t="str">
        <f ca="1">IF(AND(MAX(L$21:L118)&lt;=MAX(N$21:N118),F119&lt;&gt;"",MAX(L$21:L118)&lt;=TIME(20,0,0)),MAX(L$21:L118,F119),"")</f>
        <v/>
      </c>
      <c r="L119" s="4" t="str">
        <f t="shared" ca="1" si="16"/>
        <v/>
      </c>
      <c r="M119" s="4" t="str">
        <f ca="1">IF(AND(MAX(L$21:L118)&gt;MAX(N$21:N118),F119&lt;&gt;"",MAX(N$21:N118)&lt;TIME(20,0,0)),MAX(N$21:N118,F119),"")</f>
        <v/>
      </c>
      <c r="N119" s="4" t="str">
        <f t="shared" ca="1" si="17"/>
        <v/>
      </c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0"/>
      <c r="AF119" s="20"/>
      <c r="AG119" s="20"/>
      <c r="AH119" s="20"/>
      <c r="AI119" s="20"/>
      <c r="AJ119" s="20"/>
      <c r="AK119" s="20"/>
    </row>
    <row r="120" spans="1:37" ht="13.8" x14ac:dyDescent="0.3">
      <c r="A120" s="3">
        <f t="shared" ca="1" si="9"/>
        <v>0</v>
      </c>
      <c r="B120" s="6">
        <f t="shared" ca="1" si="10"/>
        <v>3.4862844227401162</v>
      </c>
      <c r="C120" s="4">
        <f t="shared" ca="1" si="11"/>
        <v>0.58286412092372841</v>
      </c>
      <c r="D120" s="20">
        <v>3.0692625690135173</v>
      </c>
      <c r="E120" s="4">
        <f t="shared" si="12"/>
        <v>2.1314323395927202E-3</v>
      </c>
      <c r="F120" s="4">
        <f t="shared" ca="1" si="13"/>
        <v>0.58499555326332109</v>
      </c>
      <c r="G120" s="3">
        <f ca="1">IF(F120&lt;&gt;"",SUM(COUNTIF($K$22:$K120,"&gt;"&amp;F120),COUNTIF($M$22:$M120,"&gt;"&amp;F120)),"")</f>
        <v>45</v>
      </c>
      <c r="H120" s="20">
        <v>8.9024348805105546</v>
      </c>
      <c r="I120" s="4">
        <f t="shared" si="14"/>
        <v>6.182246444798996E-3</v>
      </c>
      <c r="J120" s="4" t="str">
        <f t="shared" ca="1" si="15"/>
        <v/>
      </c>
      <c r="K120" s="4" t="str">
        <f ca="1">IF(AND(MAX(L$21:L119)&lt;=MAX(N$21:N119),F120&lt;&gt;"",MAX(L$21:L119)&lt;=TIME(20,0,0)),MAX(L$21:L119,F120),"")</f>
        <v/>
      </c>
      <c r="L120" s="4" t="str">
        <f t="shared" ca="1" si="16"/>
        <v/>
      </c>
      <c r="M120" s="4" t="str">
        <f ca="1">IF(AND(MAX(L$21:L119)&gt;MAX(N$21:N119),F120&lt;&gt;"",MAX(N$21:N119)&lt;TIME(20,0,0)),MAX(N$21:N119,F120),"")</f>
        <v/>
      </c>
      <c r="N120" s="4" t="str">
        <f t="shared" ca="1" si="17"/>
        <v/>
      </c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0"/>
      <c r="AF120" s="20"/>
      <c r="AG120" s="20"/>
      <c r="AH120" s="20"/>
      <c r="AI120" s="20"/>
      <c r="AJ120" s="20"/>
      <c r="AK120" s="20"/>
    </row>
    <row r="121" spans="1:37" ht="13.8" x14ac:dyDescent="0.3">
      <c r="A121" s="3">
        <f t="shared" ca="1" si="9"/>
        <v>0</v>
      </c>
      <c r="B121" s="6">
        <f t="shared" ca="1" si="10"/>
        <v>1.2919348318321378</v>
      </c>
      <c r="C121" s="4">
        <f t="shared" ca="1" si="11"/>
        <v>0.58376129789027853</v>
      </c>
      <c r="D121" s="20">
        <v>3.9721827609610045</v>
      </c>
      <c r="E121" s="4">
        <f t="shared" si="12"/>
        <v>2.7584602506673644E-3</v>
      </c>
      <c r="F121" s="4">
        <f t="shared" ca="1" si="13"/>
        <v>0.58651975814094592</v>
      </c>
      <c r="G121" s="3">
        <f ca="1">IF(F121&lt;&gt;"",SUM(COUNTIF($K$22:$K121,"&gt;"&amp;F121),COUNTIF($M$22:$M121,"&gt;"&amp;F121)),"")</f>
        <v>45</v>
      </c>
      <c r="H121" s="20">
        <v>20.603061481451732</v>
      </c>
      <c r="I121" s="4">
        <f t="shared" si="14"/>
        <v>1.4307681584341481E-2</v>
      </c>
      <c r="J121" s="4" t="str">
        <f t="shared" ca="1" si="15"/>
        <v/>
      </c>
      <c r="K121" s="4" t="str">
        <f ca="1">IF(AND(MAX(L$21:L120)&lt;=MAX(N$21:N120),F121&lt;&gt;"",MAX(L$21:L120)&lt;=TIME(20,0,0)),MAX(L$21:L120,F121),"")</f>
        <v/>
      </c>
      <c r="L121" s="4" t="str">
        <f t="shared" ca="1" si="16"/>
        <v/>
      </c>
      <c r="M121" s="4" t="str">
        <f ca="1">IF(AND(MAX(L$21:L120)&gt;MAX(N$21:N120),F121&lt;&gt;"",MAX(N$21:N120)&lt;TIME(20,0,0)),MAX(N$21:N120,F121),"")</f>
        <v/>
      </c>
      <c r="N121" s="4" t="str">
        <f t="shared" ca="1" si="17"/>
        <v/>
      </c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0"/>
      <c r="AF121" s="20"/>
      <c r="AG121" s="20"/>
      <c r="AH121" s="20"/>
      <c r="AI121" s="20"/>
      <c r="AJ121" s="20"/>
      <c r="AK121" s="20"/>
    </row>
    <row r="122" spans="1:37" ht="13.8" x14ac:dyDescent="0.3">
      <c r="A122" s="3">
        <f t="shared" ca="1" si="9"/>
        <v>0</v>
      </c>
      <c r="B122" s="6">
        <f t="shared" ca="1" si="10"/>
        <v>2.3672930041427893</v>
      </c>
      <c r="C122" s="4">
        <f t="shared" ca="1" si="11"/>
        <v>0.58540525136537769</v>
      </c>
      <c r="D122" s="20">
        <v>3.4174768264419981</v>
      </c>
      <c r="E122" s="4">
        <f t="shared" si="12"/>
        <v>2.3732477961402763E-3</v>
      </c>
      <c r="F122" s="4">
        <f t="shared" ca="1" si="13"/>
        <v>0.58777849916151792</v>
      </c>
      <c r="G122" s="3">
        <f ca="1">IF(F122&lt;&gt;"",SUM(COUNTIF($K$22:$K122,"&gt;"&amp;F122),COUNTIF($M$22:$M122,"&gt;"&amp;F122)),"")</f>
        <v>44</v>
      </c>
      <c r="H122" s="20">
        <v>15.514387465955224</v>
      </c>
      <c r="I122" s="4">
        <f t="shared" si="14"/>
        <v>1.0773880184691128E-2</v>
      </c>
      <c r="J122" s="4" t="str">
        <f t="shared" ca="1" si="15"/>
        <v/>
      </c>
      <c r="K122" s="4" t="str">
        <f ca="1">IF(AND(MAX(L$21:L121)&lt;=MAX(N$21:N121),F122&lt;&gt;"",MAX(L$21:L121)&lt;=TIME(20,0,0)),MAX(L$21:L121,F122),"")</f>
        <v/>
      </c>
      <c r="L122" s="4" t="str">
        <f t="shared" ca="1" si="16"/>
        <v/>
      </c>
      <c r="M122" s="4" t="str">
        <f ca="1">IF(AND(MAX(L$21:L121)&gt;MAX(N$21:N121),F122&lt;&gt;"",MAX(N$21:N121)&lt;TIME(20,0,0)),MAX(N$21:N121,F122),"")</f>
        <v/>
      </c>
      <c r="N122" s="4" t="str">
        <f t="shared" ca="1" si="17"/>
        <v/>
      </c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0"/>
      <c r="AF122" s="20"/>
      <c r="AG122" s="20"/>
      <c r="AH122" s="20"/>
      <c r="AI122" s="20"/>
      <c r="AJ122" s="20"/>
      <c r="AK122" s="20"/>
    </row>
    <row r="123" spans="1:37" ht="13.8" x14ac:dyDescent="0.3">
      <c r="A123" s="3">
        <f t="shared" ca="1" si="9"/>
        <v>0</v>
      </c>
      <c r="B123" s="6">
        <f t="shared" ca="1" si="10"/>
        <v>1.2386012928896553</v>
      </c>
      <c r="C123" s="4">
        <f t="shared" ca="1" si="11"/>
        <v>0.58626539115210663</v>
      </c>
      <c r="D123" s="20">
        <v>3.0719705894880462</v>
      </c>
      <c r="E123" s="4">
        <f t="shared" si="12"/>
        <v>2.1333129093666988E-3</v>
      </c>
      <c r="F123" s="4">
        <f t="shared" ca="1" si="13"/>
        <v>0.58839870406147332</v>
      </c>
      <c r="G123" s="3">
        <f ca="1">IF(F123&lt;&gt;"",SUM(COUNTIF($K$22:$K123,"&gt;"&amp;F123),COUNTIF($M$22:$M123,"&gt;"&amp;F123)),"")</f>
        <v>44</v>
      </c>
      <c r="H123" s="20">
        <v>17.291849909852317</v>
      </c>
      <c r="I123" s="4">
        <f t="shared" si="14"/>
        <v>1.2008229104064108E-2</v>
      </c>
      <c r="J123" s="4" t="str">
        <f t="shared" ca="1" si="15"/>
        <v/>
      </c>
      <c r="K123" s="4" t="str">
        <f ca="1">IF(AND(MAX(L$21:L122)&lt;=MAX(N$21:N122),F123&lt;&gt;"",MAX(L$21:L122)&lt;=TIME(20,0,0)),MAX(L$21:L122,F123),"")</f>
        <v/>
      </c>
      <c r="L123" s="4" t="str">
        <f t="shared" ca="1" si="16"/>
        <v/>
      </c>
      <c r="M123" s="4" t="str">
        <f ca="1">IF(AND(MAX(L$21:L122)&gt;MAX(N$21:N122),F123&lt;&gt;"",MAX(N$21:N122)&lt;TIME(20,0,0)),MAX(N$21:N122,F123),"")</f>
        <v/>
      </c>
      <c r="N123" s="4" t="str">
        <f t="shared" ca="1" si="17"/>
        <v/>
      </c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0"/>
      <c r="AF123" s="20"/>
      <c r="AG123" s="20"/>
      <c r="AH123" s="20"/>
      <c r="AI123" s="20"/>
      <c r="AJ123" s="20"/>
      <c r="AK123" s="20"/>
    </row>
    <row r="124" spans="1:37" ht="13.8" x14ac:dyDescent="0.3">
      <c r="A124" s="3">
        <f t="shared" ca="1" si="9"/>
        <v>0</v>
      </c>
      <c r="B124" s="6">
        <f t="shared" ca="1" si="10"/>
        <v>3.3858158972147372</v>
      </c>
      <c r="C124" s="4">
        <f t="shared" ca="1" si="11"/>
        <v>0.58861665219183912</v>
      </c>
      <c r="D124" s="20">
        <v>3.9109982102017966</v>
      </c>
      <c r="E124" s="4">
        <f t="shared" si="12"/>
        <v>2.715970979306803E-3</v>
      </c>
      <c r="F124" s="4">
        <f t="shared" ca="1" si="13"/>
        <v>0.59133262317114588</v>
      </c>
      <c r="G124" s="3">
        <f ca="1">IF(F124&lt;&gt;"",SUM(COUNTIF($K$22:$K124,"&gt;"&amp;F124),COUNTIF($M$22:$M124,"&gt;"&amp;F124)),"")</f>
        <v>44</v>
      </c>
      <c r="H124" s="20">
        <v>9.8862580367858754</v>
      </c>
      <c r="I124" s="4">
        <f t="shared" si="14"/>
        <v>6.8654569699901913E-3</v>
      </c>
      <c r="J124" s="4" t="str">
        <f t="shared" ca="1" si="15"/>
        <v/>
      </c>
      <c r="K124" s="4" t="str">
        <f ca="1">IF(AND(MAX(L$21:L123)&lt;=MAX(N$21:N123),F124&lt;&gt;"",MAX(L$21:L123)&lt;=TIME(20,0,0)),MAX(L$21:L123,F124),"")</f>
        <v/>
      </c>
      <c r="L124" s="4" t="str">
        <f t="shared" ca="1" si="16"/>
        <v/>
      </c>
      <c r="M124" s="4" t="str">
        <f ca="1">IF(AND(MAX(L$21:L123)&gt;MAX(N$21:N123),F124&lt;&gt;"",MAX(N$21:N123)&lt;TIME(20,0,0)),MAX(N$21:N123,F124),"")</f>
        <v/>
      </c>
      <c r="N124" s="4" t="str">
        <f t="shared" ca="1" si="17"/>
        <v/>
      </c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0"/>
      <c r="AF124" s="20"/>
      <c r="AG124" s="20"/>
      <c r="AH124" s="20"/>
      <c r="AI124" s="20"/>
      <c r="AJ124" s="20"/>
      <c r="AK124" s="20"/>
    </row>
    <row r="125" spans="1:37" ht="13.8" x14ac:dyDescent="0.3">
      <c r="A125" s="3">
        <f t="shared" ca="1" si="9"/>
        <v>1</v>
      </c>
      <c r="B125" s="6">
        <f t="shared" ca="1" si="10"/>
        <v>2.3272639790367444</v>
      </c>
      <c r="C125" s="4">
        <f t="shared" ca="1" si="11"/>
        <v>0.59023280773283682</v>
      </c>
      <c r="D125" s="20">
        <v>1.9379170983738732</v>
      </c>
      <c r="E125" s="4">
        <f t="shared" si="12"/>
        <v>1.3457757627596341E-3</v>
      </c>
      <c r="F125" s="4">
        <f t="shared" ca="1" si="13"/>
        <v>0.59023280773283682</v>
      </c>
      <c r="G125" s="3">
        <f ca="1">IF(F125&lt;&gt;"",SUM(COUNTIF($K$22:$K125,"&gt;"&amp;F125),COUNTIF($M$22:$M125,"&gt;"&amp;F125)),"")</f>
        <v>44</v>
      </c>
      <c r="H125" s="20">
        <v>18.965553219131834</v>
      </c>
      <c r="I125" s="4">
        <f t="shared" si="14"/>
        <v>1.3170523068841552E-2</v>
      </c>
      <c r="J125" s="4" t="str">
        <f t="shared" ca="1" si="15"/>
        <v/>
      </c>
      <c r="K125" s="4" t="str">
        <f ca="1">IF(AND(MAX(L$21:L124)&lt;=MAX(N$21:N124),F125&lt;&gt;"",MAX(L$21:L124)&lt;=TIME(20,0,0)),MAX(L$21:L124,F125),"")</f>
        <v/>
      </c>
      <c r="L125" s="4" t="str">
        <f t="shared" ca="1" si="16"/>
        <v/>
      </c>
      <c r="M125" s="4" t="str">
        <f ca="1">IF(AND(MAX(L$21:L124)&gt;MAX(N$21:N124),F125&lt;&gt;"",MAX(N$21:N124)&lt;TIME(20,0,0)),MAX(N$21:N124,F125),"")</f>
        <v/>
      </c>
      <c r="N125" s="4" t="str">
        <f t="shared" ca="1" si="17"/>
        <v/>
      </c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0"/>
      <c r="AF125" s="20"/>
      <c r="AG125" s="20"/>
      <c r="AH125" s="20"/>
      <c r="AI125" s="20"/>
      <c r="AJ125" s="20"/>
      <c r="AK125" s="20"/>
    </row>
    <row r="126" spans="1:37" ht="13.8" x14ac:dyDescent="0.3">
      <c r="A126" s="3">
        <f t="shared" ca="1" si="9"/>
        <v>0</v>
      </c>
      <c r="B126" s="6">
        <f t="shared" ca="1" si="10"/>
        <v>1.1341422288535352</v>
      </c>
      <c r="C126" s="4">
        <f t="shared" ca="1" si="11"/>
        <v>0.59102040650287402</v>
      </c>
      <c r="D126" s="20">
        <v>2.0087621881684754</v>
      </c>
      <c r="E126" s="4">
        <f t="shared" si="12"/>
        <v>1.3949737417836634E-3</v>
      </c>
      <c r="F126" s="4">
        <f t="shared" ca="1" si="13"/>
        <v>0.59241538024465767</v>
      </c>
      <c r="G126" s="3">
        <f ca="1">IF(F126&lt;&gt;"",SUM(COUNTIF($K$22:$K126,"&gt;"&amp;F126),COUNTIF($M$22:$M126,"&gt;"&amp;F126)),"")</f>
        <v>43</v>
      </c>
      <c r="H126" s="20">
        <v>9.7322351090406301</v>
      </c>
      <c r="I126" s="4">
        <f t="shared" si="14"/>
        <v>6.7584966035004372E-3</v>
      </c>
      <c r="J126" s="4" t="str">
        <f t="shared" ca="1" si="15"/>
        <v/>
      </c>
      <c r="K126" s="4" t="str">
        <f ca="1">IF(AND(MAX(L$21:L125)&lt;=MAX(N$21:N125),F126&lt;&gt;"",MAX(L$21:L125)&lt;=TIME(20,0,0)),MAX(L$21:L125,F126),"")</f>
        <v/>
      </c>
      <c r="L126" s="4" t="str">
        <f t="shared" ca="1" si="16"/>
        <v/>
      </c>
      <c r="M126" s="4" t="str">
        <f ca="1">IF(AND(MAX(L$21:L125)&gt;MAX(N$21:N125),F126&lt;&gt;"",MAX(N$21:N125)&lt;TIME(20,0,0)),MAX(N$21:N125,F126),"")</f>
        <v/>
      </c>
      <c r="N126" s="4" t="str">
        <f t="shared" ca="1" si="17"/>
        <v/>
      </c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0"/>
      <c r="AF126" s="20"/>
      <c r="AG126" s="20"/>
      <c r="AH126" s="20"/>
      <c r="AI126" s="20"/>
      <c r="AJ126" s="20"/>
      <c r="AK126" s="20"/>
    </row>
    <row r="127" spans="1:37" ht="13.8" x14ac:dyDescent="0.3">
      <c r="A127" s="3">
        <f t="shared" ca="1" si="9"/>
        <v>1</v>
      </c>
      <c r="B127" s="6">
        <f t="shared" ca="1" si="10"/>
        <v>2.9068036405341107</v>
      </c>
      <c r="C127" s="4">
        <f t="shared" ca="1" si="11"/>
        <v>0.59303902014213383</v>
      </c>
      <c r="D127" s="20">
        <v>3.8669877615830046</v>
      </c>
      <c r="E127" s="4">
        <f t="shared" si="12"/>
        <v>2.6854081677659754E-3</v>
      </c>
      <c r="F127" s="4">
        <f t="shared" ca="1" si="13"/>
        <v>0.59303902014213383</v>
      </c>
      <c r="G127" s="3">
        <f ca="1">IF(F127&lt;&gt;"",SUM(COUNTIF($K$22:$K127,"&gt;"&amp;F127),COUNTIF($M$22:$M127,"&gt;"&amp;F127)),"")</f>
        <v>43</v>
      </c>
      <c r="H127" s="20">
        <v>11.383070310912444</v>
      </c>
      <c r="I127" s="4">
        <f t="shared" si="14"/>
        <v>7.9049099381336418E-3</v>
      </c>
      <c r="J127" s="4" t="str">
        <f t="shared" ca="1" si="15"/>
        <v/>
      </c>
      <c r="K127" s="4" t="str">
        <f ca="1">IF(AND(MAX(L$21:L126)&lt;=MAX(N$21:N126),F127&lt;&gt;"",MAX(L$21:L126)&lt;=TIME(20,0,0)),MAX(L$21:L126,F127),"")</f>
        <v/>
      </c>
      <c r="L127" s="4" t="str">
        <f t="shared" ca="1" si="16"/>
        <v/>
      </c>
      <c r="M127" s="4" t="str">
        <f ca="1">IF(AND(MAX(L$21:L126)&gt;MAX(N$21:N126),F127&lt;&gt;"",MAX(N$21:N126)&lt;TIME(20,0,0)),MAX(N$21:N126,F127),"")</f>
        <v/>
      </c>
      <c r="N127" s="4" t="str">
        <f t="shared" ca="1" si="17"/>
        <v/>
      </c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0"/>
      <c r="AF127" s="20"/>
      <c r="AG127" s="20"/>
      <c r="AH127" s="20"/>
      <c r="AI127" s="20"/>
      <c r="AJ127" s="20"/>
      <c r="AK127" s="20"/>
    </row>
    <row r="128" spans="1:37" ht="13.8" x14ac:dyDescent="0.3">
      <c r="A128" s="3">
        <f t="shared" ca="1" si="9"/>
        <v>0</v>
      </c>
      <c r="B128" s="6">
        <f t="shared" ca="1" si="10"/>
        <v>1.0152279565968942</v>
      </c>
      <c r="C128" s="4">
        <f t="shared" ca="1" si="11"/>
        <v>0.59374403955643729</v>
      </c>
      <c r="D128" s="20">
        <v>3.5871203256901936</v>
      </c>
      <c r="E128" s="4">
        <f t="shared" si="12"/>
        <v>2.4910557817293009E-3</v>
      </c>
      <c r="F128" s="4">
        <f t="shared" ca="1" si="13"/>
        <v>0.59623509533816654</v>
      </c>
      <c r="G128" s="3">
        <f ca="1">IF(F128&lt;&gt;"",SUM(COUNTIF($K$22:$K128,"&gt;"&amp;F128),COUNTIF($M$22:$M128,"&gt;"&amp;F128)),"")</f>
        <v>43</v>
      </c>
      <c r="H128" s="20">
        <v>8.8829773782345001</v>
      </c>
      <c r="I128" s="4">
        <f t="shared" si="14"/>
        <v>6.168734290440625E-3</v>
      </c>
      <c r="J128" s="4" t="str">
        <f t="shared" ca="1" si="15"/>
        <v/>
      </c>
      <c r="K128" s="4" t="str">
        <f ca="1">IF(AND(MAX(L$21:L127)&lt;=MAX(N$21:N127),F128&lt;&gt;"",MAX(L$21:L127)&lt;=TIME(20,0,0)),MAX(L$21:L127,F128),"")</f>
        <v/>
      </c>
      <c r="L128" s="4" t="str">
        <f t="shared" ca="1" si="16"/>
        <v/>
      </c>
      <c r="M128" s="4" t="str">
        <f ca="1">IF(AND(MAX(L$21:L127)&gt;MAX(N$21:N127),F128&lt;&gt;"",MAX(N$21:N127)&lt;TIME(20,0,0)),MAX(N$21:N127,F128),"")</f>
        <v/>
      </c>
      <c r="N128" s="4" t="str">
        <f t="shared" ca="1" si="17"/>
        <v/>
      </c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0"/>
      <c r="AF128" s="20"/>
      <c r="AG128" s="20"/>
      <c r="AH128" s="20"/>
      <c r="AI128" s="20"/>
      <c r="AJ128" s="20"/>
      <c r="AK128" s="20"/>
    </row>
    <row r="129" spans="1:37" ht="13.8" x14ac:dyDescent="0.3">
      <c r="A129" s="3">
        <f t="shared" ca="1" si="9"/>
        <v>0</v>
      </c>
      <c r="B129" s="6">
        <f t="shared" ca="1" si="10"/>
        <v>8.4787979119772352</v>
      </c>
      <c r="C129" s="4">
        <f t="shared" ca="1" si="11"/>
        <v>0.59963209366197701</v>
      </c>
      <c r="D129" s="20">
        <v>3.1535369165139855</v>
      </c>
      <c r="E129" s="4">
        <f t="shared" si="12"/>
        <v>2.1899561920236009E-3</v>
      </c>
      <c r="F129" s="4">
        <f t="shared" ca="1" si="13"/>
        <v>0.60182204985400056</v>
      </c>
      <c r="G129" s="3">
        <f ca="1">IF(F129&lt;&gt;"",SUM(COUNTIF($K$22:$K129,"&gt;"&amp;F129),COUNTIF($M$22:$M129,"&gt;"&amp;F129)),"")</f>
        <v>42</v>
      </c>
      <c r="H129" s="20">
        <v>11.208310903966776</v>
      </c>
      <c r="I129" s="4">
        <f t="shared" si="14"/>
        <v>7.7835492388658167E-3</v>
      </c>
      <c r="J129" s="4" t="str">
        <f t="shared" ca="1" si="15"/>
        <v/>
      </c>
      <c r="K129" s="4" t="str">
        <f ca="1">IF(AND(MAX(L$21:L128)&lt;=MAX(N$21:N128),F129&lt;&gt;"",MAX(L$21:L128)&lt;=TIME(20,0,0)),MAX(L$21:L128,F129),"")</f>
        <v/>
      </c>
      <c r="L129" s="4" t="str">
        <f t="shared" ca="1" si="16"/>
        <v/>
      </c>
      <c r="M129" s="4" t="str">
        <f ca="1">IF(AND(MAX(L$21:L128)&gt;MAX(N$21:N128),F129&lt;&gt;"",MAX(N$21:N128)&lt;TIME(20,0,0)),MAX(N$21:N128,F129),"")</f>
        <v/>
      </c>
      <c r="N129" s="4" t="str">
        <f t="shared" ca="1" si="17"/>
        <v/>
      </c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0"/>
      <c r="AF129" s="20"/>
      <c r="AG129" s="20"/>
      <c r="AH129" s="20"/>
      <c r="AI129" s="20"/>
      <c r="AJ129" s="20"/>
      <c r="AK129" s="20"/>
    </row>
    <row r="130" spans="1:37" ht="13.8" x14ac:dyDescent="0.3">
      <c r="A130" s="3">
        <f t="shared" ca="1" si="9"/>
        <v>1</v>
      </c>
      <c r="B130" s="6">
        <f t="shared" ca="1" si="10"/>
        <v>3.6687506031417545</v>
      </c>
      <c r="C130" s="4">
        <f t="shared" ca="1" si="11"/>
        <v>0.60217983713638101</v>
      </c>
      <c r="D130" s="20">
        <v>2.5416300180295366</v>
      </c>
      <c r="E130" s="4">
        <f t="shared" si="12"/>
        <v>1.7650208458538448E-3</v>
      </c>
      <c r="F130" s="4">
        <f t="shared" ca="1" si="13"/>
        <v>0.60217983713638101</v>
      </c>
      <c r="G130" s="3">
        <f ca="1">IF(F130&lt;&gt;"",SUM(COUNTIF($K$22:$K130,"&gt;"&amp;F130),COUNTIF($M$22:$M130,"&gt;"&amp;F130)),"")</f>
        <v>42</v>
      </c>
      <c r="H130" s="20">
        <v>14.885092449858348</v>
      </c>
      <c r="I130" s="4">
        <f t="shared" si="14"/>
        <v>1.0336869756846076E-2</v>
      </c>
      <c r="J130" s="4" t="str">
        <f t="shared" ca="1" si="15"/>
        <v/>
      </c>
      <c r="K130" s="4" t="str">
        <f ca="1">IF(AND(MAX(L$21:L129)&lt;=MAX(N$21:N129),F130&lt;&gt;"",MAX(L$21:L129)&lt;=TIME(20,0,0)),MAX(L$21:L129,F130),"")</f>
        <v/>
      </c>
      <c r="L130" s="4" t="str">
        <f t="shared" ca="1" si="16"/>
        <v/>
      </c>
      <c r="M130" s="4" t="str">
        <f ca="1">IF(AND(MAX(L$21:L129)&gt;MAX(N$21:N129),F130&lt;&gt;"",MAX(N$21:N129)&lt;TIME(20,0,0)),MAX(N$21:N129,F130),"")</f>
        <v/>
      </c>
      <c r="N130" s="4" t="str">
        <f t="shared" ca="1" si="17"/>
        <v/>
      </c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0"/>
      <c r="AF130" s="20"/>
      <c r="AG130" s="20"/>
      <c r="AH130" s="20"/>
      <c r="AI130" s="20"/>
      <c r="AJ130" s="20"/>
      <c r="AK130" s="20"/>
    </row>
    <row r="131" spans="1:37" ht="13.8" x14ac:dyDescent="0.3">
      <c r="A131" s="3">
        <f t="shared" ca="1" si="9"/>
        <v>0</v>
      </c>
      <c r="B131" s="6">
        <f t="shared" ca="1" si="10"/>
        <v>5.8025311236462924</v>
      </c>
      <c r="C131" s="4">
        <f t="shared" ca="1" si="11"/>
        <v>0.60620937263891317</v>
      </c>
      <c r="D131" s="20">
        <v>3.0594724269831204</v>
      </c>
      <c r="E131" s="4">
        <f t="shared" si="12"/>
        <v>2.1246336298493891E-3</v>
      </c>
      <c r="F131" s="4">
        <f t="shared" ca="1" si="13"/>
        <v>0.60833400626876255</v>
      </c>
      <c r="G131" s="3">
        <f ca="1">IF(F131&lt;&gt;"",SUM(COUNTIF($K$22:$K131,"&gt;"&amp;F131),COUNTIF($M$22:$M131,"&gt;"&amp;F131)),"")</f>
        <v>41</v>
      </c>
      <c r="H131" s="20">
        <v>13.136095769041276</v>
      </c>
      <c r="I131" s="4">
        <f t="shared" si="14"/>
        <v>9.1222887285008856E-3</v>
      </c>
      <c r="J131" s="4" t="str">
        <f t="shared" ca="1" si="15"/>
        <v/>
      </c>
      <c r="K131" s="4" t="str">
        <f ca="1">IF(AND(MAX(L$21:L130)&lt;=MAX(N$21:N130),F131&lt;&gt;"",MAX(L$21:L130)&lt;=TIME(20,0,0)),MAX(L$21:L130,F131),"")</f>
        <v/>
      </c>
      <c r="L131" s="4" t="str">
        <f t="shared" ca="1" si="16"/>
        <v/>
      </c>
      <c r="M131" s="4" t="str">
        <f ca="1">IF(AND(MAX(L$21:L130)&gt;MAX(N$21:N130),F131&lt;&gt;"",MAX(N$21:N130)&lt;TIME(20,0,0)),MAX(N$21:N130,F131),"")</f>
        <v/>
      </c>
      <c r="N131" s="4" t="str">
        <f t="shared" ca="1" si="17"/>
        <v/>
      </c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0"/>
      <c r="AF131" s="20"/>
      <c r="AG131" s="20"/>
      <c r="AH131" s="20"/>
      <c r="AI131" s="20"/>
      <c r="AJ131" s="20"/>
      <c r="AK131" s="20"/>
    </row>
    <row r="132" spans="1:37" ht="13.8" x14ac:dyDescent="0.3">
      <c r="A132" s="3">
        <f t="shared" ca="1" si="9"/>
        <v>0</v>
      </c>
      <c r="B132" s="6">
        <f t="shared" ca="1" si="10"/>
        <v>2.4099507875488286</v>
      </c>
      <c r="C132" s="4">
        <f t="shared" ca="1" si="11"/>
        <v>0.60788294957471101</v>
      </c>
      <c r="D132" s="20">
        <v>3.040439545045956</v>
      </c>
      <c r="E132" s="4">
        <f t="shared" si="12"/>
        <v>2.1114163507263582E-3</v>
      </c>
      <c r="F132" s="4">
        <f t="shared" ca="1" si="13"/>
        <v>0.60999436592543732</v>
      </c>
      <c r="G132" s="3">
        <f ca="1">IF(F132&lt;&gt;"",SUM(COUNTIF($K$22:$K132,"&gt;"&amp;F132),COUNTIF($M$22:$M132,"&gt;"&amp;F132)),"")</f>
        <v>41</v>
      </c>
      <c r="H132" s="20">
        <v>16.268966798306792</v>
      </c>
      <c r="I132" s="4">
        <f t="shared" si="14"/>
        <v>1.1297893609935272E-2</v>
      </c>
      <c r="J132" s="4" t="str">
        <f t="shared" ca="1" si="15"/>
        <v/>
      </c>
      <c r="K132" s="4" t="str">
        <f ca="1">IF(AND(MAX(L$21:L131)&lt;=MAX(N$21:N131),F132&lt;&gt;"",MAX(L$21:L131)&lt;=TIME(20,0,0)),MAX(L$21:L131,F132),"")</f>
        <v/>
      </c>
      <c r="L132" s="4" t="str">
        <f t="shared" ca="1" si="16"/>
        <v/>
      </c>
      <c r="M132" s="4" t="str">
        <f ca="1">IF(AND(MAX(L$21:L131)&gt;MAX(N$21:N131),F132&lt;&gt;"",MAX(N$21:N131)&lt;TIME(20,0,0)),MAX(N$21:N131,F132),"")</f>
        <v/>
      </c>
      <c r="N132" s="4" t="str">
        <f t="shared" ca="1" si="17"/>
        <v/>
      </c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0"/>
      <c r="AF132" s="20"/>
      <c r="AG132" s="20"/>
      <c r="AH132" s="20"/>
      <c r="AI132" s="20"/>
      <c r="AJ132" s="20"/>
      <c r="AK132" s="20"/>
    </row>
    <row r="133" spans="1:37" ht="13.8" x14ac:dyDescent="0.3">
      <c r="A133" s="3">
        <f t="shared" ca="1" si="9"/>
        <v>1</v>
      </c>
      <c r="B133" s="6">
        <f t="shared" ca="1" si="10"/>
        <v>11.370794641503187</v>
      </c>
      <c r="C133" s="4">
        <f t="shared" ca="1" si="11"/>
        <v>0.61577933474242152</v>
      </c>
      <c r="D133" s="20">
        <v>2.9037211750874121</v>
      </c>
      <c r="E133" s="4">
        <f t="shared" si="12"/>
        <v>2.0164730382551473E-3</v>
      </c>
      <c r="F133" s="4">
        <f t="shared" ca="1" si="13"/>
        <v>0.61577933474242152</v>
      </c>
      <c r="G133" s="3">
        <f ca="1">IF(F133&lt;&gt;"",SUM(COUNTIF($K$22:$K133,"&gt;"&amp;F133),COUNTIF($M$22:$M133,"&gt;"&amp;F133)),"")</f>
        <v>39</v>
      </c>
      <c r="H133" s="20">
        <v>9.7191298588222708</v>
      </c>
      <c r="I133" s="4">
        <f t="shared" si="14"/>
        <v>6.7493957352932439E-3</v>
      </c>
      <c r="J133" s="4" t="str">
        <f t="shared" ca="1" si="15"/>
        <v/>
      </c>
      <c r="K133" s="4" t="str">
        <f ca="1">IF(AND(MAX(L$21:L132)&lt;=MAX(N$21:N132),F133&lt;&gt;"",MAX(L$21:L132)&lt;=TIME(20,0,0)),MAX(L$21:L132,F133),"")</f>
        <v/>
      </c>
      <c r="L133" s="4" t="str">
        <f t="shared" ca="1" si="16"/>
        <v/>
      </c>
      <c r="M133" s="4" t="str">
        <f ca="1">IF(AND(MAX(L$21:L132)&gt;MAX(N$21:N132),F133&lt;&gt;"",MAX(N$21:N132)&lt;TIME(20,0,0)),MAX(N$21:N132,F133),"")</f>
        <v/>
      </c>
      <c r="N133" s="4" t="str">
        <f t="shared" ca="1" si="17"/>
        <v/>
      </c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0"/>
      <c r="AF133" s="20"/>
      <c r="AG133" s="20"/>
      <c r="AH133" s="20"/>
      <c r="AI133" s="20"/>
      <c r="AJ133" s="20"/>
      <c r="AK133" s="20"/>
    </row>
    <row r="134" spans="1:37" ht="13.8" x14ac:dyDescent="0.3">
      <c r="A134" s="3">
        <f t="shared" ca="1" si="9"/>
        <v>0</v>
      </c>
      <c r="B134" s="6">
        <f t="shared" ca="1" si="10"/>
        <v>4.0168468605197987</v>
      </c>
      <c r="C134" s="4">
        <f t="shared" ca="1" si="11"/>
        <v>0.61856881172889355</v>
      </c>
      <c r="D134" s="20">
        <v>3.7044332051009405</v>
      </c>
      <c r="E134" s="4">
        <f t="shared" si="12"/>
        <v>2.5725230590978752E-3</v>
      </c>
      <c r="F134" s="4">
        <f t="shared" ca="1" si="13"/>
        <v>0.62114133478799138</v>
      </c>
      <c r="G134" s="3">
        <f ca="1">IF(F134&lt;&gt;"",SUM(COUNTIF($K$22:$K134,"&gt;"&amp;F134),COUNTIF($M$22:$M134,"&gt;"&amp;F134)),"")</f>
        <v>39</v>
      </c>
      <c r="H134" s="20">
        <v>16.432428575753875</v>
      </c>
      <c r="I134" s="4">
        <f t="shared" si="14"/>
        <v>1.1411408733162412E-2</v>
      </c>
      <c r="J134" s="4" t="str">
        <f t="shared" ca="1" si="15"/>
        <v/>
      </c>
      <c r="K134" s="4" t="str">
        <f ca="1">IF(AND(MAX(L$21:L133)&lt;=MAX(N$21:N133),F134&lt;&gt;"",MAX(L$21:L133)&lt;=TIME(20,0,0)),MAX(L$21:L133,F134),"")</f>
        <v/>
      </c>
      <c r="L134" s="4" t="str">
        <f t="shared" ca="1" si="16"/>
        <v/>
      </c>
      <c r="M134" s="4" t="str">
        <f ca="1">IF(AND(MAX(L$21:L133)&gt;MAX(N$21:N133),F134&lt;&gt;"",MAX(N$21:N133)&lt;TIME(20,0,0)),MAX(N$21:N133,F134),"")</f>
        <v/>
      </c>
      <c r="N134" s="4" t="str">
        <f t="shared" ca="1" si="17"/>
        <v/>
      </c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0"/>
      <c r="AF134" s="20"/>
      <c r="AG134" s="20"/>
      <c r="AH134" s="20"/>
      <c r="AI134" s="20"/>
      <c r="AJ134" s="20"/>
      <c r="AK134" s="20"/>
    </row>
    <row r="135" spans="1:37" ht="13.8" x14ac:dyDescent="0.3">
      <c r="A135" s="3">
        <f t="shared" ca="1" si="9"/>
        <v>0</v>
      </c>
      <c r="B135" s="6">
        <f t="shared" ca="1" si="10"/>
        <v>7.7269885984291768</v>
      </c>
      <c r="C135" s="4">
        <f t="shared" ca="1" si="11"/>
        <v>0.62393477603335823</v>
      </c>
      <c r="D135" s="20">
        <v>2.2618580790804117</v>
      </c>
      <c r="E135" s="4">
        <f t="shared" si="12"/>
        <v>1.5707347771391747E-3</v>
      </c>
      <c r="F135" s="4">
        <f t="shared" ca="1" si="13"/>
        <v>0.62550551081049743</v>
      </c>
      <c r="G135" s="3">
        <f ca="1">IF(F135&lt;&gt;"",SUM(COUNTIF($K$22:$K135,"&gt;"&amp;F135),COUNTIF($M$22:$M135,"&gt;"&amp;F135)),"")</f>
        <v>38</v>
      </c>
      <c r="H135" s="20">
        <v>12.309944888002065</v>
      </c>
      <c r="I135" s="4">
        <f t="shared" si="14"/>
        <v>8.5485728388903226E-3</v>
      </c>
      <c r="J135" s="4" t="str">
        <f t="shared" ca="1" si="15"/>
        <v/>
      </c>
      <c r="K135" s="4" t="str">
        <f ca="1">IF(AND(MAX(L$21:L134)&lt;=MAX(N$21:N134),F135&lt;&gt;"",MAX(L$21:L134)&lt;=TIME(20,0,0)),MAX(L$21:L134,F135),"")</f>
        <v/>
      </c>
      <c r="L135" s="4" t="str">
        <f t="shared" ca="1" si="16"/>
        <v/>
      </c>
      <c r="M135" s="4" t="str">
        <f ca="1">IF(AND(MAX(L$21:L134)&gt;MAX(N$21:N134),F135&lt;&gt;"",MAX(N$21:N134)&lt;TIME(20,0,0)),MAX(N$21:N134,F135),"")</f>
        <v/>
      </c>
      <c r="N135" s="4" t="str">
        <f t="shared" ca="1" si="17"/>
        <v/>
      </c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0"/>
      <c r="AF135" s="20"/>
      <c r="AG135" s="20"/>
      <c r="AH135" s="20"/>
      <c r="AI135" s="20"/>
      <c r="AJ135" s="20"/>
      <c r="AK135" s="20"/>
    </row>
    <row r="136" spans="1:37" ht="13.8" x14ac:dyDescent="0.3">
      <c r="A136" s="3">
        <f t="shared" ca="1" si="9"/>
        <v>0</v>
      </c>
      <c r="B136" s="6">
        <f t="shared" ca="1" si="10"/>
        <v>2.4321566844269786</v>
      </c>
      <c r="C136" s="4">
        <f t="shared" ca="1" si="11"/>
        <v>0.62562377373087696</v>
      </c>
      <c r="D136" s="20">
        <v>2.8273108303692425</v>
      </c>
      <c r="E136" s="4">
        <f t="shared" si="12"/>
        <v>1.9634102988675293E-3</v>
      </c>
      <c r="F136" s="4">
        <f t="shared" ca="1" si="13"/>
        <v>0.62758718402974445</v>
      </c>
      <c r="G136" s="3">
        <f ca="1">IF(F136&lt;&gt;"",SUM(COUNTIF($K$22:$K136,"&gt;"&amp;F136),COUNTIF($M$22:$M136,"&gt;"&amp;F136)),"")</f>
        <v>38</v>
      </c>
      <c r="H136" s="20">
        <v>5.61537891975604</v>
      </c>
      <c r="I136" s="4">
        <f t="shared" si="14"/>
        <v>3.8995686942750276E-3</v>
      </c>
      <c r="J136" s="4" t="str">
        <f t="shared" ca="1" si="15"/>
        <v/>
      </c>
      <c r="K136" s="4" t="str">
        <f ca="1">IF(AND(MAX(L$21:L135)&lt;=MAX(N$21:N135),F136&lt;&gt;"",MAX(L$21:L135)&lt;=TIME(20,0,0)),MAX(L$21:L135,F136),"")</f>
        <v/>
      </c>
      <c r="L136" s="4" t="str">
        <f t="shared" ca="1" si="16"/>
        <v/>
      </c>
      <c r="M136" s="4" t="str">
        <f ca="1">IF(AND(MAX(L$21:L135)&gt;MAX(N$21:N135),F136&lt;&gt;"",MAX(N$21:N135)&lt;TIME(20,0,0)),MAX(N$21:N135,F136),"")</f>
        <v/>
      </c>
      <c r="N136" s="4" t="str">
        <f t="shared" ca="1" si="17"/>
        <v/>
      </c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0"/>
      <c r="AF136" s="20"/>
      <c r="AG136" s="20"/>
      <c r="AH136" s="20"/>
      <c r="AI136" s="20"/>
      <c r="AJ136" s="20"/>
      <c r="AK136" s="20"/>
    </row>
    <row r="137" spans="1:37" ht="13.8" x14ac:dyDescent="0.3">
      <c r="A137" s="3">
        <f t="shared" ca="1" si="9"/>
        <v>1</v>
      </c>
      <c r="B137" s="6">
        <f t="shared" ca="1" si="10"/>
        <v>1.9590305303992972</v>
      </c>
      <c r="C137" s="4">
        <f t="shared" ca="1" si="11"/>
        <v>0.62698421159920981</v>
      </c>
      <c r="D137" s="20">
        <v>2.8571689729942591</v>
      </c>
      <c r="E137" s="4">
        <f t="shared" si="12"/>
        <v>1.9841451201349021E-3</v>
      </c>
      <c r="F137" s="4">
        <f t="shared" ca="1" si="13"/>
        <v>0.62698421159920981</v>
      </c>
      <c r="G137" s="3">
        <f ca="1">IF(F137&lt;&gt;"",SUM(COUNTIF($K$22:$K137,"&gt;"&amp;F137),COUNTIF($M$22:$M137,"&gt;"&amp;F137)),"")</f>
        <v>38</v>
      </c>
      <c r="H137" s="20">
        <v>13.452395288950356</v>
      </c>
      <c r="I137" s="4">
        <f t="shared" si="14"/>
        <v>9.3419411728821924E-3</v>
      </c>
      <c r="J137" s="4" t="str">
        <f t="shared" ca="1" si="15"/>
        <v/>
      </c>
      <c r="K137" s="4" t="str">
        <f ca="1">IF(AND(MAX(L$21:L136)&lt;=MAX(N$21:N136),F137&lt;&gt;"",MAX(L$21:L136)&lt;=TIME(20,0,0)),MAX(L$21:L136,F137),"")</f>
        <v/>
      </c>
      <c r="L137" s="4" t="str">
        <f t="shared" ca="1" si="16"/>
        <v/>
      </c>
      <c r="M137" s="4" t="str">
        <f ca="1">IF(AND(MAX(L$21:L136)&gt;MAX(N$21:N136),F137&lt;&gt;"",MAX(N$21:N136)&lt;TIME(20,0,0)),MAX(N$21:N136,F137),"")</f>
        <v/>
      </c>
      <c r="N137" s="4" t="str">
        <f t="shared" ca="1" si="17"/>
        <v/>
      </c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0"/>
      <c r="AF137" s="20"/>
      <c r="AG137" s="20"/>
      <c r="AH137" s="20"/>
      <c r="AI137" s="20"/>
      <c r="AJ137" s="20"/>
      <c r="AK137" s="20"/>
    </row>
    <row r="138" spans="1:37" ht="13.8" x14ac:dyDescent="0.3">
      <c r="A138" s="3">
        <f t="shared" ca="1" si="9"/>
        <v>0</v>
      </c>
      <c r="B138" s="6">
        <f t="shared" ca="1" si="10"/>
        <v>5.0933919279841176</v>
      </c>
      <c r="C138" s="4">
        <f t="shared" ca="1" si="11"/>
        <v>0.6305212893269766</v>
      </c>
      <c r="D138" s="20">
        <v>1.7698220138554461</v>
      </c>
      <c r="E138" s="4">
        <f t="shared" si="12"/>
        <v>1.2290430651773932E-3</v>
      </c>
      <c r="F138" s="4">
        <f t="shared" ca="1" si="13"/>
        <v>0.63175033239215395</v>
      </c>
      <c r="G138" s="3">
        <f ca="1">IF(F138&lt;&gt;"",SUM(COUNTIF($K$22:$K138,"&gt;"&amp;F138),COUNTIF($M$22:$M138,"&gt;"&amp;F138)),"")</f>
        <v>36</v>
      </c>
      <c r="H138" s="20">
        <v>11.65197094600444</v>
      </c>
      <c r="I138" s="4">
        <f t="shared" si="14"/>
        <v>8.0916464902808603E-3</v>
      </c>
      <c r="J138" s="4" t="str">
        <f t="shared" ca="1" si="15"/>
        <v/>
      </c>
      <c r="K138" s="4" t="str">
        <f ca="1">IF(AND(MAX(L$21:L137)&lt;=MAX(N$21:N137),F138&lt;&gt;"",MAX(L$21:L137)&lt;=TIME(20,0,0)),MAX(L$21:L137,F138),"")</f>
        <v/>
      </c>
      <c r="L138" s="4" t="str">
        <f t="shared" ca="1" si="16"/>
        <v/>
      </c>
      <c r="M138" s="4" t="str">
        <f ca="1">IF(AND(MAX(L$21:L137)&gt;MAX(N$21:N137),F138&lt;&gt;"",MAX(N$21:N137)&lt;TIME(20,0,0)),MAX(N$21:N137,F138),"")</f>
        <v/>
      </c>
      <c r="N138" s="4" t="str">
        <f t="shared" ca="1" si="17"/>
        <v/>
      </c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0"/>
      <c r="AF138" s="20"/>
      <c r="AG138" s="20"/>
      <c r="AH138" s="20"/>
      <c r="AI138" s="20"/>
      <c r="AJ138" s="20"/>
      <c r="AK138" s="20"/>
    </row>
    <row r="139" spans="1:37" ht="13.8" x14ac:dyDescent="0.3">
      <c r="A139" s="3">
        <f t="shared" ca="1" si="9"/>
        <v>0</v>
      </c>
      <c r="B139" s="6">
        <f t="shared" ca="1" si="10"/>
        <v>1.6126326326295375</v>
      </c>
      <c r="C139" s="4">
        <f t="shared" ca="1" si="11"/>
        <v>0.63164117309963597</v>
      </c>
      <c r="D139" s="20">
        <v>3.7570963589387247</v>
      </c>
      <c r="E139" s="4">
        <f t="shared" si="12"/>
        <v>2.6090946937074476E-3</v>
      </c>
      <c r="F139" s="4">
        <f t="shared" ca="1" si="13"/>
        <v>0.63425026779334337</v>
      </c>
      <c r="G139" s="3">
        <f ca="1">IF(F139&lt;&gt;"",SUM(COUNTIF($K$22:$K139,"&gt;"&amp;F139),COUNTIF($M$22:$M139,"&gt;"&amp;F139)),"")</f>
        <v>36</v>
      </c>
      <c r="H139" s="20">
        <v>12.828348341499805</v>
      </c>
      <c r="I139" s="4">
        <f t="shared" si="14"/>
        <v>8.9085752371526414E-3</v>
      </c>
      <c r="J139" s="4" t="str">
        <f t="shared" ca="1" si="15"/>
        <v/>
      </c>
      <c r="K139" s="4" t="str">
        <f ca="1">IF(AND(MAX(L$21:L138)&lt;=MAX(N$21:N138),F139&lt;&gt;"",MAX(L$21:L138)&lt;=TIME(20,0,0)),MAX(L$21:L138,F139),"")</f>
        <v/>
      </c>
      <c r="L139" s="4" t="str">
        <f t="shared" ca="1" si="16"/>
        <v/>
      </c>
      <c r="M139" s="4" t="str">
        <f ca="1">IF(AND(MAX(L$21:L138)&gt;MAX(N$21:N138),F139&lt;&gt;"",MAX(N$21:N138)&lt;TIME(20,0,0)),MAX(N$21:N138,F139),"")</f>
        <v/>
      </c>
      <c r="N139" s="4" t="str">
        <f t="shared" ca="1" si="17"/>
        <v/>
      </c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0"/>
      <c r="AF139" s="20"/>
      <c r="AG139" s="20"/>
      <c r="AH139" s="20"/>
      <c r="AI139" s="20"/>
      <c r="AJ139" s="20"/>
      <c r="AK139" s="20"/>
    </row>
    <row r="140" spans="1:37" ht="13.8" x14ac:dyDescent="0.3">
      <c r="A140" s="3">
        <f t="shared" ca="1" si="9"/>
        <v>0</v>
      </c>
      <c r="B140" s="6">
        <f t="shared" ca="1" si="10"/>
        <v>7.6890575115240232</v>
      </c>
      <c r="C140" s="4">
        <f t="shared" ca="1" si="11"/>
        <v>0.6369807963715276</v>
      </c>
      <c r="D140" s="20">
        <v>3.8964144626588677</v>
      </c>
      <c r="E140" s="4">
        <f t="shared" si="12"/>
        <v>2.7058433768464359E-3</v>
      </c>
      <c r="F140" s="4">
        <f t="shared" ca="1" si="13"/>
        <v>0.63968663974837403</v>
      </c>
      <c r="G140" s="3">
        <f ca="1">IF(F140&lt;&gt;"",SUM(COUNTIF($K$22:$K140,"&gt;"&amp;F140),COUNTIF($M$22:$M140,"&gt;"&amp;F140)),"")</f>
        <v>35</v>
      </c>
      <c r="H140" s="20">
        <v>9.4377634619741002</v>
      </c>
      <c r="I140" s="4">
        <f t="shared" si="14"/>
        <v>6.5540024041486804E-3</v>
      </c>
      <c r="J140" s="4" t="str">
        <f t="shared" ca="1" si="15"/>
        <v/>
      </c>
      <c r="K140" s="4" t="str">
        <f ca="1">IF(AND(MAX(L$21:L139)&lt;=MAX(N$21:N139),F140&lt;&gt;"",MAX(L$21:L139)&lt;=TIME(20,0,0)),MAX(L$21:L139,F140),"")</f>
        <v/>
      </c>
      <c r="L140" s="4" t="str">
        <f t="shared" ca="1" si="16"/>
        <v/>
      </c>
      <c r="M140" s="4" t="str">
        <f ca="1">IF(AND(MAX(L$21:L139)&gt;MAX(N$21:N139),F140&lt;&gt;"",MAX(N$21:N139)&lt;TIME(20,0,0)),MAX(N$21:N139,F140),"")</f>
        <v/>
      </c>
      <c r="N140" s="4" t="str">
        <f t="shared" ca="1" si="17"/>
        <v/>
      </c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0"/>
      <c r="AF140" s="20"/>
      <c r="AG140" s="20"/>
      <c r="AH140" s="20"/>
      <c r="AI140" s="20"/>
      <c r="AJ140" s="20"/>
      <c r="AK140" s="20"/>
    </row>
    <row r="141" spans="1:37" ht="13.8" x14ac:dyDescent="0.3">
      <c r="A141" s="3">
        <f t="shared" ca="1" si="9"/>
        <v>0</v>
      </c>
      <c r="B141" s="6">
        <f t="shared" ca="1" si="10"/>
        <v>1.3469511046664402</v>
      </c>
      <c r="C141" s="4">
        <f t="shared" ca="1" si="11"/>
        <v>0.6379161790831015</v>
      </c>
      <c r="D141" s="20">
        <v>3.4024207100883359</v>
      </c>
      <c r="E141" s="4">
        <f t="shared" si="12"/>
        <v>2.3627921597835664E-3</v>
      </c>
      <c r="F141" s="4">
        <f t="shared" ca="1" si="13"/>
        <v>0.64027897124288502</v>
      </c>
      <c r="G141" s="3">
        <f ca="1">IF(F141&lt;&gt;"",SUM(COUNTIF($K$22:$K141,"&gt;"&amp;F141),COUNTIF($M$22:$M141,"&gt;"&amp;F141)),"")</f>
        <v>35</v>
      </c>
      <c r="H141" s="20">
        <v>9.2545457543019438</v>
      </c>
      <c r="I141" s="4">
        <f t="shared" si="14"/>
        <v>6.4267678849319054E-3</v>
      </c>
      <c r="J141" s="4" t="str">
        <f t="shared" ca="1" si="15"/>
        <v/>
      </c>
      <c r="K141" s="4" t="str">
        <f ca="1">IF(AND(MAX(L$21:L140)&lt;=MAX(N$21:N140),F141&lt;&gt;"",MAX(L$21:L140)&lt;=TIME(20,0,0)),MAX(L$21:L140,F141),"")</f>
        <v/>
      </c>
      <c r="L141" s="4" t="str">
        <f t="shared" ca="1" si="16"/>
        <v/>
      </c>
      <c r="M141" s="4" t="str">
        <f ca="1">IF(AND(MAX(L$21:L140)&gt;MAX(N$21:N140),F141&lt;&gt;"",MAX(N$21:N140)&lt;TIME(20,0,0)),MAX(N$21:N140,F141),"")</f>
        <v/>
      </c>
      <c r="N141" s="4" t="str">
        <f t="shared" ca="1" si="17"/>
        <v/>
      </c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0"/>
      <c r="AF141" s="20"/>
      <c r="AG141" s="20"/>
      <c r="AH141" s="20"/>
      <c r="AI141" s="20"/>
      <c r="AJ141" s="20"/>
      <c r="AK141" s="20"/>
    </row>
    <row r="142" spans="1:37" ht="13.8" x14ac:dyDescent="0.3">
      <c r="A142" s="3">
        <f t="shared" ca="1" si="9"/>
        <v>1</v>
      </c>
      <c r="B142" s="6">
        <f t="shared" ca="1" si="10"/>
        <v>2.4774969782717573</v>
      </c>
      <c r="C142" s="4">
        <f t="shared" ca="1" si="11"/>
        <v>0.63963666309579026</v>
      </c>
      <c r="D142" s="20">
        <v>2.6435550997375685</v>
      </c>
      <c r="E142" s="4">
        <f t="shared" si="12"/>
        <v>1.8358021525955337E-3</v>
      </c>
      <c r="F142" s="4">
        <f t="shared" ca="1" si="13"/>
        <v>0.63963666309579026</v>
      </c>
      <c r="G142" s="3">
        <f ca="1">IF(F142&lt;&gt;"",SUM(COUNTIF($K$22:$K142,"&gt;"&amp;F142),COUNTIF($M$22:$M142,"&gt;"&amp;F142)),"")</f>
        <v>35</v>
      </c>
      <c r="H142" s="20">
        <v>17.865181158995256</v>
      </c>
      <c r="I142" s="4">
        <f t="shared" si="14"/>
        <v>1.2406375804857817E-2</v>
      </c>
      <c r="J142" s="4" t="str">
        <f t="shared" ca="1" si="15"/>
        <v/>
      </c>
      <c r="K142" s="4" t="str">
        <f ca="1">IF(AND(MAX(L$21:L141)&lt;=MAX(N$21:N141),F142&lt;&gt;"",MAX(L$21:L141)&lt;=TIME(20,0,0)),MAX(L$21:L141,F142),"")</f>
        <v/>
      </c>
      <c r="L142" s="4" t="str">
        <f t="shared" ca="1" si="16"/>
        <v/>
      </c>
      <c r="M142" s="4" t="str">
        <f ca="1">IF(AND(MAX(L$21:L141)&gt;MAX(N$21:N141),F142&lt;&gt;"",MAX(N$21:N141)&lt;TIME(20,0,0)),MAX(N$21:N141,F142),"")</f>
        <v/>
      </c>
      <c r="N142" s="4" t="str">
        <f t="shared" ca="1" si="17"/>
        <v/>
      </c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0"/>
      <c r="AF142" s="20"/>
      <c r="AG142" s="20"/>
      <c r="AH142" s="20"/>
      <c r="AI142" s="20"/>
      <c r="AJ142" s="20"/>
      <c r="AK142" s="20"/>
    </row>
    <row r="143" spans="1:37" ht="13.8" x14ac:dyDescent="0.3">
      <c r="A143" s="3">
        <f t="shared" ca="1" si="9"/>
        <v>0</v>
      </c>
      <c r="B143" s="6">
        <f t="shared" ca="1" si="10"/>
        <v>1.5492738850665826</v>
      </c>
      <c r="C143" s="4">
        <f t="shared" ca="1" si="11"/>
        <v>0.64071254773819764</v>
      </c>
      <c r="D143" s="20">
        <v>1.8522051808104152</v>
      </c>
      <c r="E143" s="4">
        <f t="shared" si="12"/>
        <v>1.2862535977850105E-3</v>
      </c>
      <c r="F143" s="4">
        <f t="shared" ca="1" si="13"/>
        <v>0.64199880133598264</v>
      </c>
      <c r="G143" s="3">
        <f ca="1">IF(F143&lt;&gt;"",SUM(COUNTIF($K$22:$K143,"&gt;"&amp;F143),COUNTIF($M$22:$M143,"&gt;"&amp;F143)),"")</f>
        <v>35</v>
      </c>
      <c r="H143" s="20">
        <v>17.456258130223432</v>
      </c>
      <c r="I143" s="4">
        <f t="shared" si="14"/>
        <v>1.2122401479321828E-2</v>
      </c>
      <c r="J143" s="4" t="str">
        <f t="shared" ca="1" si="15"/>
        <v/>
      </c>
      <c r="K143" s="4" t="str">
        <f ca="1">IF(AND(MAX(L$21:L142)&lt;=MAX(N$21:N142),F143&lt;&gt;"",MAX(L$21:L142)&lt;=TIME(20,0,0)),MAX(L$21:L142,F143),"")</f>
        <v/>
      </c>
      <c r="L143" s="4" t="str">
        <f t="shared" ca="1" si="16"/>
        <v/>
      </c>
      <c r="M143" s="4" t="str">
        <f ca="1">IF(AND(MAX(L$21:L142)&gt;MAX(N$21:N142),F143&lt;&gt;"",MAX(N$21:N142)&lt;TIME(20,0,0)),MAX(N$21:N142,F143),"")</f>
        <v/>
      </c>
      <c r="N143" s="4" t="str">
        <f t="shared" ca="1" si="17"/>
        <v/>
      </c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0"/>
      <c r="AF143" s="20"/>
      <c r="AG143" s="20"/>
      <c r="AH143" s="20"/>
      <c r="AI143" s="20"/>
      <c r="AJ143" s="20"/>
      <c r="AK143" s="20"/>
    </row>
    <row r="144" spans="1:37" ht="13.8" x14ac:dyDescent="0.3">
      <c r="A144" s="3">
        <f t="shared" ca="1" si="9"/>
        <v>0</v>
      </c>
      <c r="B144" s="6">
        <f t="shared" ca="1" si="10"/>
        <v>2.5341546056589705</v>
      </c>
      <c r="C144" s="4">
        <f t="shared" ca="1" si="11"/>
        <v>0.64247237732546081</v>
      </c>
      <c r="D144" s="20">
        <v>2.2311609275930095</v>
      </c>
      <c r="E144" s="4">
        <f t="shared" si="12"/>
        <v>1.5494173108284788E-3</v>
      </c>
      <c r="F144" s="4">
        <f t="shared" ca="1" si="13"/>
        <v>0.64402179463628928</v>
      </c>
      <c r="G144" s="3">
        <f ca="1">IF(F144&lt;&gt;"",SUM(COUNTIF($K$22:$K144,"&gt;"&amp;F144),COUNTIF($M$22:$M144,"&gt;"&amp;F144)),"")</f>
        <v>35</v>
      </c>
      <c r="H144" s="20">
        <v>14.215611978797824</v>
      </c>
      <c r="I144" s="4">
        <f t="shared" si="14"/>
        <v>9.8719527630540451E-3</v>
      </c>
      <c r="J144" s="4" t="str">
        <f t="shared" ca="1" si="15"/>
        <v/>
      </c>
      <c r="K144" s="4" t="str">
        <f ca="1">IF(AND(MAX(L$21:L143)&lt;=MAX(N$21:N143),F144&lt;&gt;"",MAX(L$21:L143)&lt;=TIME(20,0,0)),MAX(L$21:L143,F144),"")</f>
        <v/>
      </c>
      <c r="L144" s="4" t="str">
        <f t="shared" ca="1" si="16"/>
        <v/>
      </c>
      <c r="M144" s="4" t="str">
        <f ca="1">IF(AND(MAX(L$21:L143)&gt;MAX(N$21:N143),F144&lt;&gt;"",MAX(N$21:N143)&lt;TIME(20,0,0)),MAX(N$21:N143,F144),"")</f>
        <v/>
      </c>
      <c r="N144" s="4" t="str">
        <f t="shared" ca="1" si="17"/>
        <v/>
      </c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0"/>
      <c r="AF144" s="20"/>
      <c r="AG144" s="20"/>
      <c r="AH144" s="20"/>
      <c r="AI144" s="20"/>
      <c r="AJ144" s="20"/>
      <c r="AK144" s="20"/>
    </row>
    <row r="145" spans="1:37" ht="13.8" x14ac:dyDescent="0.3">
      <c r="A145" s="3">
        <f t="shared" ca="1" si="9"/>
        <v>1</v>
      </c>
      <c r="B145" s="6">
        <f t="shared" ca="1" si="10"/>
        <v>6.2371100771331101</v>
      </c>
      <c r="C145" s="4">
        <f t="shared" ca="1" si="11"/>
        <v>0.64680370376791441</v>
      </c>
      <c r="D145" s="20">
        <v>2.2505996715408401</v>
      </c>
      <c r="E145" s="4">
        <f t="shared" si="12"/>
        <v>1.5629164385700279E-3</v>
      </c>
      <c r="F145" s="4">
        <f t="shared" ca="1" si="13"/>
        <v>0.64680370376791441</v>
      </c>
      <c r="G145" s="3">
        <f ca="1">IF(F145&lt;&gt;"",SUM(COUNTIF($K$22:$K145,"&gt;"&amp;F145),COUNTIF($M$22:$M145,"&gt;"&amp;F145)),"")</f>
        <v>34</v>
      </c>
      <c r="H145" s="20">
        <v>14.715581111559004</v>
      </c>
      <c r="I145" s="4">
        <f t="shared" si="14"/>
        <v>1.0219153549693752E-2</v>
      </c>
      <c r="J145" s="4" t="str">
        <f t="shared" ca="1" si="15"/>
        <v/>
      </c>
      <c r="K145" s="4" t="str">
        <f ca="1">IF(AND(MAX(L$21:L144)&lt;=MAX(N$21:N144),F145&lt;&gt;"",MAX(L$21:L144)&lt;=TIME(20,0,0)),MAX(L$21:L144,F145),"")</f>
        <v/>
      </c>
      <c r="L145" s="4" t="str">
        <f t="shared" ca="1" si="16"/>
        <v/>
      </c>
      <c r="M145" s="4" t="str">
        <f ca="1">IF(AND(MAX(L$21:L144)&gt;MAX(N$21:N144),F145&lt;&gt;"",MAX(N$21:N144)&lt;TIME(20,0,0)),MAX(N$21:N144,F145),"")</f>
        <v/>
      </c>
      <c r="N145" s="4" t="str">
        <f t="shared" ca="1" si="17"/>
        <v/>
      </c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0"/>
      <c r="AF145" s="20"/>
      <c r="AG145" s="20"/>
      <c r="AH145" s="20"/>
      <c r="AI145" s="20"/>
      <c r="AJ145" s="20"/>
      <c r="AK145" s="20"/>
    </row>
    <row r="146" spans="1:37" ht="13.8" x14ac:dyDescent="0.3">
      <c r="A146" s="3">
        <f t="shared" ca="1" si="9"/>
        <v>1</v>
      </c>
      <c r="B146" s="6">
        <f t="shared" ca="1" si="10"/>
        <v>2.1298834470090959</v>
      </c>
      <c r="C146" s="4">
        <f t="shared" ca="1" si="11"/>
        <v>0.64828278949500406</v>
      </c>
      <c r="D146" s="20">
        <v>1.7523085565044312</v>
      </c>
      <c r="E146" s="4">
        <f t="shared" si="12"/>
        <v>1.216880942016966E-3</v>
      </c>
      <c r="F146" s="4">
        <f t="shared" ca="1" si="13"/>
        <v>0.64828278949500406</v>
      </c>
      <c r="G146" s="3">
        <f ca="1">IF(F146&lt;&gt;"",SUM(COUNTIF($K$22:$K146,"&gt;"&amp;F146),COUNTIF($M$22:$M146,"&gt;"&amp;F146)),"")</f>
        <v>34</v>
      </c>
      <c r="H146" s="20">
        <v>12.201202006635867</v>
      </c>
      <c r="I146" s="4">
        <f t="shared" si="14"/>
        <v>8.473056949052685E-3</v>
      </c>
      <c r="J146" s="4" t="str">
        <f t="shared" ca="1" si="15"/>
        <v/>
      </c>
      <c r="K146" s="4" t="str">
        <f ca="1">IF(AND(MAX(L$21:L145)&lt;=MAX(N$21:N145),F146&lt;&gt;"",MAX(L$21:L145)&lt;=TIME(20,0,0)),MAX(L$21:L145,F146),"")</f>
        <v/>
      </c>
      <c r="L146" s="4" t="str">
        <f t="shared" ca="1" si="16"/>
        <v/>
      </c>
      <c r="M146" s="4" t="str">
        <f ca="1">IF(AND(MAX(L$21:L145)&gt;MAX(N$21:N145),F146&lt;&gt;"",MAX(N$21:N145)&lt;TIME(20,0,0)),MAX(N$21:N145,F146),"")</f>
        <v/>
      </c>
      <c r="N146" s="4" t="str">
        <f t="shared" ca="1" si="17"/>
        <v/>
      </c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0"/>
      <c r="AF146" s="20"/>
      <c r="AG146" s="20"/>
      <c r="AH146" s="20"/>
      <c r="AI146" s="20"/>
      <c r="AJ146" s="20"/>
      <c r="AK146" s="20"/>
    </row>
    <row r="147" spans="1:37" ht="13.8" x14ac:dyDescent="0.3">
      <c r="A147" s="3">
        <f t="shared" ca="1" si="9"/>
        <v>0</v>
      </c>
      <c r="B147" s="6">
        <f t="shared" ca="1" si="10"/>
        <v>1.1019086647337673</v>
      </c>
      <c r="C147" s="4">
        <f t="shared" ca="1" si="11"/>
        <v>0.64904800384551364</v>
      </c>
      <c r="D147" s="20">
        <v>4.2736086318909656</v>
      </c>
      <c r="E147" s="4">
        <f t="shared" si="12"/>
        <v>2.9677837721465037E-3</v>
      </c>
      <c r="F147" s="4">
        <f t="shared" ca="1" si="13"/>
        <v>0.6520157876176601</v>
      </c>
      <c r="G147" s="3">
        <f ca="1">IF(F147&lt;&gt;"",SUM(COUNTIF($K$22:$K147,"&gt;"&amp;F147),COUNTIF($M$22:$M147,"&gt;"&amp;F147)),"")</f>
        <v>34</v>
      </c>
      <c r="H147" s="20">
        <v>13.072854623387684</v>
      </c>
      <c r="I147" s="4">
        <f t="shared" si="14"/>
        <v>9.0783712662414473E-3</v>
      </c>
      <c r="J147" s="4" t="str">
        <f t="shared" ca="1" si="15"/>
        <v/>
      </c>
      <c r="K147" s="4" t="str">
        <f ca="1">IF(AND(MAX(L$21:L146)&lt;=MAX(N$21:N146),F147&lt;&gt;"",MAX(L$21:L146)&lt;=TIME(20,0,0)),MAX(L$21:L146,F147),"")</f>
        <v/>
      </c>
      <c r="L147" s="4" t="str">
        <f t="shared" ca="1" si="16"/>
        <v/>
      </c>
      <c r="M147" s="4" t="str">
        <f ca="1">IF(AND(MAX(L$21:L146)&gt;MAX(N$21:N146),F147&lt;&gt;"",MAX(N$21:N146)&lt;TIME(20,0,0)),MAX(N$21:N146,F147),"")</f>
        <v/>
      </c>
      <c r="N147" s="4" t="str">
        <f t="shared" ca="1" si="17"/>
        <v/>
      </c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0"/>
      <c r="AF147" s="20"/>
      <c r="AG147" s="20"/>
      <c r="AH147" s="20"/>
      <c r="AI147" s="20"/>
      <c r="AJ147" s="20"/>
      <c r="AK147" s="20"/>
    </row>
    <row r="148" spans="1:37" ht="13.8" x14ac:dyDescent="0.3">
      <c r="A148" s="3">
        <f t="shared" ca="1" si="9"/>
        <v>0</v>
      </c>
      <c r="B148" s="6">
        <f t="shared" ca="1" si="10"/>
        <v>2.5384979987342993</v>
      </c>
      <c r="C148" s="4">
        <f t="shared" ca="1" si="11"/>
        <v>0.65081084967796798</v>
      </c>
      <c r="D148" s="20">
        <v>2.097107092893566</v>
      </c>
      <c r="E148" s="4">
        <f t="shared" si="12"/>
        <v>1.4563243700649764E-3</v>
      </c>
      <c r="F148" s="4">
        <f t="shared" ca="1" si="13"/>
        <v>0.65226717404803292</v>
      </c>
      <c r="G148" s="3">
        <f ca="1">IF(F148&lt;&gt;"",SUM(COUNTIF($K$22:$K148,"&gt;"&amp;F148),COUNTIF($M$22:$M148,"&gt;"&amp;F148)),"")</f>
        <v>33</v>
      </c>
      <c r="H148" s="20">
        <v>12.289123143673351</v>
      </c>
      <c r="I148" s="4">
        <f t="shared" si="14"/>
        <v>8.5341132942176046E-3</v>
      </c>
      <c r="J148" s="4" t="str">
        <f t="shared" ca="1" si="15"/>
        <v/>
      </c>
      <c r="K148" s="4" t="str">
        <f ca="1">IF(AND(MAX(L$21:L147)&lt;=MAX(N$21:N147),F148&lt;&gt;"",MAX(L$21:L147)&lt;=TIME(20,0,0)),MAX(L$21:L147,F148),"")</f>
        <v/>
      </c>
      <c r="L148" s="4" t="str">
        <f t="shared" ca="1" si="16"/>
        <v/>
      </c>
      <c r="M148" s="4" t="str">
        <f ca="1">IF(AND(MAX(L$21:L147)&gt;MAX(N$21:N147),F148&lt;&gt;"",MAX(N$21:N147)&lt;TIME(20,0,0)),MAX(N$21:N147,F148),"")</f>
        <v/>
      </c>
      <c r="N148" s="4" t="str">
        <f t="shared" ca="1" si="17"/>
        <v/>
      </c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0"/>
      <c r="AF148" s="20"/>
      <c r="AG148" s="20"/>
      <c r="AH148" s="20"/>
      <c r="AI148" s="20"/>
      <c r="AJ148" s="20"/>
      <c r="AK148" s="20"/>
    </row>
    <row r="149" spans="1:37" ht="13.8" x14ac:dyDescent="0.3">
      <c r="A149" s="3">
        <f t="shared" ca="1" si="9"/>
        <v>0</v>
      </c>
      <c r="B149" s="6">
        <f t="shared" ca="1" si="10"/>
        <v>1.4027130326731505</v>
      </c>
      <c r="C149" s="4">
        <f t="shared" ca="1" si="11"/>
        <v>0.65178495595065766</v>
      </c>
      <c r="D149" s="20">
        <v>3.3524672820276464</v>
      </c>
      <c r="E149" s="4">
        <f t="shared" si="12"/>
        <v>2.3281022791858657E-3</v>
      </c>
      <c r="F149" s="4">
        <f t="shared" ca="1" si="13"/>
        <v>0.65411305822984356</v>
      </c>
      <c r="G149" s="3">
        <f ca="1">IF(F149&lt;&gt;"",SUM(COUNTIF($K$22:$K149,"&gt;"&amp;F149),COUNTIF($M$22:$M149,"&gt;"&amp;F149)),"")</f>
        <v>33</v>
      </c>
      <c r="H149" s="20">
        <v>18.708913709488115</v>
      </c>
      <c r="I149" s="4">
        <f t="shared" si="14"/>
        <v>1.2992301187144525E-2</v>
      </c>
      <c r="J149" s="4" t="str">
        <f t="shared" ca="1" si="15"/>
        <v/>
      </c>
      <c r="K149" s="4" t="str">
        <f ca="1">IF(AND(MAX(L$21:L148)&lt;=MAX(N$21:N148),F149&lt;&gt;"",MAX(L$21:L148)&lt;=TIME(20,0,0)),MAX(L$21:L148,F149),"")</f>
        <v/>
      </c>
      <c r="L149" s="4" t="str">
        <f t="shared" ca="1" si="16"/>
        <v/>
      </c>
      <c r="M149" s="4" t="str">
        <f ca="1">IF(AND(MAX(L$21:L148)&gt;MAX(N$21:N148),F149&lt;&gt;"",MAX(N$21:N148)&lt;TIME(20,0,0)),MAX(N$21:N148,F149),"")</f>
        <v/>
      </c>
      <c r="N149" s="4" t="str">
        <f t="shared" ca="1" si="17"/>
        <v/>
      </c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0"/>
      <c r="AF149" s="20"/>
      <c r="AG149" s="20"/>
      <c r="AH149" s="20"/>
      <c r="AI149" s="20"/>
      <c r="AJ149" s="20"/>
      <c r="AK149" s="20"/>
    </row>
    <row r="150" spans="1:37" ht="13.8" x14ac:dyDescent="0.3">
      <c r="A150" s="3">
        <f t="shared" ca="1" si="9"/>
        <v>0</v>
      </c>
      <c r="B150" s="6">
        <f t="shared" ca="1" si="10"/>
        <v>3.1449831924504914</v>
      </c>
      <c r="C150" s="4">
        <f t="shared" ca="1" si="11"/>
        <v>0.65396897205652604</v>
      </c>
      <c r="D150" s="20">
        <v>2.5958552290176158</v>
      </c>
      <c r="E150" s="4">
        <f t="shared" si="12"/>
        <v>1.8026772423733442E-3</v>
      </c>
      <c r="F150" s="4">
        <f t="shared" ca="1" si="13"/>
        <v>0.65577164929889942</v>
      </c>
      <c r="G150" s="3">
        <f ca="1">IF(F150&lt;&gt;"",SUM(COUNTIF($K$22:$K150,"&gt;"&amp;F150),COUNTIF($M$22:$M150,"&gt;"&amp;F150)),"")</f>
        <v>32</v>
      </c>
      <c r="H150" s="20">
        <v>17.091741180265672</v>
      </c>
      <c r="I150" s="4">
        <f t="shared" si="14"/>
        <v>1.1869264708517827E-2</v>
      </c>
      <c r="J150" s="4" t="str">
        <f t="shared" ca="1" si="15"/>
        <v/>
      </c>
      <c r="K150" s="4" t="str">
        <f ca="1">IF(AND(MAX(L$21:L149)&lt;=MAX(N$21:N149),F150&lt;&gt;"",MAX(L$21:L149)&lt;=TIME(20,0,0)),MAX(L$21:L149,F150),"")</f>
        <v/>
      </c>
      <c r="L150" s="4" t="str">
        <f t="shared" ca="1" si="16"/>
        <v/>
      </c>
      <c r="M150" s="4" t="str">
        <f ca="1">IF(AND(MAX(L$21:L149)&gt;MAX(N$21:N149),F150&lt;&gt;"",MAX(N$21:N149)&lt;TIME(20,0,0)),MAX(N$21:N149,F150),"")</f>
        <v/>
      </c>
      <c r="N150" s="4" t="str">
        <f t="shared" ca="1" si="17"/>
        <v/>
      </c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0"/>
      <c r="AF150" s="20"/>
      <c r="AG150" s="20"/>
      <c r="AH150" s="20"/>
      <c r="AI150" s="20"/>
      <c r="AJ150" s="20"/>
      <c r="AK150" s="20"/>
    </row>
    <row r="151" spans="1:37" ht="13.8" x14ac:dyDescent="0.3">
      <c r="A151" s="3">
        <f t="shared" ref="A151:A214" ca="1" si="18">IF(IF(RAND()&lt;=0.3, RAND()*(1-0.5)+0.5, RAND()*0.5) &gt; 0.5,1,0)</f>
        <v>0</v>
      </c>
      <c r="B151" s="6">
        <f t="shared" ref="B151:B214" ca="1" si="19" xml:space="preserve"> -(60/10)*LOG(1-RAND())+1</f>
        <v>8.1373368683462921</v>
      </c>
      <c r="C151" s="4">
        <f t="shared" ref="C151:C214" ca="1" si="20">IF(C150="","",IF(C150+(B151)/1440&lt;=$C$21+12/24,C150+(B151)/1440,""))</f>
        <v>0.6596199004373221</v>
      </c>
      <c r="D151" s="20">
        <v>3.344796831086569</v>
      </c>
      <c r="E151" s="4">
        <f t="shared" ref="E151:E214" si="21">D151/1440</f>
        <v>2.3227755771434507E-3</v>
      </c>
      <c r="F151" s="4">
        <f t="shared" ref="F151:F214" ca="1" si="22">IF(C151&lt;&gt;"",IF(A151,C151,IF(C151+E151&gt;TIME(20,0,0),"",C151+E151)),"")</f>
        <v>0.66194267601446555</v>
      </c>
      <c r="G151" s="3">
        <f ca="1">IF(F151&lt;&gt;"",SUM(COUNTIF($K$22:$K151,"&gt;"&amp;F151),COUNTIF($M$22:$M151,"&gt;"&amp;F151)),"")</f>
        <v>32</v>
      </c>
      <c r="H151" s="20">
        <v>20.048360662840423</v>
      </c>
      <c r="I151" s="4">
        <f t="shared" ref="I151:I214" si="23">H151/1440</f>
        <v>1.3922472682528072E-2</v>
      </c>
      <c r="J151" s="4" t="str">
        <f t="shared" ref="J151:J214" ca="1" si="24">IF(AND(F151&lt;&gt;"",OR(K151&lt;&gt;"",M151&lt;&gt;"")),MAX(K151,M151)-F151,"")</f>
        <v/>
      </c>
      <c r="K151" s="4" t="str">
        <f ca="1">IF(AND(MAX(L$21:L150)&lt;=MAX(N$21:N150),F151&lt;&gt;"",MAX(L$21:L150)&lt;=TIME(20,0,0)),MAX(L$21:L150,F151),"")</f>
        <v/>
      </c>
      <c r="L151" s="4" t="str">
        <f t="shared" ref="L151:L214" ca="1" si="25">IF(ISTEXT(K151),"",K151+H151/1440)</f>
        <v/>
      </c>
      <c r="M151" s="4" t="str">
        <f ca="1">IF(AND(MAX(L$21:L150)&gt;MAX(N$21:N150),F151&lt;&gt;"",MAX(N$21:N150)&lt;TIME(20,0,0)),MAX(N$21:N150,F151),"")</f>
        <v/>
      </c>
      <c r="N151" s="4" t="str">
        <f t="shared" ref="N151:N214" ca="1" si="26">IF(ISTEXT(M151),"",M151+H151/1440)</f>
        <v/>
      </c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0"/>
      <c r="AF151" s="20"/>
      <c r="AG151" s="20"/>
      <c r="AH151" s="20"/>
      <c r="AI151" s="20"/>
      <c r="AJ151" s="20"/>
      <c r="AK151" s="20"/>
    </row>
    <row r="152" spans="1:37" ht="13.8" x14ac:dyDescent="0.3">
      <c r="A152" s="3">
        <f t="shared" ca="1" si="18"/>
        <v>0</v>
      </c>
      <c r="B152" s="6">
        <f t="shared" ca="1" si="19"/>
        <v>3.9695768921262182</v>
      </c>
      <c r="C152" s="4">
        <f t="shared" ca="1" si="20"/>
        <v>0.66237655105685422</v>
      </c>
      <c r="D152" s="20">
        <v>3.8095582870737417</v>
      </c>
      <c r="E152" s="4">
        <f t="shared" si="21"/>
        <v>2.6455265882456541E-3</v>
      </c>
      <c r="F152" s="4">
        <f t="shared" ca="1" si="22"/>
        <v>0.66502207764509991</v>
      </c>
      <c r="G152" s="3">
        <f ca="1">IF(F152&lt;&gt;"",SUM(COUNTIF($K$22:$K152,"&gt;"&amp;F152),COUNTIF($M$22:$M152,"&gt;"&amp;F152)),"")</f>
        <v>31</v>
      </c>
      <c r="H152" s="20">
        <v>17.497287709957163</v>
      </c>
      <c r="I152" s="4">
        <f t="shared" si="23"/>
        <v>1.2150894243025808E-2</v>
      </c>
      <c r="J152" s="4" t="str">
        <f t="shared" ca="1" si="24"/>
        <v/>
      </c>
      <c r="K152" s="4" t="str">
        <f ca="1">IF(AND(MAX(L$21:L151)&lt;=MAX(N$21:N151),F152&lt;&gt;"",MAX(L$21:L151)&lt;=TIME(20,0,0)),MAX(L$21:L151,F152),"")</f>
        <v/>
      </c>
      <c r="L152" s="4" t="str">
        <f t="shared" ca="1" si="25"/>
        <v/>
      </c>
      <c r="M152" s="4" t="str">
        <f ca="1">IF(AND(MAX(L$21:L151)&gt;MAX(N$21:N151),F152&lt;&gt;"",MAX(N$21:N151)&lt;TIME(20,0,0)),MAX(N$21:N151,F152),"")</f>
        <v/>
      </c>
      <c r="N152" s="4" t="str">
        <f t="shared" ca="1" si="26"/>
        <v/>
      </c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0"/>
      <c r="AF152" s="20"/>
      <c r="AG152" s="20"/>
      <c r="AH152" s="20"/>
      <c r="AI152" s="20"/>
      <c r="AJ152" s="20"/>
      <c r="AK152" s="20"/>
    </row>
    <row r="153" spans="1:37" ht="13.8" x14ac:dyDescent="0.3">
      <c r="A153" s="3">
        <f t="shared" ca="1" si="18"/>
        <v>0</v>
      </c>
      <c r="B153" s="6">
        <f t="shared" ca="1" si="19"/>
        <v>8.6612478823646164</v>
      </c>
      <c r="C153" s="4">
        <f t="shared" ca="1" si="20"/>
        <v>0.66839130653071854</v>
      </c>
      <c r="D153" s="20">
        <v>3.6703766075588646</v>
      </c>
      <c r="E153" s="4">
        <f t="shared" si="21"/>
        <v>2.5488726441381003E-3</v>
      </c>
      <c r="F153" s="4">
        <f t="shared" ca="1" si="22"/>
        <v>0.6709401791748566</v>
      </c>
      <c r="G153" s="3">
        <f ca="1">IF(F153&lt;&gt;"",SUM(COUNTIF($K$22:$K153,"&gt;"&amp;F153),COUNTIF($M$22:$M153,"&gt;"&amp;F153)),"")</f>
        <v>30</v>
      </c>
      <c r="H153" s="20">
        <v>17.770826768028201</v>
      </c>
      <c r="I153" s="4">
        <f t="shared" si="23"/>
        <v>1.2340851922241805E-2</v>
      </c>
      <c r="J153" s="4" t="str">
        <f t="shared" ca="1" si="24"/>
        <v/>
      </c>
      <c r="K153" s="4" t="str">
        <f ca="1">IF(AND(MAX(L$21:L152)&lt;=MAX(N$21:N152),F153&lt;&gt;"",MAX(L$21:L152)&lt;=TIME(20,0,0)),MAX(L$21:L152,F153),"")</f>
        <v/>
      </c>
      <c r="L153" s="4" t="str">
        <f t="shared" ca="1" si="25"/>
        <v/>
      </c>
      <c r="M153" s="4" t="str">
        <f ca="1">IF(AND(MAX(L$21:L152)&gt;MAX(N$21:N152),F153&lt;&gt;"",MAX(N$21:N152)&lt;TIME(20,0,0)),MAX(N$21:N152,F153),"")</f>
        <v/>
      </c>
      <c r="N153" s="4" t="str">
        <f t="shared" ca="1" si="26"/>
        <v/>
      </c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0"/>
      <c r="AF153" s="20"/>
      <c r="AG153" s="20"/>
      <c r="AH153" s="20"/>
      <c r="AI153" s="20"/>
      <c r="AJ153" s="20"/>
      <c r="AK153" s="20"/>
    </row>
    <row r="154" spans="1:37" ht="13.8" x14ac:dyDescent="0.3">
      <c r="A154" s="3">
        <f t="shared" ca="1" si="18"/>
        <v>1</v>
      </c>
      <c r="B154" s="6">
        <f t="shared" ca="1" si="19"/>
        <v>3.6270214404662284</v>
      </c>
      <c r="C154" s="4">
        <f t="shared" ca="1" si="20"/>
        <v>0.6709100714199312</v>
      </c>
      <c r="D154" s="20">
        <v>2.9514568571612472</v>
      </c>
      <c r="E154" s="4">
        <f t="shared" si="21"/>
        <v>2.0496228174730884E-3</v>
      </c>
      <c r="F154" s="4">
        <f t="shared" ca="1" si="22"/>
        <v>0.6709100714199312</v>
      </c>
      <c r="G154" s="3">
        <f ca="1">IF(F154&lt;&gt;"",SUM(COUNTIF($K$22:$K154,"&gt;"&amp;F154),COUNTIF($M$22:$M154,"&gt;"&amp;F154)),"")</f>
        <v>30</v>
      </c>
      <c r="H154" s="20">
        <v>10.187849322064721</v>
      </c>
      <c r="I154" s="4">
        <f t="shared" si="23"/>
        <v>7.0748953625449458E-3</v>
      </c>
      <c r="J154" s="4" t="str">
        <f t="shared" ca="1" si="24"/>
        <v/>
      </c>
      <c r="K154" s="4" t="str">
        <f ca="1">IF(AND(MAX(L$21:L153)&lt;=MAX(N$21:N153),F154&lt;&gt;"",MAX(L$21:L153)&lt;=TIME(20,0,0)),MAX(L$21:L153,F154),"")</f>
        <v/>
      </c>
      <c r="L154" s="4" t="str">
        <f t="shared" ca="1" si="25"/>
        <v/>
      </c>
      <c r="M154" s="4" t="str">
        <f ca="1">IF(AND(MAX(L$21:L153)&gt;MAX(N$21:N153),F154&lt;&gt;"",MAX(N$21:N153)&lt;TIME(20,0,0)),MAX(N$21:N153,F154),"")</f>
        <v/>
      </c>
      <c r="N154" s="4" t="str">
        <f t="shared" ca="1" si="26"/>
        <v/>
      </c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0"/>
      <c r="AF154" s="20"/>
      <c r="AG154" s="20"/>
      <c r="AH154" s="20"/>
      <c r="AI154" s="20"/>
      <c r="AJ154" s="20"/>
      <c r="AK154" s="20"/>
    </row>
    <row r="155" spans="1:37" ht="13.8" x14ac:dyDescent="0.3">
      <c r="A155" s="3">
        <f t="shared" ca="1" si="18"/>
        <v>1</v>
      </c>
      <c r="B155" s="6">
        <f t="shared" ca="1" si="19"/>
        <v>7.4178421463850128</v>
      </c>
      <c r="C155" s="4">
        <f t="shared" ca="1" si="20"/>
        <v>0.67606135068825413</v>
      </c>
      <c r="D155" s="20">
        <v>2.6740979213427636</v>
      </c>
      <c r="E155" s="4">
        <f t="shared" si="21"/>
        <v>1.8570124453769191E-3</v>
      </c>
      <c r="F155" s="4">
        <f t="shared" ca="1" si="22"/>
        <v>0.67606135068825413</v>
      </c>
      <c r="G155" s="3">
        <f ca="1">IF(F155&lt;&gt;"",SUM(COUNTIF($K$22:$K155,"&gt;"&amp;F155),COUNTIF($M$22:$M155,"&gt;"&amp;F155)),"")</f>
        <v>29</v>
      </c>
      <c r="H155" s="20">
        <v>14.395977567928639</v>
      </c>
      <c r="I155" s="4">
        <f t="shared" si="23"/>
        <v>9.9972066443948879E-3</v>
      </c>
      <c r="J155" s="4" t="str">
        <f t="shared" ca="1" si="24"/>
        <v/>
      </c>
      <c r="K155" s="4" t="str">
        <f ca="1">IF(AND(MAX(L$21:L154)&lt;=MAX(N$21:N154),F155&lt;&gt;"",MAX(L$21:L154)&lt;=TIME(20,0,0)),MAX(L$21:L154,F155),"")</f>
        <v/>
      </c>
      <c r="L155" s="4" t="str">
        <f t="shared" ca="1" si="25"/>
        <v/>
      </c>
      <c r="M155" s="4" t="str">
        <f ca="1">IF(AND(MAX(L$21:L154)&gt;MAX(N$21:N154),F155&lt;&gt;"",MAX(N$21:N154)&lt;TIME(20,0,0)),MAX(N$21:N154,F155),"")</f>
        <v/>
      </c>
      <c r="N155" s="4" t="str">
        <f t="shared" ca="1" si="26"/>
        <v/>
      </c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0"/>
      <c r="AF155" s="20"/>
      <c r="AG155" s="20"/>
      <c r="AH155" s="20"/>
      <c r="AI155" s="20"/>
      <c r="AJ155" s="20"/>
      <c r="AK155" s="20"/>
    </row>
    <row r="156" spans="1:37" ht="13.8" x14ac:dyDescent="0.3">
      <c r="A156" s="3">
        <f t="shared" ca="1" si="18"/>
        <v>0</v>
      </c>
      <c r="B156" s="6">
        <f t="shared" ca="1" si="19"/>
        <v>4.5564562684571506</v>
      </c>
      <c r="C156" s="4">
        <f t="shared" ca="1" si="20"/>
        <v>0.6792255564302383</v>
      </c>
      <c r="D156" s="20">
        <v>3.0434852154285181</v>
      </c>
      <c r="E156" s="4">
        <f t="shared" si="21"/>
        <v>2.1135313996031376E-3</v>
      </c>
      <c r="F156" s="4">
        <f t="shared" ca="1" si="22"/>
        <v>0.68133908782984143</v>
      </c>
      <c r="G156" s="3">
        <f ca="1">IF(F156&lt;&gt;"",SUM(COUNTIF($K$22:$K156,"&gt;"&amp;F156),COUNTIF($M$22:$M156,"&gt;"&amp;F156)),"")</f>
        <v>28</v>
      </c>
      <c r="H156" s="20">
        <v>13.989748917210818</v>
      </c>
      <c r="I156" s="4">
        <f t="shared" si="23"/>
        <v>9.7151034147297342E-3</v>
      </c>
      <c r="J156" s="4" t="str">
        <f t="shared" ca="1" si="24"/>
        <v/>
      </c>
      <c r="K156" s="4" t="str">
        <f ca="1">IF(AND(MAX(L$21:L155)&lt;=MAX(N$21:N155),F156&lt;&gt;"",MAX(L$21:L155)&lt;=TIME(20,0,0)),MAX(L$21:L155,F156),"")</f>
        <v/>
      </c>
      <c r="L156" s="4" t="str">
        <f t="shared" ca="1" si="25"/>
        <v/>
      </c>
      <c r="M156" s="4" t="str">
        <f ca="1">IF(AND(MAX(L$21:L155)&gt;MAX(N$21:N155),F156&lt;&gt;"",MAX(N$21:N155)&lt;TIME(20,0,0)),MAX(N$21:N155,F156),"")</f>
        <v/>
      </c>
      <c r="N156" s="4" t="str">
        <f t="shared" ca="1" si="26"/>
        <v/>
      </c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0"/>
      <c r="AF156" s="20"/>
      <c r="AG156" s="20"/>
      <c r="AH156" s="20"/>
      <c r="AI156" s="20"/>
      <c r="AJ156" s="20"/>
      <c r="AK156" s="20"/>
    </row>
    <row r="157" spans="1:37" ht="13.8" x14ac:dyDescent="0.3">
      <c r="A157" s="3">
        <f t="shared" ca="1" si="18"/>
        <v>0</v>
      </c>
      <c r="B157" s="6">
        <f t="shared" ca="1" si="19"/>
        <v>2.9446402834952203</v>
      </c>
      <c r="C157" s="4">
        <f t="shared" ca="1" si="20"/>
        <v>0.68127044551599891</v>
      </c>
      <c r="D157" s="20">
        <v>2.6612501718118438</v>
      </c>
      <c r="E157" s="4">
        <f t="shared" si="21"/>
        <v>1.8480903970915581E-3</v>
      </c>
      <c r="F157" s="4">
        <f t="shared" ca="1" si="22"/>
        <v>0.68311853591309046</v>
      </c>
      <c r="G157" s="3">
        <f ca="1">IF(F157&lt;&gt;"",SUM(COUNTIF($K$22:$K157,"&gt;"&amp;F157),COUNTIF($M$22:$M157,"&gt;"&amp;F157)),"")</f>
        <v>27</v>
      </c>
      <c r="H157" s="20">
        <v>12.943695007052156</v>
      </c>
      <c r="I157" s="4">
        <f t="shared" si="23"/>
        <v>8.9886770882306646E-3</v>
      </c>
      <c r="J157" s="4" t="str">
        <f t="shared" ca="1" si="24"/>
        <v/>
      </c>
      <c r="K157" s="4" t="str">
        <f ca="1">IF(AND(MAX(L$21:L156)&lt;=MAX(N$21:N156),F157&lt;&gt;"",MAX(L$21:L156)&lt;=TIME(20,0,0)),MAX(L$21:L156,F157),"")</f>
        <v/>
      </c>
      <c r="L157" s="4" t="str">
        <f t="shared" ca="1" si="25"/>
        <v/>
      </c>
      <c r="M157" s="4" t="str">
        <f ca="1">IF(AND(MAX(L$21:L156)&gt;MAX(N$21:N156),F157&lt;&gt;"",MAX(N$21:N156)&lt;TIME(20,0,0)),MAX(N$21:N156,F157),"")</f>
        <v/>
      </c>
      <c r="N157" s="4" t="str">
        <f t="shared" ca="1" si="26"/>
        <v/>
      </c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0"/>
      <c r="AF157" s="20"/>
      <c r="AG157" s="20"/>
      <c r="AH157" s="20"/>
      <c r="AI157" s="20"/>
      <c r="AJ157" s="20"/>
      <c r="AK157" s="20"/>
    </row>
    <row r="158" spans="1:37" ht="13.8" x14ac:dyDescent="0.3">
      <c r="A158" s="3">
        <f t="shared" ca="1" si="18"/>
        <v>1</v>
      </c>
      <c r="B158" s="6">
        <f t="shared" ca="1" si="19"/>
        <v>3.5248046975390936</v>
      </c>
      <c r="C158" s="4">
        <f t="shared" ca="1" si="20"/>
        <v>0.6837182265559566</v>
      </c>
      <c r="D158" s="20">
        <v>2.5658060925052268</v>
      </c>
      <c r="E158" s="4">
        <f t="shared" si="21"/>
        <v>1.7818097864619631E-3</v>
      </c>
      <c r="F158" s="4">
        <f t="shared" ca="1" si="22"/>
        <v>0.6837182265559566</v>
      </c>
      <c r="G158" s="3">
        <f ca="1">IF(F158&lt;&gt;"",SUM(COUNTIF($K$22:$K158,"&gt;"&amp;F158),COUNTIF($M$22:$M158,"&gt;"&amp;F158)),"")</f>
        <v>27</v>
      </c>
      <c r="H158" s="20">
        <v>17.769701268334757</v>
      </c>
      <c r="I158" s="4">
        <f t="shared" si="23"/>
        <v>1.2340070325232469E-2</v>
      </c>
      <c r="J158" s="4" t="str">
        <f t="shared" ca="1" si="24"/>
        <v/>
      </c>
      <c r="K158" s="4" t="str">
        <f ca="1">IF(AND(MAX(L$21:L157)&lt;=MAX(N$21:N157),F158&lt;&gt;"",MAX(L$21:L157)&lt;=TIME(20,0,0)),MAX(L$21:L157,F158),"")</f>
        <v/>
      </c>
      <c r="L158" s="4" t="str">
        <f t="shared" ca="1" si="25"/>
        <v/>
      </c>
      <c r="M158" s="4" t="str">
        <f ca="1">IF(AND(MAX(L$21:L157)&gt;MAX(N$21:N157),F158&lt;&gt;"",MAX(N$21:N157)&lt;TIME(20,0,0)),MAX(N$21:N157,F158),"")</f>
        <v/>
      </c>
      <c r="N158" s="4" t="str">
        <f t="shared" ca="1" si="26"/>
        <v/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0"/>
      <c r="AF158" s="20"/>
      <c r="AG158" s="20"/>
      <c r="AH158" s="20"/>
      <c r="AI158" s="20"/>
      <c r="AJ158" s="20"/>
      <c r="AK158" s="20"/>
    </row>
    <row r="159" spans="1:37" ht="13.8" x14ac:dyDescent="0.3">
      <c r="A159" s="3">
        <f t="shared" ca="1" si="18"/>
        <v>1</v>
      </c>
      <c r="B159" s="6">
        <f t="shared" ca="1" si="19"/>
        <v>1.4606829367947622</v>
      </c>
      <c r="C159" s="4">
        <f t="shared" ca="1" si="20"/>
        <v>0.68473258970650852</v>
      </c>
      <c r="D159" s="20">
        <v>2.70900375956262</v>
      </c>
      <c r="E159" s="4">
        <f t="shared" si="21"/>
        <v>1.8812526108073749E-3</v>
      </c>
      <c r="F159" s="4">
        <f t="shared" ca="1" si="22"/>
        <v>0.68473258970650852</v>
      </c>
      <c r="G159" s="3">
        <f ca="1">IF(F159&lt;&gt;"",SUM(COUNTIF($K$22:$K159,"&gt;"&amp;F159),COUNTIF($M$22:$M159,"&gt;"&amp;F159)),"")</f>
        <v>27</v>
      </c>
      <c r="H159" s="20">
        <v>19.08445544053393</v>
      </c>
      <c r="I159" s="4">
        <f t="shared" si="23"/>
        <v>1.325309405592634E-2</v>
      </c>
      <c r="J159" s="4" t="str">
        <f t="shared" ca="1" si="24"/>
        <v/>
      </c>
      <c r="K159" s="4" t="str">
        <f ca="1">IF(AND(MAX(L$21:L158)&lt;=MAX(N$21:N158),F159&lt;&gt;"",MAX(L$21:L158)&lt;=TIME(20,0,0)),MAX(L$21:L158,F159),"")</f>
        <v/>
      </c>
      <c r="L159" s="4" t="str">
        <f t="shared" ca="1" si="25"/>
        <v/>
      </c>
      <c r="M159" s="4" t="str">
        <f ca="1">IF(AND(MAX(L$21:L158)&gt;MAX(N$21:N158),F159&lt;&gt;"",MAX(N$21:N158)&lt;TIME(20,0,0)),MAX(N$21:N158,F159),"")</f>
        <v/>
      </c>
      <c r="N159" s="4" t="str">
        <f t="shared" ca="1" si="26"/>
        <v/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0"/>
      <c r="AF159" s="20"/>
      <c r="AG159" s="20"/>
      <c r="AH159" s="20"/>
      <c r="AI159" s="20"/>
      <c r="AJ159" s="20"/>
      <c r="AK159" s="20"/>
    </row>
    <row r="160" spans="1:37" ht="13.8" x14ac:dyDescent="0.3">
      <c r="A160" s="3">
        <f t="shared" ca="1" si="18"/>
        <v>0</v>
      </c>
      <c r="B160" s="6">
        <f t="shared" ca="1" si="19"/>
        <v>1.3306369576067294</v>
      </c>
      <c r="C160" s="4">
        <f t="shared" ca="1" si="20"/>
        <v>0.68565664314929098</v>
      </c>
      <c r="D160" s="20">
        <v>3.5491278898261953</v>
      </c>
      <c r="E160" s="4">
        <f t="shared" si="21"/>
        <v>2.4646721457126358E-3</v>
      </c>
      <c r="F160" s="4">
        <f t="shared" ca="1" si="22"/>
        <v>0.68812131529500364</v>
      </c>
      <c r="G160" s="3">
        <f ca="1">IF(F160&lt;&gt;"",SUM(COUNTIF($K$22:$K160,"&gt;"&amp;F160),COUNTIF($M$22:$M160,"&gt;"&amp;F160)),"")</f>
        <v>26</v>
      </c>
      <c r="H160" s="20">
        <v>13.840172565905959</v>
      </c>
      <c r="I160" s="4">
        <f t="shared" si="23"/>
        <v>9.6112309485458045E-3</v>
      </c>
      <c r="J160" s="4" t="str">
        <f t="shared" ca="1" si="24"/>
        <v/>
      </c>
      <c r="K160" s="4" t="str">
        <f ca="1">IF(AND(MAX(L$21:L159)&lt;=MAX(N$21:N159),F160&lt;&gt;"",MAX(L$21:L159)&lt;=TIME(20,0,0)),MAX(L$21:L159,F160),"")</f>
        <v/>
      </c>
      <c r="L160" s="4" t="str">
        <f t="shared" ca="1" si="25"/>
        <v/>
      </c>
      <c r="M160" s="4" t="str">
        <f ca="1">IF(AND(MAX(L$21:L159)&gt;MAX(N$21:N159),F160&lt;&gt;"",MAX(N$21:N159)&lt;TIME(20,0,0)),MAX(N$21:N159,F160),"")</f>
        <v/>
      </c>
      <c r="N160" s="4" t="str">
        <f t="shared" ca="1" si="26"/>
        <v/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0"/>
      <c r="AF160" s="20"/>
      <c r="AG160" s="20"/>
      <c r="AH160" s="20"/>
      <c r="AI160" s="20"/>
      <c r="AJ160" s="20"/>
      <c r="AK160" s="20"/>
    </row>
    <row r="161" spans="1:37" ht="13.8" x14ac:dyDescent="0.3">
      <c r="A161" s="3">
        <f t="shared" ca="1" si="18"/>
        <v>0</v>
      </c>
      <c r="B161" s="6">
        <f t="shared" ca="1" si="19"/>
        <v>1.2649340120145354</v>
      </c>
      <c r="C161" s="4">
        <f t="shared" ca="1" si="20"/>
        <v>0.68653506954652332</v>
      </c>
      <c r="D161" s="20">
        <v>3.8417390517934109</v>
      </c>
      <c r="E161" s="4">
        <f t="shared" si="21"/>
        <v>2.6678743415232018E-3</v>
      </c>
      <c r="F161" s="4">
        <f t="shared" ca="1" si="22"/>
        <v>0.68920294388804648</v>
      </c>
      <c r="G161" s="3">
        <f ca="1">IF(F161&lt;&gt;"",SUM(COUNTIF($K$22:$K161,"&gt;"&amp;F161),COUNTIF($M$22:$M161,"&gt;"&amp;F161)),"")</f>
        <v>26</v>
      </c>
      <c r="H161" s="20">
        <v>18.621499899963965</v>
      </c>
      <c r="I161" s="4">
        <f t="shared" si="23"/>
        <v>1.2931597152752753E-2</v>
      </c>
      <c r="J161" s="4" t="str">
        <f t="shared" ca="1" si="24"/>
        <v/>
      </c>
      <c r="K161" s="4" t="str">
        <f ca="1">IF(AND(MAX(L$21:L160)&lt;=MAX(N$21:N160),F161&lt;&gt;"",MAX(L$21:L160)&lt;=TIME(20,0,0)),MAX(L$21:L160,F161),"")</f>
        <v/>
      </c>
      <c r="L161" s="4" t="str">
        <f t="shared" ca="1" si="25"/>
        <v/>
      </c>
      <c r="M161" s="4" t="str">
        <f ca="1">IF(AND(MAX(L$21:L160)&gt;MAX(N$21:N160),F161&lt;&gt;"",MAX(N$21:N160)&lt;TIME(20,0,0)),MAX(N$21:N160,F161),"")</f>
        <v/>
      </c>
      <c r="N161" s="4" t="str">
        <f t="shared" ca="1" si="26"/>
        <v/>
      </c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0"/>
      <c r="AF161" s="20"/>
      <c r="AG161" s="20"/>
      <c r="AH161" s="20"/>
      <c r="AI161" s="20"/>
      <c r="AJ161" s="20"/>
      <c r="AK161" s="20"/>
    </row>
    <row r="162" spans="1:37" ht="13.8" x14ac:dyDescent="0.3">
      <c r="A162" s="3">
        <f t="shared" ca="1" si="18"/>
        <v>0</v>
      </c>
      <c r="B162" s="6">
        <f t="shared" ca="1" si="19"/>
        <v>6.5678744653048335</v>
      </c>
      <c r="C162" s="4">
        <f t="shared" ca="1" si="20"/>
        <v>0.69109609348076284</v>
      </c>
      <c r="D162" s="20">
        <v>2.6478533148547285</v>
      </c>
      <c r="E162" s="4">
        <f t="shared" si="21"/>
        <v>1.8387870242046725E-3</v>
      </c>
      <c r="F162" s="4">
        <f t="shared" ca="1" si="22"/>
        <v>0.69293488050496754</v>
      </c>
      <c r="G162" s="3">
        <f ca="1">IF(F162&lt;&gt;"",SUM(COUNTIF($K$22:$K162,"&gt;"&amp;F162),COUNTIF($M$22:$M162,"&gt;"&amp;F162)),"")</f>
        <v>25</v>
      </c>
      <c r="H162" s="20">
        <v>18.296639761174447</v>
      </c>
      <c r="I162" s="4">
        <f t="shared" si="23"/>
        <v>1.2705999834148921E-2</v>
      </c>
      <c r="J162" s="4" t="str">
        <f t="shared" ca="1" si="24"/>
        <v/>
      </c>
      <c r="K162" s="4" t="str">
        <f ca="1">IF(AND(MAX(L$21:L161)&lt;=MAX(N$21:N161),F162&lt;&gt;"",MAX(L$21:L161)&lt;=TIME(20,0,0)),MAX(L$21:L161,F162),"")</f>
        <v/>
      </c>
      <c r="L162" s="4" t="str">
        <f t="shared" ca="1" si="25"/>
        <v/>
      </c>
      <c r="M162" s="4" t="str">
        <f ca="1">IF(AND(MAX(L$21:L161)&gt;MAX(N$21:N161),F162&lt;&gt;"",MAX(N$21:N161)&lt;TIME(20,0,0)),MAX(N$21:N161,F162),"")</f>
        <v/>
      </c>
      <c r="N162" s="4" t="str">
        <f t="shared" ca="1" si="26"/>
        <v/>
      </c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0"/>
      <c r="AF162" s="20"/>
      <c r="AG162" s="20"/>
      <c r="AH162" s="20"/>
      <c r="AI162" s="20"/>
      <c r="AJ162" s="20"/>
      <c r="AK162" s="20"/>
    </row>
    <row r="163" spans="1:37" ht="13.8" x14ac:dyDescent="0.3">
      <c r="A163" s="3">
        <f t="shared" ca="1" si="18"/>
        <v>0</v>
      </c>
      <c r="B163" s="6">
        <f t="shared" ca="1" si="19"/>
        <v>7.4909841301449012</v>
      </c>
      <c r="C163" s="4">
        <f t="shared" ca="1" si="20"/>
        <v>0.69629816579336345</v>
      </c>
      <c r="D163" s="20">
        <v>3.4473554326978046</v>
      </c>
      <c r="E163" s="4">
        <f t="shared" si="21"/>
        <v>2.3939968282623643E-3</v>
      </c>
      <c r="F163" s="4">
        <f t="shared" ca="1" si="22"/>
        <v>0.69869216262162581</v>
      </c>
      <c r="G163" s="3">
        <f ca="1">IF(F163&lt;&gt;"",SUM(COUNTIF($K$22:$K163,"&gt;"&amp;F163),COUNTIF($M$22:$M163,"&gt;"&amp;F163)),"")</f>
        <v>24</v>
      </c>
      <c r="H163" s="20">
        <v>13.008074442168436</v>
      </c>
      <c r="I163" s="4">
        <f t="shared" si="23"/>
        <v>9.033385029283636E-3</v>
      </c>
      <c r="J163" s="4" t="str">
        <f t="shared" ca="1" si="24"/>
        <v/>
      </c>
      <c r="K163" s="4" t="str">
        <f ca="1">IF(AND(MAX(L$21:L162)&lt;=MAX(N$21:N162),F163&lt;&gt;"",MAX(L$21:L162)&lt;=TIME(20,0,0)),MAX(L$21:L162,F163),"")</f>
        <v/>
      </c>
      <c r="L163" s="4" t="str">
        <f t="shared" ca="1" si="25"/>
        <v/>
      </c>
      <c r="M163" s="4" t="str">
        <f ca="1">IF(AND(MAX(L$21:L162)&gt;MAX(N$21:N162),F163&lt;&gt;"",MAX(N$21:N162)&lt;TIME(20,0,0)),MAX(N$21:N162,F163),"")</f>
        <v/>
      </c>
      <c r="N163" s="4" t="str">
        <f t="shared" ca="1" si="26"/>
        <v/>
      </c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0"/>
      <c r="AF163" s="20"/>
      <c r="AG163" s="20"/>
      <c r="AH163" s="20"/>
      <c r="AI163" s="20"/>
      <c r="AJ163" s="20"/>
      <c r="AK163" s="20"/>
    </row>
    <row r="164" spans="1:37" ht="13.8" x14ac:dyDescent="0.3">
      <c r="A164" s="3">
        <f t="shared" ca="1" si="18"/>
        <v>0</v>
      </c>
      <c r="B164" s="6">
        <f t="shared" ca="1" si="19"/>
        <v>3.7915116815358365</v>
      </c>
      <c r="C164" s="4">
        <f t="shared" ca="1" si="20"/>
        <v>0.69893116001665223</v>
      </c>
      <c r="D164" s="20">
        <v>3.3721328312167316</v>
      </c>
      <c r="E164" s="4">
        <f t="shared" si="21"/>
        <v>2.3417589105671748E-3</v>
      </c>
      <c r="F164" s="4">
        <f t="shared" ca="1" si="22"/>
        <v>0.70127291892721944</v>
      </c>
      <c r="G164" s="3">
        <f ca="1">IF(F164&lt;&gt;"",SUM(COUNTIF($K$22:$K164,"&gt;"&amp;F164),COUNTIF($M$22:$M164,"&gt;"&amp;F164)),"")</f>
        <v>24</v>
      </c>
      <c r="H164" s="20">
        <v>17.577351665422611</v>
      </c>
      <c r="I164" s="4">
        <f t="shared" si="23"/>
        <v>1.2206494212099036E-2</v>
      </c>
      <c r="J164" s="4" t="str">
        <f t="shared" ca="1" si="24"/>
        <v/>
      </c>
      <c r="K164" s="4" t="str">
        <f ca="1">IF(AND(MAX(L$21:L163)&lt;=MAX(N$21:N163),F164&lt;&gt;"",MAX(L$21:L163)&lt;=TIME(20,0,0)),MAX(L$21:L163,F164),"")</f>
        <v/>
      </c>
      <c r="L164" s="4" t="str">
        <f t="shared" ca="1" si="25"/>
        <v/>
      </c>
      <c r="M164" s="4" t="str">
        <f ca="1">IF(AND(MAX(L$21:L163)&gt;MAX(N$21:N163),F164&lt;&gt;"",MAX(N$21:N163)&lt;TIME(20,0,0)),MAX(N$21:N163,F164),"")</f>
        <v/>
      </c>
      <c r="N164" s="4" t="str">
        <f t="shared" ca="1" si="26"/>
        <v/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0"/>
      <c r="AF164" s="20"/>
      <c r="AG164" s="20"/>
      <c r="AH164" s="20"/>
      <c r="AI164" s="20"/>
      <c r="AJ164" s="20"/>
      <c r="AK164" s="20"/>
    </row>
    <row r="165" spans="1:37" ht="13.8" x14ac:dyDescent="0.3">
      <c r="A165" s="3">
        <f t="shared" ca="1" si="18"/>
        <v>1</v>
      </c>
      <c r="B165" s="6">
        <f t="shared" ca="1" si="19"/>
        <v>3.2660461656152071</v>
      </c>
      <c r="C165" s="4">
        <f t="shared" ca="1" si="20"/>
        <v>0.70119924763166275</v>
      </c>
      <c r="D165" s="20">
        <v>2.8171028892102186</v>
      </c>
      <c r="E165" s="4">
        <f t="shared" si="21"/>
        <v>1.9563214508404297E-3</v>
      </c>
      <c r="F165" s="4">
        <f t="shared" ca="1" si="22"/>
        <v>0.70119924763166275</v>
      </c>
      <c r="G165" s="3">
        <f ca="1">IF(F165&lt;&gt;"",SUM(COUNTIF($K$22:$K165,"&gt;"&amp;F165),COUNTIF($M$22:$M165,"&gt;"&amp;F165)),"")</f>
        <v>24</v>
      </c>
      <c r="H165" s="20">
        <v>15.930455712477851</v>
      </c>
      <c r="I165" s="4">
        <f t="shared" si="23"/>
        <v>1.1062816466998507E-2</v>
      </c>
      <c r="J165" s="4" t="str">
        <f t="shared" ca="1" si="24"/>
        <v/>
      </c>
      <c r="K165" s="4" t="str">
        <f ca="1">IF(AND(MAX(L$21:L164)&lt;=MAX(N$21:N164),F165&lt;&gt;"",MAX(L$21:L164)&lt;=TIME(20,0,0)),MAX(L$21:L164,F165),"")</f>
        <v/>
      </c>
      <c r="L165" s="4" t="str">
        <f t="shared" ca="1" si="25"/>
        <v/>
      </c>
      <c r="M165" s="4" t="str">
        <f ca="1">IF(AND(MAX(L$21:L164)&gt;MAX(N$21:N164),F165&lt;&gt;"",MAX(N$21:N164)&lt;TIME(20,0,0)),MAX(N$21:N164,F165),"")</f>
        <v/>
      </c>
      <c r="N165" s="4" t="str">
        <f t="shared" ca="1" si="26"/>
        <v/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0"/>
      <c r="AF165" s="20"/>
      <c r="AG165" s="20"/>
      <c r="AH165" s="20"/>
      <c r="AI165" s="20"/>
      <c r="AJ165" s="20"/>
      <c r="AK165" s="20"/>
    </row>
    <row r="166" spans="1:37" ht="13.8" x14ac:dyDescent="0.3">
      <c r="A166" s="3">
        <f t="shared" ca="1" si="18"/>
        <v>0</v>
      </c>
      <c r="B166" s="6">
        <f t="shared" ca="1" si="19"/>
        <v>2.9982592143060836</v>
      </c>
      <c r="C166" s="4">
        <f t="shared" ca="1" si="20"/>
        <v>0.70328137208604202</v>
      </c>
      <c r="D166" s="20">
        <v>2.9451301846420392</v>
      </c>
      <c r="E166" s="4">
        <f t="shared" si="21"/>
        <v>2.0452292948903049E-3</v>
      </c>
      <c r="F166" s="4">
        <f t="shared" ca="1" si="22"/>
        <v>0.70532660138093228</v>
      </c>
      <c r="G166" s="3">
        <f ca="1">IF(F166&lt;&gt;"",SUM(COUNTIF($K$22:$K166,"&gt;"&amp;F166),COUNTIF($M$22:$M166,"&gt;"&amp;F166)),"")</f>
        <v>23</v>
      </c>
      <c r="H166" s="20">
        <v>7.4648136584437452</v>
      </c>
      <c r="I166" s="4">
        <f t="shared" si="23"/>
        <v>5.1838983739192672E-3</v>
      </c>
      <c r="J166" s="4" t="str">
        <f t="shared" ca="1" si="24"/>
        <v/>
      </c>
      <c r="K166" s="4" t="str">
        <f ca="1">IF(AND(MAX(L$21:L165)&lt;=MAX(N$21:N165),F166&lt;&gt;"",MAX(L$21:L165)&lt;=TIME(20,0,0)),MAX(L$21:L165,F166),"")</f>
        <v/>
      </c>
      <c r="L166" s="4" t="str">
        <f t="shared" ca="1" si="25"/>
        <v/>
      </c>
      <c r="M166" s="4" t="str">
        <f ca="1">IF(AND(MAX(L$21:L165)&gt;MAX(N$21:N165),F166&lt;&gt;"",MAX(N$21:N165)&lt;TIME(20,0,0)),MAX(N$21:N165,F166),"")</f>
        <v/>
      </c>
      <c r="N166" s="4" t="str">
        <f t="shared" ca="1" si="26"/>
        <v/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0"/>
      <c r="AF166" s="20"/>
      <c r="AG166" s="20"/>
      <c r="AH166" s="20"/>
      <c r="AI166" s="20"/>
      <c r="AJ166" s="20"/>
      <c r="AK166" s="20"/>
    </row>
    <row r="167" spans="1:37" ht="13.8" x14ac:dyDescent="0.3">
      <c r="A167" s="3">
        <f t="shared" ca="1" si="18"/>
        <v>0</v>
      </c>
      <c r="B167" s="6">
        <f t="shared" ca="1" si="19"/>
        <v>3.0228465079307494</v>
      </c>
      <c r="C167" s="4">
        <f t="shared" ca="1" si="20"/>
        <v>0.70538057104988283</v>
      </c>
      <c r="D167" s="20">
        <v>1.5904105415102094</v>
      </c>
      <c r="E167" s="4">
        <f t="shared" si="21"/>
        <v>1.1044517649376453E-3</v>
      </c>
      <c r="F167" s="4">
        <f t="shared" ca="1" si="22"/>
        <v>0.70648502281482051</v>
      </c>
      <c r="G167" s="3">
        <f ca="1">IF(F167&lt;&gt;"",SUM(COUNTIF($K$22:$K167,"&gt;"&amp;F167),COUNTIF($M$22:$M167,"&gt;"&amp;F167)),"")</f>
        <v>23</v>
      </c>
      <c r="H167" s="20">
        <v>15.906807429146284</v>
      </c>
      <c r="I167" s="4">
        <f t="shared" si="23"/>
        <v>1.1046394048018252E-2</v>
      </c>
      <c r="J167" s="4" t="str">
        <f t="shared" ca="1" si="24"/>
        <v/>
      </c>
      <c r="K167" s="4" t="str">
        <f ca="1">IF(AND(MAX(L$21:L166)&lt;=MAX(N$21:N166),F167&lt;&gt;"",MAX(L$21:L166)&lt;=TIME(20,0,0)),MAX(L$21:L166,F167),"")</f>
        <v/>
      </c>
      <c r="L167" s="4" t="str">
        <f t="shared" ca="1" si="25"/>
        <v/>
      </c>
      <c r="M167" s="4" t="str">
        <f ca="1">IF(AND(MAX(L$21:L166)&gt;MAX(N$21:N166),F167&lt;&gt;"",MAX(N$21:N166)&lt;TIME(20,0,0)),MAX(N$21:N166,F167),"")</f>
        <v/>
      </c>
      <c r="N167" s="4" t="str">
        <f t="shared" ca="1" si="26"/>
        <v/>
      </c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0"/>
      <c r="AF167" s="20"/>
      <c r="AG167" s="20"/>
      <c r="AH167" s="20"/>
      <c r="AI167" s="20"/>
      <c r="AJ167" s="20"/>
      <c r="AK167" s="20"/>
    </row>
    <row r="168" spans="1:37" ht="13.8" x14ac:dyDescent="0.3">
      <c r="A168" s="3">
        <f t="shared" ca="1" si="18"/>
        <v>1</v>
      </c>
      <c r="B168" s="6">
        <f t="shared" ca="1" si="19"/>
        <v>3.0922712467160611</v>
      </c>
      <c r="C168" s="4">
        <f t="shared" ca="1" si="20"/>
        <v>0.70752798163788011</v>
      </c>
      <c r="D168" s="20">
        <v>2.8432392089853238</v>
      </c>
      <c r="E168" s="4">
        <f t="shared" si="21"/>
        <v>1.9744716729064747E-3</v>
      </c>
      <c r="F168" s="4">
        <f t="shared" ca="1" si="22"/>
        <v>0.70752798163788011</v>
      </c>
      <c r="G168" s="3">
        <f ca="1">IF(F168&lt;&gt;"",SUM(COUNTIF($K$22:$K168,"&gt;"&amp;F168),COUNTIF($M$22:$M168,"&gt;"&amp;F168)),"")</f>
        <v>23</v>
      </c>
      <c r="H168" s="20">
        <v>16.903288193716435</v>
      </c>
      <c r="I168" s="4">
        <f t="shared" si="23"/>
        <v>1.1738394578969746E-2</v>
      </c>
      <c r="J168" s="4" t="str">
        <f t="shared" ca="1" si="24"/>
        <v/>
      </c>
      <c r="K168" s="4" t="str">
        <f ca="1">IF(AND(MAX(L$21:L167)&lt;=MAX(N$21:N167),F168&lt;&gt;"",MAX(L$21:L167)&lt;=TIME(20,0,0)),MAX(L$21:L167,F168),"")</f>
        <v/>
      </c>
      <c r="L168" s="4" t="str">
        <f t="shared" ca="1" si="25"/>
        <v/>
      </c>
      <c r="M168" s="4" t="str">
        <f ca="1">IF(AND(MAX(L$21:L167)&gt;MAX(N$21:N167),F168&lt;&gt;"",MAX(N$21:N167)&lt;TIME(20,0,0)),MAX(N$21:N167,F168),"")</f>
        <v/>
      </c>
      <c r="N168" s="4" t="str">
        <f t="shared" ca="1" si="26"/>
        <v/>
      </c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0"/>
      <c r="AF168" s="20"/>
      <c r="AG168" s="20"/>
      <c r="AH168" s="20"/>
      <c r="AI168" s="20"/>
      <c r="AJ168" s="20"/>
      <c r="AK168" s="20"/>
    </row>
    <row r="169" spans="1:37" ht="13.8" x14ac:dyDescent="0.3">
      <c r="A169" s="3">
        <f t="shared" ca="1" si="18"/>
        <v>0</v>
      </c>
      <c r="B169" s="6">
        <f t="shared" ca="1" si="19"/>
        <v>2.7925410715831678</v>
      </c>
      <c r="C169" s="4">
        <f t="shared" ca="1" si="20"/>
        <v>0.70946724627092395</v>
      </c>
      <c r="D169" s="20">
        <v>3.0369922759091423</v>
      </c>
      <c r="E169" s="4">
        <f t="shared" si="21"/>
        <v>2.1090224138257934E-3</v>
      </c>
      <c r="F169" s="4">
        <f t="shared" ca="1" si="22"/>
        <v>0.71157626868474977</v>
      </c>
      <c r="G169" s="3">
        <f ca="1">IF(F169&lt;&gt;"",SUM(COUNTIF($K$22:$K169,"&gt;"&amp;F169),COUNTIF($M$22:$M169,"&gt;"&amp;F169)),"")</f>
        <v>22</v>
      </c>
      <c r="H169" s="20">
        <v>13.77923357871623</v>
      </c>
      <c r="I169" s="4">
        <f t="shared" si="23"/>
        <v>9.5689122074418265E-3</v>
      </c>
      <c r="J169" s="4" t="str">
        <f t="shared" ca="1" si="24"/>
        <v/>
      </c>
      <c r="K169" s="4" t="str">
        <f ca="1">IF(AND(MAX(L$21:L168)&lt;=MAX(N$21:N168),F169&lt;&gt;"",MAX(L$21:L168)&lt;=TIME(20,0,0)),MAX(L$21:L168,F169),"")</f>
        <v/>
      </c>
      <c r="L169" s="4" t="str">
        <f t="shared" ca="1" si="25"/>
        <v/>
      </c>
      <c r="M169" s="4" t="str">
        <f ca="1">IF(AND(MAX(L$21:L168)&gt;MAX(N$21:N168),F169&lt;&gt;"",MAX(N$21:N168)&lt;TIME(20,0,0)),MAX(N$21:N168,F169),"")</f>
        <v/>
      </c>
      <c r="N169" s="4" t="str">
        <f t="shared" ca="1" si="26"/>
        <v/>
      </c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0"/>
      <c r="AF169" s="20"/>
      <c r="AG169" s="20"/>
      <c r="AH169" s="20"/>
      <c r="AI169" s="20"/>
      <c r="AJ169" s="20"/>
      <c r="AK169" s="20"/>
    </row>
    <row r="170" spans="1:37" ht="13.8" x14ac:dyDescent="0.3">
      <c r="A170" s="3">
        <f t="shared" ca="1" si="18"/>
        <v>0</v>
      </c>
      <c r="B170" s="6">
        <f t="shared" ca="1" si="19"/>
        <v>5.6945157203762902</v>
      </c>
      <c r="C170" s="4">
        <f t="shared" ca="1" si="20"/>
        <v>0.71342177107674076</v>
      </c>
      <c r="D170" s="20">
        <v>3.0857596660353011</v>
      </c>
      <c r="E170" s="4">
        <f t="shared" si="21"/>
        <v>2.1428886569689592E-3</v>
      </c>
      <c r="F170" s="4">
        <f t="shared" ca="1" si="22"/>
        <v>0.71556465973370975</v>
      </c>
      <c r="G170" s="3">
        <f ca="1">IF(F170&lt;&gt;"",SUM(COUNTIF($K$22:$K170,"&gt;"&amp;F170),COUNTIF($M$22:$M170,"&gt;"&amp;F170)),"")</f>
        <v>21</v>
      </c>
      <c r="H170" s="20">
        <v>16.22318795092724</v>
      </c>
      <c r="I170" s="4">
        <f t="shared" si="23"/>
        <v>1.1266102743699472E-2</v>
      </c>
      <c r="J170" s="4" t="str">
        <f t="shared" ca="1" si="24"/>
        <v/>
      </c>
      <c r="K170" s="4" t="str">
        <f ca="1">IF(AND(MAX(L$21:L169)&lt;=MAX(N$21:N169),F170&lt;&gt;"",MAX(L$21:L169)&lt;=TIME(20,0,0)),MAX(L$21:L169,F170),"")</f>
        <v/>
      </c>
      <c r="L170" s="4" t="str">
        <f t="shared" ca="1" si="25"/>
        <v/>
      </c>
      <c r="M170" s="4" t="str">
        <f ca="1">IF(AND(MAX(L$21:L169)&gt;MAX(N$21:N169),F170&lt;&gt;"",MAX(N$21:N169)&lt;TIME(20,0,0)),MAX(N$21:N169,F170),"")</f>
        <v/>
      </c>
      <c r="N170" s="4" t="str">
        <f t="shared" ca="1" si="26"/>
        <v/>
      </c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0"/>
      <c r="AF170" s="20"/>
      <c r="AG170" s="20"/>
      <c r="AH170" s="20"/>
      <c r="AI170" s="20"/>
      <c r="AJ170" s="20"/>
      <c r="AK170" s="20"/>
    </row>
    <row r="171" spans="1:37" ht="13.8" x14ac:dyDescent="0.3">
      <c r="A171" s="3">
        <f t="shared" ca="1" si="18"/>
        <v>0</v>
      </c>
      <c r="B171" s="6">
        <f t="shared" ca="1" si="19"/>
        <v>1.9958303178472909</v>
      </c>
      <c r="C171" s="4">
        <f t="shared" ca="1" si="20"/>
        <v>0.71480776435302362</v>
      </c>
      <c r="D171" s="20">
        <v>3.1799435267457739</v>
      </c>
      <c r="E171" s="4">
        <f t="shared" si="21"/>
        <v>2.2082941157956764E-3</v>
      </c>
      <c r="F171" s="4">
        <f t="shared" ca="1" si="22"/>
        <v>0.71701605846881933</v>
      </c>
      <c r="G171" s="3">
        <f ca="1">IF(F171&lt;&gt;"",SUM(COUNTIF($K$22:$K171,"&gt;"&amp;F171),COUNTIF($M$22:$M171,"&gt;"&amp;F171)),"")</f>
        <v>21</v>
      </c>
      <c r="H171" s="20">
        <v>18.941551085517858</v>
      </c>
      <c r="I171" s="4">
        <f t="shared" si="23"/>
        <v>1.3153854920498512E-2</v>
      </c>
      <c r="J171" s="4" t="str">
        <f t="shared" ca="1" si="24"/>
        <v/>
      </c>
      <c r="K171" s="4" t="str">
        <f ca="1">IF(AND(MAX(L$21:L170)&lt;=MAX(N$21:N170),F171&lt;&gt;"",MAX(L$21:L170)&lt;=TIME(20,0,0)),MAX(L$21:L170,F171),"")</f>
        <v/>
      </c>
      <c r="L171" s="4" t="str">
        <f t="shared" ca="1" si="25"/>
        <v/>
      </c>
      <c r="M171" s="4" t="str">
        <f ca="1">IF(AND(MAX(L$21:L170)&gt;MAX(N$21:N170),F171&lt;&gt;"",MAX(N$21:N170)&lt;TIME(20,0,0)),MAX(N$21:N170,F171),"")</f>
        <v/>
      </c>
      <c r="N171" s="4" t="str">
        <f t="shared" ca="1" si="26"/>
        <v/>
      </c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0"/>
      <c r="AF171" s="20"/>
      <c r="AG171" s="20"/>
      <c r="AH171" s="20"/>
      <c r="AI171" s="20"/>
      <c r="AJ171" s="20"/>
      <c r="AK171" s="20"/>
    </row>
    <row r="172" spans="1:37" ht="13.8" x14ac:dyDescent="0.3">
      <c r="A172" s="3">
        <f t="shared" ca="1" si="18"/>
        <v>0</v>
      </c>
      <c r="B172" s="6">
        <f t="shared" ca="1" si="19"/>
        <v>9.5396064697134584</v>
      </c>
      <c r="C172" s="4">
        <f t="shared" ca="1" si="20"/>
        <v>0.72143249106810237</v>
      </c>
      <c r="D172" s="20">
        <v>2.3331243786087725</v>
      </c>
      <c r="E172" s="4">
        <f t="shared" si="21"/>
        <v>1.6202252629227587E-3</v>
      </c>
      <c r="F172" s="4">
        <f t="shared" ca="1" si="22"/>
        <v>0.72305271633102508</v>
      </c>
      <c r="G172" s="3">
        <f ca="1">IF(F172&lt;&gt;"",SUM(COUNTIF($K$22:$K172,"&gt;"&amp;F172),COUNTIF($M$22:$M172,"&gt;"&amp;F172)),"")</f>
        <v>20</v>
      </c>
      <c r="H172" s="20">
        <v>10.456383317105065</v>
      </c>
      <c r="I172" s="4">
        <f t="shared" si="23"/>
        <v>7.2613773035451841E-3</v>
      </c>
      <c r="J172" s="4" t="str">
        <f t="shared" ca="1" si="24"/>
        <v/>
      </c>
      <c r="K172" s="4" t="str">
        <f ca="1">IF(AND(MAX(L$21:L171)&lt;=MAX(N$21:N171),F172&lt;&gt;"",MAX(L$21:L171)&lt;=TIME(20,0,0)),MAX(L$21:L171,F172),"")</f>
        <v/>
      </c>
      <c r="L172" s="4" t="str">
        <f t="shared" ca="1" si="25"/>
        <v/>
      </c>
      <c r="M172" s="4" t="str">
        <f ca="1">IF(AND(MAX(L$21:L171)&gt;MAX(N$21:N171),F172&lt;&gt;"",MAX(N$21:N171)&lt;TIME(20,0,0)),MAX(N$21:N171,F172),"")</f>
        <v/>
      </c>
      <c r="N172" s="4" t="str">
        <f t="shared" ca="1" si="26"/>
        <v/>
      </c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0"/>
      <c r="AF172" s="20"/>
      <c r="AG172" s="20"/>
      <c r="AH172" s="20"/>
      <c r="AI172" s="20"/>
      <c r="AJ172" s="20"/>
      <c r="AK172" s="20"/>
    </row>
    <row r="173" spans="1:37" ht="13.8" x14ac:dyDescent="0.3">
      <c r="A173" s="3">
        <f t="shared" ca="1" si="18"/>
        <v>0</v>
      </c>
      <c r="B173" s="6">
        <f t="shared" ca="1" si="19"/>
        <v>2.8897340050327172</v>
      </c>
      <c r="C173" s="4">
        <f t="shared" ca="1" si="20"/>
        <v>0.72343925079381954</v>
      </c>
      <c r="D173" s="20">
        <v>2.6673381019718363</v>
      </c>
      <c r="E173" s="4">
        <f t="shared" si="21"/>
        <v>1.8523181263693307E-3</v>
      </c>
      <c r="F173" s="4">
        <f t="shared" ca="1" si="22"/>
        <v>0.72529156892018887</v>
      </c>
      <c r="G173" s="3">
        <f ca="1">IF(F173&lt;&gt;"",SUM(COUNTIF($K$22:$K173,"&gt;"&amp;F173),COUNTIF($M$22:$M173,"&gt;"&amp;F173)),"")</f>
        <v>19</v>
      </c>
      <c r="H173" s="20">
        <v>12.941026208536641</v>
      </c>
      <c r="I173" s="4">
        <f t="shared" si="23"/>
        <v>8.9868237559282225E-3</v>
      </c>
      <c r="J173" s="4" t="str">
        <f t="shared" ca="1" si="24"/>
        <v/>
      </c>
      <c r="K173" s="4" t="str">
        <f ca="1">IF(AND(MAX(L$21:L172)&lt;=MAX(N$21:N172),F173&lt;&gt;"",MAX(L$21:L172)&lt;=TIME(20,0,0)),MAX(L$21:L172,F173),"")</f>
        <v/>
      </c>
      <c r="L173" s="4" t="str">
        <f t="shared" ca="1" si="25"/>
        <v/>
      </c>
      <c r="M173" s="4" t="str">
        <f ca="1">IF(AND(MAX(L$21:L172)&gt;MAX(N$21:N172),F173&lt;&gt;"",MAX(N$21:N172)&lt;TIME(20,0,0)),MAX(N$21:N172,F173),"")</f>
        <v/>
      </c>
      <c r="N173" s="4" t="str">
        <f t="shared" ca="1" si="26"/>
        <v/>
      </c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0"/>
      <c r="AF173" s="20"/>
      <c r="AG173" s="20"/>
      <c r="AH173" s="20"/>
      <c r="AI173" s="20"/>
      <c r="AJ173" s="20"/>
      <c r="AK173" s="20"/>
    </row>
    <row r="174" spans="1:37" ht="13.8" x14ac:dyDescent="0.3">
      <c r="A174" s="3">
        <f t="shared" ca="1" si="18"/>
        <v>1</v>
      </c>
      <c r="B174" s="6">
        <f t="shared" ca="1" si="19"/>
        <v>2.3656747237281404</v>
      </c>
      <c r="C174" s="4">
        <f t="shared" ca="1" si="20"/>
        <v>0.72508208046307521</v>
      </c>
      <c r="D174" s="20">
        <v>2.4569301975388953</v>
      </c>
      <c r="E174" s="4">
        <f t="shared" si="21"/>
        <v>1.7062015260686772E-3</v>
      </c>
      <c r="F174" s="4">
        <f t="shared" ca="1" si="22"/>
        <v>0.72508208046307521</v>
      </c>
      <c r="G174" s="3">
        <f ca="1">IF(F174&lt;&gt;"",SUM(COUNTIF($K$22:$K174,"&gt;"&amp;F174),COUNTIF($M$22:$M174,"&gt;"&amp;F174)),"")</f>
        <v>19</v>
      </c>
      <c r="H174" s="20">
        <v>9.9473760807450162</v>
      </c>
      <c r="I174" s="4">
        <f t="shared" si="23"/>
        <v>6.9079000560729282E-3</v>
      </c>
      <c r="J174" s="4" t="str">
        <f t="shared" ca="1" si="24"/>
        <v/>
      </c>
      <c r="K174" s="4" t="str">
        <f ca="1">IF(AND(MAX(L$21:L173)&lt;=MAX(N$21:N173),F174&lt;&gt;"",MAX(L$21:L173)&lt;=TIME(20,0,0)),MAX(L$21:L173,F174),"")</f>
        <v/>
      </c>
      <c r="L174" s="4" t="str">
        <f t="shared" ca="1" si="25"/>
        <v/>
      </c>
      <c r="M174" s="4" t="str">
        <f ca="1">IF(AND(MAX(L$21:L173)&gt;MAX(N$21:N173),F174&lt;&gt;"",MAX(N$21:N173)&lt;TIME(20,0,0)),MAX(N$21:N173,F174),"")</f>
        <v/>
      </c>
      <c r="N174" s="4" t="str">
        <f t="shared" ca="1" si="26"/>
        <v/>
      </c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0"/>
      <c r="AF174" s="20"/>
      <c r="AG174" s="20"/>
      <c r="AH174" s="20"/>
      <c r="AI174" s="20"/>
      <c r="AJ174" s="20"/>
      <c r="AK174" s="20"/>
    </row>
    <row r="175" spans="1:37" ht="13.8" x14ac:dyDescent="0.3">
      <c r="A175" s="3">
        <f t="shared" ca="1" si="18"/>
        <v>1</v>
      </c>
      <c r="B175" s="6">
        <f t="shared" ca="1" si="19"/>
        <v>3.0220033083571147</v>
      </c>
      <c r="C175" s="4">
        <f t="shared" ca="1" si="20"/>
        <v>0.72718069387165651</v>
      </c>
      <c r="D175" s="20">
        <v>3.5485276233230252</v>
      </c>
      <c r="E175" s="4">
        <f t="shared" si="21"/>
        <v>2.464255293974323E-3</v>
      </c>
      <c r="F175" s="4">
        <f t="shared" ca="1" si="22"/>
        <v>0.72718069387165651</v>
      </c>
      <c r="G175" s="3">
        <f ca="1">IF(F175&lt;&gt;"",SUM(COUNTIF($K$22:$K175,"&gt;"&amp;F175),COUNTIF($M$22:$M175,"&gt;"&amp;F175)),"")</f>
        <v>19</v>
      </c>
      <c r="H175" s="20">
        <v>15.781753328737977</v>
      </c>
      <c r="I175" s="4">
        <f t="shared" si="23"/>
        <v>1.0959550922734707E-2</v>
      </c>
      <c r="J175" s="4" t="str">
        <f t="shared" ca="1" si="24"/>
        <v/>
      </c>
      <c r="K175" s="4" t="str">
        <f ca="1">IF(AND(MAX(L$21:L174)&lt;=MAX(N$21:N174),F175&lt;&gt;"",MAX(L$21:L174)&lt;=TIME(20,0,0)),MAX(L$21:L174,F175),"")</f>
        <v/>
      </c>
      <c r="L175" s="4" t="str">
        <f t="shared" ca="1" si="25"/>
        <v/>
      </c>
      <c r="M175" s="4" t="str">
        <f ca="1">IF(AND(MAX(L$21:L174)&gt;MAX(N$21:N174),F175&lt;&gt;"",MAX(N$21:N174)&lt;TIME(20,0,0)),MAX(N$21:N174,F175),"")</f>
        <v/>
      </c>
      <c r="N175" s="4" t="str">
        <f t="shared" ca="1" si="26"/>
        <v/>
      </c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0"/>
      <c r="AF175" s="20"/>
      <c r="AG175" s="20"/>
      <c r="AH175" s="20"/>
      <c r="AI175" s="20"/>
      <c r="AJ175" s="20"/>
      <c r="AK175" s="20"/>
    </row>
    <row r="176" spans="1:37" ht="13.8" x14ac:dyDescent="0.3">
      <c r="A176" s="3">
        <f t="shared" ca="1" si="18"/>
        <v>0</v>
      </c>
      <c r="B176" s="6">
        <f t="shared" ca="1" si="19"/>
        <v>4.7880394244055431</v>
      </c>
      <c r="C176" s="4">
        <f t="shared" ca="1" si="20"/>
        <v>0.73050572124971591</v>
      </c>
      <c r="D176" s="20">
        <v>2.327996533793339</v>
      </c>
      <c r="E176" s="4">
        <f t="shared" si="21"/>
        <v>1.6166642595787076E-3</v>
      </c>
      <c r="F176" s="4">
        <f t="shared" ca="1" si="22"/>
        <v>0.73212238550929465</v>
      </c>
      <c r="G176" s="3">
        <f ca="1">IF(F176&lt;&gt;"",SUM(COUNTIF($K$22:$K176,"&gt;"&amp;F176),COUNTIF($M$22:$M176,"&gt;"&amp;F176)),"")</f>
        <v>18</v>
      </c>
      <c r="H176" s="20">
        <v>12.871628920620424</v>
      </c>
      <c r="I176" s="4">
        <f t="shared" si="23"/>
        <v>8.9386311948752937E-3</v>
      </c>
      <c r="J176" s="4" t="str">
        <f t="shared" ca="1" si="24"/>
        <v/>
      </c>
      <c r="K176" s="4" t="str">
        <f ca="1">IF(AND(MAX(L$21:L175)&lt;=MAX(N$21:N175),F176&lt;&gt;"",MAX(L$21:L175)&lt;=TIME(20,0,0)),MAX(L$21:L175,F176),"")</f>
        <v/>
      </c>
      <c r="L176" s="4" t="str">
        <f t="shared" ca="1" si="25"/>
        <v/>
      </c>
      <c r="M176" s="4" t="str">
        <f ca="1">IF(AND(MAX(L$21:L175)&gt;MAX(N$21:N175),F176&lt;&gt;"",MAX(N$21:N175)&lt;TIME(20,0,0)),MAX(N$21:N175,F176),"")</f>
        <v/>
      </c>
      <c r="N176" s="4" t="str">
        <f t="shared" ca="1" si="26"/>
        <v/>
      </c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0"/>
      <c r="AF176" s="20"/>
      <c r="AG176" s="20"/>
      <c r="AH176" s="20"/>
      <c r="AI176" s="20"/>
      <c r="AJ176" s="20"/>
      <c r="AK176" s="20"/>
    </row>
    <row r="177" spans="1:37" ht="13.8" x14ac:dyDescent="0.3">
      <c r="A177" s="3">
        <f t="shared" ca="1" si="18"/>
        <v>0</v>
      </c>
      <c r="B177" s="6">
        <f t="shared" ca="1" si="19"/>
        <v>3.4949445403706272</v>
      </c>
      <c r="C177" s="4">
        <f t="shared" ca="1" si="20"/>
        <v>0.73293276606941771</v>
      </c>
      <c r="D177" s="20">
        <v>1.9179957537999144</v>
      </c>
      <c r="E177" s="4">
        <f t="shared" si="21"/>
        <v>1.331941495694385E-3</v>
      </c>
      <c r="F177" s="4">
        <f t="shared" ca="1" si="22"/>
        <v>0.73426470756511208</v>
      </c>
      <c r="G177" s="3">
        <f ca="1">IF(F177&lt;&gt;"",SUM(COUNTIF($K$22:$K177,"&gt;"&amp;F177),COUNTIF($M$22:$M177,"&gt;"&amp;F177)),"")</f>
        <v>18</v>
      </c>
      <c r="H177" s="20">
        <v>15.980237757630675</v>
      </c>
      <c r="I177" s="4">
        <f t="shared" si="23"/>
        <v>1.1097387331687969E-2</v>
      </c>
      <c r="J177" s="4" t="str">
        <f t="shared" ca="1" si="24"/>
        <v/>
      </c>
      <c r="K177" s="4" t="str">
        <f ca="1">IF(AND(MAX(L$21:L176)&lt;=MAX(N$21:N176),F177&lt;&gt;"",MAX(L$21:L176)&lt;=TIME(20,0,0)),MAX(L$21:L176,F177),"")</f>
        <v/>
      </c>
      <c r="L177" s="4" t="str">
        <f t="shared" ca="1" si="25"/>
        <v/>
      </c>
      <c r="M177" s="4" t="str">
        <f ca="1">IF(AND(MAX(L$21:L176)&gt;MAX(N$21:N176),F177&lt;&gt;"",MAX(N$21:N176)&lt;TIME(20,0,0)),MAX(N$21:N176,F177),"")</f>
        <v/>
      </c>
      <c r="N177" s="4" t="str">
        <f t="shared" ca="1" si="26"/>
        <v/>
      </c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0"/>
      <c r="AF177" s="20"/>
      <c r="AG177" s="20"/>
      <c r="AH177" s="20"/>
      <c r="AI177" s="20"/>
      <c r="AJ177" s="20"/>
      <c r="AK177" s="20"/>
    </row>
    <row r="178" spans="1:37" ht="13.8" x14ac:dyDescent="0.3">
      <c r="A178" s="3">
        <f t="shared" ca="1" si="18"/>
        <v>0</v>
      </c>
      <c r="B178" s="6">
        <f t="shared" ca="1" si="19"/>
        <v>1.8649444250859377</v>
      </c>
      <c r="C178" s="4">
        <f t="shared" ca="1" si="20"/>
        <v>0.73422786636461623</v>
      </c>
      <c r="D178" s="20">
        <v>3.9715193982628989</v>
      </c>
      <c r="E178" s="4">
        <f t="shared" si="21"/>
        <v>2.757999582127013E-3</v>
      </c>
      <c r="F178" s="4">
        <f t="shared" ca="1" si="22"/>
        <v>0.7369858659467432</v>
      </c>
      <c r="G178" s="3">
        <f ca="1">IF(F178&lt;&gt;"",SUM(COUNTIF($K$22:$K178,"&gt;"&amp;F178),COUNTIF($M$22:$M178,"&gt;"&amp;F178)),"")</f>
        <v>17</v>
      </c>
      <c r="H178" s="20">
        <v>20.951608272880549</v>
      </c>
      <c r="I178" s="4">
        <f t="shared" si="23"/>
        <v>1.4549727967278159E-2</v>
      </c>
      <c r="J178" s="4" t="str">
        <f t="shared" ca="1" si="24"/>
        <v/>
      </c>
      <c r="K178" s="4" t="str">
        <f ca="1">IF(AND(MAX(L$21:L177)&lt;=MAX(N$21:N177),F178&lt;&gt;"",MAX(L$21:L177)&lt;=TIME(20,0,0)),MAX(L$21:L177,F178),"")</f>
        <v/>
      </c>
      <c r="L178" s="4" t="str">
        <f t="shared" ca="1" si="25"/>
        <v/>
      </c>
      <c r="M178" s="4" t="str">
        <f ca="1">IF(AND(MAX(L$21:L177)&gt;MAX(N$21:N177),F178&lt;&gt;"",MAX(N$21:N177)&lt;TIME(20,0,0)),MAX(N$21:N177,F178),"")</f>
        <v/>
      </c>
      <c r="N178" s="4" t="str">
        <f t="shared" ca="1" si="26"/>
        <v/>
      </c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0"/>
      <c r="AF178" s="20"/>
      <c r="AG178" s="20"/>
      <c r="AH178" s="20"/>
      <c r="AI178" s="20"/>
      <c r="AJ178" s="20"/>
      <c r="AK178" s="20"/>
    </row>
    <row r="179" spans="1:37" ht="13.8" x14ac:dyDescent="0.3">
      <c r="A179" s="3">
        <f t="shared" ca="1" si="18"/>
        <v>1</v>
      </c>
      <c r="B179" s="6">
        <f t="shared" ca="1" si="19"/>
        <v>4.5997481256990902</v>
      </c>
      <c r="C179" s="4">
        <f t="shared" ca="1" si="20"/>
        <v>0.73742213589635175</v>
      </c>
      <c r="D179" s="20">
        <v>3.3224369038434816</v>
      </c>
      <c r="E179" s="4">
        <f t="shared" si="21"/>
        <v>2.3072478498913068E-3</v>
      </c>
      <c r="F179" s="4">
        <f t="shared" ca="1" si="22"/>
        <v>0.73742213589635175</v>
      </c>
      <c r="G179" s="3">
        <f ca="1">IF(F179&lt;&gt;"",SUM(COUNTIF($K$22:$K179,"&gt;"&amp;F179),COUNTIF($M$22:$M179,"&gt;"&amp;F179)),"")</f>
        <v>17</v>
      </c>
      <c r="H179" s="20">
        <v>18.480906229924585</v>
      </c>
      <c r="I179" s="4">
        <f t="shared" si="23"/>
        <v>1.2833962659669851E-2</v>
      </c>
      <c r="J179" s="4" t="str">
        <f t="shared" ca="1" si="24"/>
        <v/>
      </c>
      <c r="K179" s="4" t="str">
        <f ca="1">IF(AND(MAX(L$21:L178)&lt;=MAX(N$21:N178),F179&lt;&gt;"",MAX(L$21:L178)&lt;=TIME(20,0,0)),MAX(L$21:L178,F179),"")</f>
        <v/>
      </c>
      <c r="L179" s="4" t="str">
        <f t="shared" ca="1" si="25"/>
        <v/>
      </c>
      <c r="M179" s="4" t="str">
        <f ca="1">IF(AND(MAX(L$21:L178)&gt;MAX(N$21:N178),F179&lt;&gt;"",MAX(N$21:N178)&lt;TIME(20,0,0)),MAX(N$21:N178,F179),"")</f>
        <v/>
      </c>
      <c r="N179" s="4" t="str">
        <f t="shared" ca="1" si="26"/>
        <v/>
      </c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0"/>
      <c r="AF179" s="20"/>
      <c r="AG179" s="20"/>
      <c r="AH179" s="20"/>
      <c r="AI179" s="20"/>
      <c r="AJ179" s="20"/>
      <c r="AK179" s="20"/>
    </row>
    <row r="180" spans="1:37" ht="13.8" x14ac:dyDescent="0.3">
      <c r="A180" s="3">
        <f t="shared" ca="1" si="18"/>
        <v>1</v>
      </c>
      <c r="B180" s="6">
        <f t="shared" ca="1" si="19"/>
        <v>4.669472846848528</v>
      </c>
      <c r="C180" s="4">
        <f t="shared" ca="1" si="20"/>
        <v>0.74066482537332989</v>
      </c>
      <c r="D180" s="20">
        <v>4.078119566955138</v>
      </c>
      <c r="E180" s="4">
        <f t="shared" si="21"/>
        <v>2.832027477052179E-3</v>
      </c>
      <c r="F180" s="4">
        <f t="shared" ca="1" si="22"/>
        <v>0.74066482537332989</v>
      </c>
      <c r="G180" s="3">
        <f ca="1">IF(F180&lt;&gt;"",SUM(COUNTIF($K$22:$K180,"&gt;"&amp;F180),COUNTIF($M$22:$M180,"&gt;"&amp;F180)),"")</f>
        <v>16</v>
      </c>
      <c r="H180" s="20">
        <v>16.204143984523398</v>
      </c>
      <c r="I180" s="4">
        <f t="shared" si="23"/>
        <v>1.1252877767030137E-2</v>
      </c>
      <c r="J180" s="4" t="str">
        <f t="shared" ca="1" si="24"/>
        <v/>
      </c>
      <c r="K180" s="4" t="str">
        <f ca="1">IF(AND(MAX(L$21:L179)&lt;=MAX(N$21:N179),F180&lt;&gt;"",MAX(L$21:L179)&lt;=TIME(20,0,0)),MAX(L$21:L179,F180),"")</f>
        <v/>
      </c>
      <c r="L180" s="4" t="str">
        <f t="shared" ca="1" si="25"/>
        <v/>
      </c>
      <c r="M180" s="4" t="str">
        <f ca="1">IF(AND(MAX(L$21:L179)&gt;MAX(N$21:N179),F180&lt;&gt;"",MAX(N$21:N179)&lt;TIME(20,0,0)),MAX(N$21:N179,F180),"")</f>
        <v/>
      </c>
      <c r="N180" s="4" t="str">
        <f t="shared" ca="1" si="26"/>
        <v/>
      </c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0"/>
      <c r="AF180" s="20"/>
      <c r="AG180" s="20"/>
      <c r="AH180" s="20"/>
      <c r="AI180" s="20"/>
      <c r="AJ180" s="20"/>
      <c r="AK180" s="20"/>
    </row>
    <row r="181" spans="1:37" ht="13.8" x14ac:dyDescent="0.3">
      <c r="A181" s="3">
        <f t="shared" ca="1" si="18"/>
        <v>1</v>
      </c>
      <c r="B181" s="6">
        <f t="shared" ca="1" si="19"/>
        <v>3.1344644225895677</v>
      </c>
      <c r="C181" s="4">
        <f t="shared" ca="1" si="20"/>
        <v>0.74284153677790599</v>
      </c>
      <c r="D181" s="20">
        <v>2.1239963037514826</v>
      </c>
      <c r="E181" s="4">
        <f t="shared" si="21"/>
        <v>1.4749974331607519E-3</v>
      </c>
      <c r="F181" s="4">
        <f t="shared" ca="1" si="22"/>
        <v>0.74284153677790599</v>
      </c>
      <c r="G181" s="3">
        <f ca="1">IF(F181&lt;&gt;"",SUM(COUNTIF($K$22:$K181,"&gt;"&amp;F181),COUNTIF($M$22:$M181,"&gt;"&amp;F181)),"")</f>
        <v>16</v>
      </c>
      <c r="H181" s="20">
        <v>21.392428986146115</v>
      </c>
      <c r="I181" s="4">
        <f t="shared" si="23"/>
        <v>1.4855853462601468E-2</v>
      </c>
      <c r="J181" s="4" t="str">
        <f t="shared" ca="1" si="24"/>
        <v/>
      </c>
      <c r="K181" s="4" t="str">
        <f ca="1">IF(AND(MAX(L$21:L180)&lt;=MAX(N$21:N180),F181&lt;&gt;"",MAX(L$21:L180)&lt;=TIME(20,0,0)),MAX(L$21:L180,F181),"")</f>
        <v/>
      </c>
      <c r="L181" s="4" t="str">
        <f t="shared" ca="1" si="25"/>
        <v/>
      </c>
      <c r="M181" s="4" t="str">
        <f ca="1">IF(AND(MAX(L$21:L180)&gt;MAX(N$21:N180),F181&lt;&gt;"",MAX(N$21:N180)&lt;TIME(20,0,0)),MAX(N$21:N180,F181),"")</f>
        <v/>
      </c>
      <c r="N181" s="4" t="str">
        <f t="shared" ca="1" si="26"/>
        <v/>
      </c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0"/>
      <c r="AF181" s="20"/>
      <c r="AG181" s="20"/>
      <c r="AH181" s="20"/>
      <c r="AI181" s="20"/>
      <c r="AJ181" s="20"/>
      <c r="AK181" s="20"/>
    </row>
    <row r="182" spans="1:37" ht="13.8" x14ac:dyDescent="0.3">
      <c r="A182" s="3">
        <f t="shared" ca="1" si="18"/>
        <v>0</v>
      </c>
      <c r="B182" s="6">
        <f t="shared" ca="1" si="19"/>
        <v>1.0267181576107134</v>
      </c>
      <c r="C182" s="4">
        <f t="shared" ca="1" si="20"/>
        <v>0.74355453549846895</v>
      </c>
      <c r="D182" s="20">
        <v>2.4906875144806691</v>
      </c>
      <c r="E182" s="4">
        <f t="shared" si="21"/>
        <v>1.7296441072782423E-3</v>
      </c>
      <c r="F182" s="4">
        <f t="shared" ca="1" si="22"/>
        <v>0.74528417960574722</v>
      </c>
      <c r="G182" s="3">
        <f ca="1">IF(F182&lt;&gt;"",SUM(COUNTIF($K$22:$K182,"&gt;"&amp;F182),COUNTIF($M$22:$M182,"&gt;"&amp;F182)),"")</f>
        <v>16</v>
      </c>
      <c r="H182" s="20">
        <v>9.3811133107374189</v>
      </c>
      <c r="I182" s="4">
        <f t="shared" si="23"/>
        <v>6.5146620213454298E-3</v>
      </c>
      <c r="J182" s="4" t="str">
        <f t="shared" ca="1" si="24"/>
        <v/>
      </c>
      <c r="K182" s="4" t="str">
        <f ca="1">IF(AND(MAX(L$21:L181)&lt;=MAX(N$21:N181),F182&lt;&gt;"",MAX(L$21:L181)&lt;=TIME(20,0,0)),MAX(L$21:L181,F182),"")</f>
        <v/>
      </c>
      <c r="L182" s="4" t="str">
        <f t="shared" ca="1" si="25"/>
        <v/>
      </c>
      <c r="M182" s="4" t="str">
        <f ca="1">IF(AND(MAX(L$21:L181)&gt;MAX(N$21:N181),F182&lt;&gt;"",MAX(N$21:N181)&lt;TIME(20,0,0)),MAX(N$21:N181,F182),"")</f>
        <v/>
      </c>
      <c r="N182" s="4" t="str">
        <f t="shared" ca="1" si="26"/>
        <v/>
      </c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0"/>
      <c r="AF182" s="20"/>
      <c r="AG182" s="20"/>
      <c r="AH182" s="20"/>
      <c r="AI182" s="20"/>
      <c r="AJ182" s="20"/>
      <c r="AK182" s="20"/>
    </row>
    <row r="183" spans="1:37" ht="13.8" x14ac:dyDescent="0.3">
      <c r="A183" s="3">
        <f t="shared" ca="1" si="18"/>
        <v>0</v>
      </c>
      <c r="B183" s="6">
        <f t="shared" ca="1" si="19"/>
        <v>9.5597210337758796</v>
      </c>
      <c r="C183" s="4">
        <f t="shared" ca="1" si="20"/>
        <v>0.75019323066081334</v>
      </c>
      <c r="D183" s="20">
        <v>2.6455451878318854</v>
      </c>
      <c r="E183" s="4">
        <f t="shared" si="21"/>
        <v>1.8371841582165871E-3</v>
      </c>
      <c r="F183" s="4">
        <f t="shared" ca="1" si="22"/>
        <v>0.75203041481902988</v>
      </c>
      <c r="G183" s="3">
        <f ca="1">IF(F183&lt;&gt;"",SUM(COUNTIF($K$22:$K183,"&gt;"&amp;F183),COUNTIF($M$22:$M183,"&gt;"&amp;F183)),"")</f>
        <v>15</v>
      </c>
      <c r="H183" s="20">
        <v>23.567030818085186</v>
      </c>
      <c r="I183" s="4">
        <f t="shared" si="23"/>
        <v>1.6365993623670267E-2</v>
      </c>
      <c r="J183" s="4" t="str">
        <f t="shared" ca="1" si="24"/>
        <v/>
      </c>
      <c r="K183" s="4" t="str">
        <f ca="1">IF(AND(MAX(L$21:L182)&lt;=MAX(N$21:N182),F183&lt;&gt;"",MAX(L$21:L182)&lt;=TIME(20,0,0)),MAX(L$21:L182,F183),"")</f>
        <v/>
      </c>
      <c r="L183" s="4" t="str">
        <f t="shared" ca="1" si="25"/>
        <v/>
      </c>
      <c r="M183" s="4" t="str">
        <f ca="1">IF(AND(MAX(L$21:L182)&gt;MAX(N$21:N182),F183&lt;&gt;"",MAX(N$21:N182)&lt;TIME(20,0,0)),MAX(N$21:N182,F183),"")</f>
        <v/>
      </c>
      <c r="N183" s="4" t="str">
        <f t="shared" ca="1" si="26"/>
        <v/>
      </c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0"/>
      <c r="AF183" s="20"/>
      <c r="AG183" s="20"/>
      <c r="AH183" s="20"/>
      <c r="AI183" s="20"/>
      <c r="AJ183" s="20"/>
      <c r="AK183" s="20"/>
    </row>
    <row r="184" spans="1:37" ht="13.8" x14ac:dyDescent="0.3">
      <c r="A184" s="3">
        <f t="shared" ca="1" si="18"/>
        <v>1</v>
      </c>
      <c r="B184" s="6">
        <f t="shared" ca="1" si="19"/>
        <v>1.8034014117478476</v>
      </c>
      <c r="C184" s="4">
        <f t="shared" ca="1" si="20"/>
        <v>0.75144559275230494</v>
      </c>
      <c r="D184" s="20">
        <v>2.9000172579144419</v>
      </c>
      <c r="E184" s="4">
        <f t="shared" si="21"/>
        <v>2.0139008735516957E-3</v>
      </c>
      <c r="F184" s="4">
        <f t="shared" ca="1" si="22"/>
        <v>0.75144559275230494</v>
      </c>
      <c r="G184" s="3">
        <f ca="1">IF(F184&lt;&gt;"",SUM(COUNTIF($K$22:$K184,"&gt;"&amp;F184),COUNTIF($M$22:$M184,"&gt;"&amp;F184)),"")</f>
        <v>15</v>
      </c>
      <c r="H184" s="20">
        <v>12.849008082084765</v>
      </c>
      <c r="I184" s="4">
        <f t="shared" si="23"/>
        <v>8.9229222792255314E-3</v>
      </c>
      <c r="J184" s="4" t="str">
        <f t="shared" ca="1" si="24"/>
        <v/>
      </c>
      <c r="K184" s="4" t="str">
        <f ca="1">IF(AND(MAX(L$21:L183)&lt;=MAX(N$21:N183),F184&lt;&gt;"",MAX(L$21:L183)&lt;=TIME(20,0,0)),MAX(L$21:L183,F184),"")</f>
        <v/>
      </c>
      <c r="L184" s="4" t="str">
        <f t="shared" ca="1" si="25"/>
        <v/>
      </c>
      <c r="M184" s="4" t="str">
        <f ca="1">IF(AND(MAX(L$21:L183)&gt;MAX(N$21:N183),F184&lt;&gt;"",MAX(N$21:N183)&lt;TIME(20,0,0)),MAX(N$21:N183,F184),"")</f>
        <v/>
      </c>
      <c r="N184" s="4" t="str">
        <f t="shared" ca="1" si="26"/>
        <v/>
      </c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0"/>
      <c r="AF184" s="20"/>
      <c r="AG184" s="20"/>
      <c r="AH184" s="20"/>
      <c r="AI184" s="20"/>
      <c r="AJ184" s="20"/>
      <c r="AK184" s="20"/>
    </row>
    <row r="185" spans="1:37" ht="13.8" x14ac:dyDescent="0.3">
      <c r="A185" s="3">
        <f t="shared" ca="1" si="18"/>
        <v>0</v>
      </c>
      <c r="B185" s="6">
        <f t="shared" ca="1" si="19"/>
        <v>1.2383976841602267</v>
      </c>
      <c r="C185" s="4">
        <f t="shared" ca="1" si="20"/>
        <v>0.75230559114408291</v>
      </c>
      <c r="D185" s="20">
        <v>2.9521466520491231</v>
      </c>
      <c r="E185" s="4">
        <f t="shared" si="21"/>
        <v>2.0501018417007797E-3</v>
      </c>
      <c r="F185" s="4">
        <f t="shared" ca="1" si="22"/>
        <v>0.75435569298578364</v>
      </c>
      <c r="G185" s="3">
        <f ca="1">IF(F185&lt;&gt;"",SUM(COUNTIF($K$22:$K185,"&gt;"&amp;F185),COUNTIF($M$22:$M185,"&gt;"&amp;F185)),"")</f>
        <v>14</v>
      </c>
      <c r="H185" s="20">
        <v>12.400078655118705</v>
      </c>
      <c r="I185" s="4">
        <f t="shared" si="23"/>
        <v>8.6111657327213233E-3</v>
      </c>
      <c r="J185" s="4" t="str">
        <f t="shared" ca="1" si="24"/>
        <v/>
      </c>
      <c r="K185" s="4" t="str">
        <f ca="1">IF(AND(MAX(L$21:L184)&lt;=MAX(N$21:N184),F185&lt;&gt;"",MAX(L$21:L184)&lt;=TIME(20,0,0)),MAX(L$21:L184,F185),"")</f>
        <v/>
      </c>
      <c r="L185" s="4" t="str">
        <f t="shared" ca="1" si="25"/>
        <v/>
      </c>
      <c r="M185" s="4" t="str">
        <f ca="1">IF(AND(MAX(L$21:L184)&gt;MAX(N$21:N184),F185&lt;&gt;"",MAX(N$21:N184)&lt;TIME(20,0,0)),MAX(N$21:N184,F185),"")</f>
        <v/>
      </c>
      <c r="N185" s="4" t="str">
        <f t="shared" ca="1" si="26"/>
        <v/>
      </c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0"/>
      <c r="AF185" s="20"/>
      <c r="AG185" s="20"/>
      <c r="AH185" s="20"/>
      <c r="AI185" s="20"/>
      <c r="AJ185" s="20"/>
      <c r="AK185" s="20"/>
    </row>
    <row r="186" spans="1:37" ht="13.8" x14ac:dyDescent="0.3">
      <c r="A186" s="3">
        <f t="shared" ca="1" si="18"/>
        <v>0</v>
      </c>
      <c r="B186" s="6">
        <f t="shared" ca="1" si="19"/>
        <v>1.7593999027148572</v>
      </c>
      <c r="C186" s="4">
        <f t="shared" ca="1" si="20"/>
        <v>0.75352739663207935</v>
      </c>
      <c r="D186" s="20">
        <v>2.7485753056025715</v>
      </c>
      <c r="E186" s="4">
        <f t="shared" si="21"/>
        <v>1.9087328511128967E-3</v>
      </c>
      <c r="F186" s="4">
        <f t="shared" ca="1" si="22"/>
        <v>0.75543612948319228</v>
      </c>
      <c r="G186" s="3">
        <f ca="1">IF(F186&lt;&gt;"",SUM(COUNTIF($K$22:$K186,"&gt;"&amp;F186),COUNTIF($M$22:$M186,"&gt;"&amp;F186)),"")</f>
        <v>14</v>
      </c>
      <c r="H186" s="20">
        <v>12.596827938650677</v>
      </c>
      <c r="I186" s="4">
        <f t="shared" si="23"/>
        <v>8.7477971796185248E-3</v>
      </c>
      <c r="J186" s="4" t="str">
        <f t="shared" ca="1" si="24"/>
        <v/>
      </c>
      <c r="K186" s="4" t="str">
        <f ca="1">IF(AND(MAX(L$21:L185)&lt;=MAX(N$21:N185),F186&lt;&gt;"",MAX(L$21:L185)&lt;=TIME(20,0,0)),MAX(L$21:L185,F186),"")</f>
        <v/>
      </c>
      <c r="L186" s="4" t="str">
        <f t="shared" ca="1" si="25"/>
        <v/>
      </c>
      <c r="M186" s="4" t="str">
        <f ca="1">IF(AND(MAX(L$21:L185)&gt;MAX(N$21:N185),F186&lt;&gt;"",MAX(N$21:N185)&lt;TIME(20,0,0)),MAX(N$21:N185,F186),"")</f>
        <v/>
      </c>
      <c r="N186" s="4" t="str">
        <f t="shared" ca="1" si="26"/>
        <v/>
      </c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0"/>
      <c r="AF186" s="20"/>
      <c r="AG186" s="20"/>
      <c r="AH186" s="20"/>
      <c r="AI186" s="20"/>
      <c r="AJ186" s="20"/>
      <c r="AK186" s="20"/>
    </row>
    <row r="187" spans="1:37" ht="13.8" x14ac:dyDescent="0.3">
      <c r="A187" s="3">
        <f t="shared" ca="1" si="18"/>
        <v>0</v>
      </c>
      <c r="B187" s="6">
        <f t="shared" ca="1" si="19"/>
        <v>2.9153242909992185</v>
      </c>
      <c r="C187" s="4">
        <f t="shared" ca="1" si="20"/>
        <v>0.75555192738971766</v>
      </c>
      <c r="D187" s="20">
        <v>3.1910655100800795</v>
      </c>
      <c r="E187" s="4">
        <f t="shared" si="21"/>
        <v>2.2160177153333887E-3</v>
      </c>
      <c r="F187" s="4">
        <f t="shared" ca="1" si="22"/>
        <v>0.75776794510505108</v>
      </c>
      <c r="G187" s="3">
        <f ca="1">IF(F187&lt;&gt;"",SUM(COUNTIF($K$22:$K187,"&gt;"&amp;F187),COUNTIF($M$22:$M187,"&gt;"&amp;F187)),"")</f>
        <v>13</v>
      </c>
      <c r="H187" s="20">
        <v>17.16859916690737</v>
      </c>
      <c r="I187" s="4">
        <f t="shared" si="23"/>
        <v>1.192263831035234E-2</v>
      </c>
      <c r="J187" s="4" t="str">
        <f t="shared" ca="1" si="24"/>
        <v/>
      </c>
      <c r="K187" s="4" t="str">
        <f ca="1">IF(AND(MAX(L$21:L186)&lt;=MAX(N$21:N186),F187&lt;&gt;"",MAX(L$21:L186)&lt;=TIME(20,0,0)),MAX(L$21:L186,F187),"")</f>
        <v/>
      </c>
      <c r="L187" s="4" t="str">
        <f t="shared" ca="1" si="25"/>
        <v/>
      </c>
      <c r="M187" s="4" t="str">
        <f ca="1">IF(AND(MAX(L$21:L186)&gt;MAX(N$21:N186),F187&lt;&gt;"",MAX(N$21:N186)&lt;TIME(20,0,0)),MAX(N$21:N186,F187),"")</f>
        <v/>
      </c>
      <c r="N187" s="4" t="str">
        <f t="shared" ca="1" si="26"/>
        <v/>
      </c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0"/>
      <c r="AF187" s="20"/>
      <c r="AG187" s="20"/>
      <c r="AH187" s="20"/>
      <c r="AI187" s="20"/>
      <c r="AJ187" s="20"/>
      <c r="AK187" s="20"/>
    </row>
    <row r="188" spans="1:37" ht="13.8" x14ac:dyDescent="0.3">
      <c r="A188" s="3">
        <f t="shared" ca="1" si="18"/>
        <v>0</v>
      </c>
      <c r="B188" s="6">
        <f t="shared" ca="1" si="19"/>
        <v>3.1357226085373</v>
      </c>
      <c r="C188" s="4">
        <f t="shared" ca="1" si="20"/>
        <v>0.75772951253453524</v>
      </c>
      <c r="D188" s="20">
        <v>2.1427870327242999</v>
      </c>
      <c r="E188" s="4">
        <f t="shared" si="21"/>
        <v>1.4880465505029861E-3</v>
      </c>
      <c r="F188" s="4">
        <f t="shared" ca="1" si="22"/>
        <v>0.75921755908503818</v>
      </c>
      <c r="G188" s="3">
        <f ca="1">IF(F188&lt;&gt;"",SUM(COUNTIF($K$22:$K188,"&gt;"&amp;F188),COUNTIF($M$22:$M188,"&gt;"&amp;F188)),"")</f>
        <v>13</v>
      </c>
      <c r="H188" s="20">
        <v>16.989610609598458</v>
      </c>
      <c r="I188" s="4">
        <f t="shared" si="23"/>
        <v>1.1798340701110041E-2</v>
      </c>
      <c r="J188" s="4" t="str">
        <f t="shared" ca="1" si="24"/>
        <v/>
      </c>
      <c r="K188" s="4" t="str">
        <f ca="1">IF(AND(MAX(L$21:L187)&lt;=MAX(N$21:N187),F188&lt;&gt;"",MAX(L$21:L187)&lt;=TIME(20,0,0)),MAX(L$21:L187,F188),"")</f>
        <v/>
      </c>
      <c r="L188" s="4" t="str">
        <f t="shared" ca="1" si="25"/>
        <v/>
      </c>
      <c r="M188" s="4" t="str">
        <f ca="1">IF(AND(MAX(L$21:L187)&gt;MAX(N$21:N187),F188&lt;&gt;"",MAX(N$21:N187)&lt;TIME(20,0,0)),MAX(N$21:N187,F188),"")</f>
        <v/>
      </c>
      <c r="N188" s="4" t="str">
        <f t="shared" ca="1" si="26"/>
        <v/>
      </c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0"/>
      <c r="AF188" s="20"/>
      <c r="AG188" s="20"/>
      <c r="AH188" s="20"/>
      <c r="AI188" s="20"/>
      <c r="AJ188" s="20"/>
      <c r="AK188" s="20"/>
    </row>
    <row r="189" spans="1:37" ht="13.8" x14ac:dyDescent="0.3">
      <c r="A189" s="3">
        <f t="shared" ca="1" si="18"/>
        <v>0</v>
      </c>
      <c r="B189" s="6">
        <f t="shared" ca="1" si="19"/>
        <v>2.8724984523049777</v>
      </c>
      <c r="C189" s="4">
        <f t="shared" ca="1" si="20"/>
        <v>0.7597243031264137</v>
      </c>
      <c r="D189" s="20">
        <v>2.9834466279935441</v>
      </c>
      <c r="E189" s="4">
        <f t="shared" si="21"/>
        <v>2.071837936106628E-3</v>
      </c>
      <c r="F189" s="4">
        <f t="shared" ca="1" si="22"/>
        <v>0.76179614106252036</v>
      </c>
      <c r="G189" s="3">
        <f ca="1">IF(F189&lt;&gt;"",SUM(COUNTIF($K$22:$K189,"&gt;"&amp;F189),COUNTIF($M$22:$M189,"&gt;"&amp;F189)),"")</f>
        <v>13</v>
      </c>
      <c r="H189" s="20">
        <v>15.380325104742951</v>
      </c>
      <c r="I189" s="4">
        <f t="shared" si="23"/>
        <v>1.0680781322738161E-2</v>
      </c>
      <c r="J189" s="4" t="str">
        <f t="shared" ca="1" si="24"/>
        <v/>
      </c>
      <c r="K189" s="4" t="str">
        <f ca="1">IF(AND(MAX(L$21:L188)&lt;=MAX(N$21:N188),F189&lt;&gt;"",MAX(L$21:L188)&lt;=TIME(20,0,0)),MAX(L$21:L188,F189),"")</f>
        <v/>
      </c>
      <c r="L189" s="4" t="str">
        <f t="shared" ca="1" si="25"/>
        <v/>
      </c>
      <c r="M189" s="4" t="str">
        <f ca="1">IF(AND(MAX(L$21:L188)&gt;MAX(N$21:N188),F189&lt;&gt;"",MAX(N$21:N188)&lt;TIME(20,0,0)),MAX(N$21:N188,F189),"")</f>
        <v/>
      </c>
      <c r="N189" s="4" t="str">
        <f t="shared" ca="1" si="26"/>
        <v/>
      </c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0"/>
      <c r="AF189" s="20"/>
      <c r="AG189" s="20"/>
      <c r="AH189" s="20"/>
      <c r="AI189" s="20"/>
      <c r="AJ189" s="20"/>
      <c r="AK189" s="20"/>
    </row>
    <row r="190" spans="1:37" ht="13.8" x14ac:dyDescent="0.3">
      <c r="A190" s="3">
        <f t="shared" ca="1" si="18"/>
        <v>0</v>
      </c>
      <c r="B190" s="6">
        <f t="shared" ca="1" si="19"/>
        <v>3.396942813190416</v>
      </c>
      <c r="C190" s="4">
        <f t="shared" ca="1" si="20"/>
        <v>0.76208329119112928</v>
      </c>
      <c r="D190" s="20">
        <v>2.4903268429879972</v>
      </c>
      <c r="E190" s="4">
        <f t="shared" si="21"/>
        <v>1.7293936409638869E-3</v>
      </c>
      <c r="F190" s="4">
        <f t="shared" ca="1" si="22"/>
        <v>0.76381268483209319</v>
      </c>
      <c r="G190" s="3">
        <f ca="1">IF(F190&lt;&gt;"",SUM(COUNTIF($K$22:$K190,"&gt;"&amp;F190),COUNTIF($M$22:$M190,"&gt;"&amp;F190)),"")</f>
        <v>12</v>
      </c>
      <c r="H190" s="20">
        <v>15.767096253184718</v>
      </c>
      <c r="I190" s="4">
        <f t="shared" si="23"/>
        <v>1.0949372398044943E-2</v>
      </c>
      <c r="J190" s="4" t="str">
        <f t="shared" ca="1" si="24"/>
        <v/>
      </c>
      <c r="K190" s="4" t="str">
        <f ca="1">IF(AND(MAX(L$21:L189)&lt;=MAX(N$21:N189),F190&lt;&gt;"",MAX(L$21:L189)&lt;=TIME(20,0,0)),MAX(L$21:L189,F190),"")</f>
        <v/>
      </c>
      <c r="L190" s="4" t="str">
        <f t="shared" ca="1" si="25"/>
        <v/>
      </c>
      <c r="M190" s="4" t="str">
        <f ca="1">IF(AND(MAX(L$21:L189)&gt;MAX(N$21:N189),F190&lt;&gt;"",MAX(N$21:N189)&lt;TIME(20,0,0)),MAX(N$21:N189,F190),"")</f>
        <v/>
      </c>
      <c r="N190" s="4" t="str">
        <f t="shared" ca="1" si="26"/>
        <v/>
      </c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0"/>
      <c r="AF190" s="20"/>
      <c r="AG190" s="20"/>
      <c r="AH190" s="20"/>
      <c r="AI190" s="20"/>
      <c r="AJ190" s="20"/>
      <c r="AK190" s="20"/>
    </row>
    <row r="191" spans="1:37" ht="13.8" x14ac:dyDescent="0.3">
      <c r="A191" s="3">
        <f t="shared" ca="1" si="18"/>
        <v>0</v>
      </c>
      <c r="B191" s="6">
        <f t="shared" ca="1" si="19"/>
        <v>1.791622563057808</v>
      </c>
      <c r="C191" s="4">
        <f t="shared" ca="1" si="20"/>
        <v>0.76332747352658603</v>
      </c>
      <c r="D191" s="20">
        <v>3.9024188329931349</v>
      </c>
      <c r="E191" s="4">
        <f t="shared" si="21"/>
        <v>2.7100130784674546E-3</v>
      </c>
      <c r="F191" s="4">
        <f t="shared" ca="1" si="22"/>
        <v>0.76603748660505344</v>
      </c>
      <c r="G191" s="3">
        <f ca="1">IF(F191&lt;&gt;"",SUM(COUNTIF($K$22:$K191,"&gt;"&amp;F191),COUNTIF($M$22:$M191,"&gt;"&amp;F191)),"")</f>
        <v>12</v>
      </c>
      <c r="H191" s="20">
        <v>15.214262740882987</v>
      </c>
      <c r="I191" s="4">
        <f t="shared" si="23"/>
        <v>1.0565460236724297E-2</v>
      </c>
      <c r="J191" s="4" t="str">
        <f t="shared" ca="1" si="24"/>
        <v/>
      </c>
      <c r="K191" s="4" t="str">
        <f ca="1">IF(AND(MAX(L$21:L190)&lt;=MAX(N$21:N190),F191&lt;&gt;"",MAX(L$21:L190)&lt;=TIME(20,0,0)),MAX(L$21:L190,F191),"")</f>
        <v/>
      </c>
      <c r="L191" s="4" t="str">
        <f t="shared" ca="1" si="25"/>
        <v/>
      </c>
      <c r="M191" s="4" t="str">
        <f ca="1">IF(AND(MAX(L$21:L190)&gt;MAX(N$21:N190),F191&lt;&gt;"",MAX(N$21:N190)&lt;TIME(20,0,0)),MAX(N$21:N190,F191),"")</f>
        <v/>
      </c>
      <c r="N191" s="4" t="str">
        <f t="shared" ca="1" si="26"/>
        <v/>
      </c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0"/>
      <c r="AF191" s="20"/>
      <c r="AG191" s="20"/>
      <c r="AH191" s="20"/>
      <c r="AI191" s="20"/>
      <c r="AJ191" s="20"/>
      <c r="AK191" s="20"/>
    </row>
    <row r="192" spans="1:37" ht="13.8" x14ac:dyDescent="0.3">
      <c r="A192" s="3">
        <f t="shared" ca="1" si="18"/>
        <v>0</v>
      </c>
      <c r="B192" s="6">
        <f t="shared" ca="1" si="19"/>
        <v>6.0557195359063458</v>
      </c>
      <c r="C192" s="4">
        <f t="shared" ca="1" si="20"/>
        <v>0.76753283431540986</v>
      </c>
      <c r="D192" s="20">
        <v>2.7327381606737617</v>
      </c>
      <c r="E192" s="4">
        <f t="shared" si="21"/>
        <v>1.8977348338012235E-3</v>
      </c>
      <c r="F192" s="4">
        <f t="shared" ca="1" si="22"/>
        <v>0.76943056914921104</v>
      </c>
      <c r="G192" s="3">
        <f ca="1">IF(F192&lt;&gt;"",SUM(COUNTIF($K$22:$K192,"&gt;"&amp;F192),COUNTIF($M$22:$M192,"&gt;"&amp;F192)),"")</f>
        <v>12</v>
      </c>
      <c r="H192" s="20">
        <v>18.38451400239137</v>
      </c>
      <c r="I192" s="4">
        <f t="shared" si="23"/>
        <v>1.2767023612771785E-2</v>
      </c>
      <c r="J192" s="4" t="str">
        <f t="shared" ca="1" si="24"/>
        <v/>
      </c>
      <c r="K192" s="4" t="str">
        <f ca="1">IF(AND(MAX(L$21:L191)&lt;=MAX(N$21:N191),F192&lt;&gt;"",MAX(L$21:L191)&lt;=TIME(20,0,0)),MAX(L$21:L191,F192),"")</f>
        <v/>
      </c>
      <c r="L192" s="4" t="str">
        <f t="shared" ca="1" si="25"/>
        <v/>
      </c>
      <c r="M192" s="4" t="str">
        <f ca="1">IF(AND(MAX(L$21:L191)&gt;MAX(N$21:N191),F192&lt;&gt;"",MAX(N$21:N191)&lt;TIME(20,0,0)),MAX(N$21:N191,F192),"")</f>
        <v/>
      </c>
      <c r="N192" s="4" t="str">
        <f t="shared" ca="1" si="26"/>
        <v/>
      </c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0"/>
      <c r="AF192" s="20"/>
      <c r="AG192" s="20"/>
      <c r="AH192" s="20"/>
      <c r="AI192" s="20"/>
      <c r="AJ192" s="20"/>
      <c r="AK192" s="20"/>
    </row>
    <row r="193" spans="1:37" ht="13.8" x14ac:dyDescent="0.3">
      <c r="A193" s="3">
        <f t="shared" ca="1" si="18"/>
        <v>1</v>
      </c>
      <c r="B193" s="6">
        <f t="shared" ca="1" si="19"/>
        <v>2.7141882793421859</v>
      </c>
      <c r="C193" s="4">
        <f t="shared" ca="1" si="20"/>
        <v>0.7694176872871753</v>
      </c>
      <c r="D193" s="20">
        <v>4.146133854490472</v>
      </c>
      <c r="E193" s="4">
        <f t="shared" si="21"/>
        <v>2.879259621173939E-3</v>
      </c>
      <c r="F193" s="4">
        <f t="shared" ca="1" si="22"/>
        <v>0.7694176872871753</v>
      </c>
      <c r="G193" s="3">
        <f ca="1">IF(F193&lt;&gt;"",SUM(COUNTIF($K$22:$K193,"&gt;"&amp;F193),COUNTIF($M$22:$M193,"&gt;"&amp;F193)),"")</f>
        <v>12</v>
      </c>
      <c r="H193" s="20">
        <v>11.077838204655563</v>
      </c>
      <c r="I193" s="4">
        <f t="shared" si="23"/>
        <v>7.6929431976774749E-3</v>
      </c>
      <c r="J193" s="4" t="str">
        <f t="shared" ca="1" si="24"/>
        <v/>
      </c>
      <c r="K193" s="4" t="str">
        <f ca="1">IF(AND(MAX(L$21:L192)&lt;=MAX(N$21:N192),F193&lt;&gt;"",MAX(L$21:L192)&lt;=TIME(20,0,0)),MAX(L$21:L192,F193),"")</f>
        <v/>
      </c>
      <c r="L193" s="4" t="str">
        <f t="shared" ca="1" si="25"/>
        <v/>
      </c>
      <c r="M193" s="4" t="str">
        <f ca="1">IF(AND(MAX(L$21:L192)&gt;MAX(N$21:N192),F193&lt;&gt;"",MAX(N$21:N192)&lt;TIME(20,0,0)),MAX(N$21:N192,F193),"")</f>
        <v/>
      </c>
      <c r="N193" s="4" t="str">
        <f t="shared" ca="1" si="26"/>
        <v/>
      </c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0"/>
      <c r="AF193" s="20"/>
      <c r="AG193" s="20"/>
      <c r="AH193" s="20"/>
      <c r="AI193" s="20"/>
      <c r="AJ193" s="20"/>
      <c r="AK193" s="20"/>
    </row>
    <row r="194" spans="1:37" ht="13.8" x14ac:dyDescent="0.3">
      <c r="A194" s="3">
        <f t="shared" ca="1" si="18"/>
        <v>0</v>
      </c>
      <c r="B194" s="6">
        <f t="shared" ca="1" si="19"/>
        <v>1.1789429755284968</v>
      </c>
      <c r="C194" s="4">
        <f t="shared" ca="1" si="20"/>
        <v>0.77023639768684782</v>
      </c>
      <c r="D194" s="20">
        <v>2.4180109297303716</v>
      </c>
      <c r="E194" s="4">
        <f t="shared" si="21"/>
        <v>1.6791742567572024E-3</v>
      </c>
      <c r="F194" s="4">
        <f t="shared" ca="1" si="22"/>
        <v>0.77191557194360505</v>
      </c>
      <c r="G194" s="3">
        <f ca="1">IF(F194&lt;&gt;"",SUM(COUNTIF($K$22:$K194,"&gt;"&amp;F194),COUNTIF($M$22:$M194,"&gt;"&amp;F194)),"")</f>
        <v>11</v>
      </c>
      <c r="H194" s="20">
        <v>13.106171972267475</v>
      </c>
      <c r="I194" s="4">
        <f t="shared" si="23"/>
        <v>9.1015083140746356E-3</v>
      </c>
      <c r="J194" s="4" t="str">
        <f t="shared" ca="1" si="24"/>
        <v/>
      </c>
      <c r="K194" s="4" t="str">
        <f ca="1">IF(AND(MAX(L$21:L193)&lt;=MAX(N$21:N193),F194&lt;&gt;"",MAX(L$21:L193)&lt;=TIME(20,0,0)),MAX(L$21:L193,F194),"")</f>
        <v/>
      </c>
      <c r="L194" s="4" t="str">
        <f t="shared" ca="1" si="25"/>
        <v/>
      </c>
      <c r="M194" s="4" t="str">
        <f ca="1">IF(AND(MAX(L$21:L193)&gt;MAX(N$21:N193),F194&lt;&gt;"",MAX(N$21:N193)&lt;TIME(20,0,0)),MAX(N$21:N193,F194),"")</f>
        <v/>
      </c>
      <c r="N194" s="4" t="str">
        <f t="shared" ca="1" si="26"/>
        <v/>
      </c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0"/>
      <c r="AF194" s="20"/>
      <c r="AG194" s="20"/>
      <c r="AH194" s="20"/>
      <c r="AI194" s="20"/>
      <c r="AJ194" s="20"/>
      <c r="AK194" s="20"/>
    </row>
    <row r="195" spans="1:37" ht="13.8" x14ac:dyDescent="0.3">
      <c r="A195" s="3">
        <f t="shared" ca="1" si="18"/>
        <v>0</v>
      </c>
      <c r="B195" s="6">
        <f t="shared" ca="1" si="19"/>
        <v>1.6265534813154181</v>
      </c>
      <c r="C195" s="4">
        <f t="shared" ca="1" si="20"/>
        <v>0.7713659487155391</v>
      </c>
      <c r="D195" s="20">
        <v>3.6231090310393483</v>
      </c>
      <c r="E195" s="4">
        <f t="shared" si="21"/>
        <v>2.5160479382217698E-3</v>
      </c>
      <c r="F195" s="4">
        <f t="shared" ca="1" si="22"/>
        <v>0.7738819966537609</v>
      </c>
      <c r="G195" s="3">
        <f ca="1">IF(F195&lt;&gt;"",SUM(COUNTIF($K$22:$K195,"&gt;"&amp;F195),COUNTIF($M$22:$M195,"&gt;"&amp;F195)),"")</f>
        <v>11</v>
      </c>
      <c r="H195" s="20">
        <v>15.00329976046487</v>
      </c>
      <c r="I195" s="4">
        <f t="shared" si="23"/>
        <v>1.0418958166989492E-2</v>
      </c>
      <c r="J195" s="4" t="str">
        <f t="shared" ca="1" si="24"/>
        <v/>
      </c>
      <c r="K195" s="4" t="str">
        <f ca="1">IF(AND(MAX(L$21:L194)&lt;=MAX(N$21:N194),F195&lt;&gt;"",MAX(L$21:L194)&lt;=TIME(20,0,0)),MAX(L$21:L194,F195),"")</f>
        <v/>
      </c>
      <c r="L195" s="4" t="str">
        <f t="shared" ca="1" si="25"/>
        <v/>
      </c>
      <c r="M195" s="4" t="str">
        <f ca="1">IF(AND(MAX(L$21:L194)&gt;MAX(N$21:N194),F195&lt;&gt;"",MAX(N$21:N194)&lt;TIME(20,0,0)),MAX(N$21:N194,F195),"")</f>
        <v/>
      </c>
      <c r="N195" s="4" t="str">
        <f t="shared" ca="1" si="26"/>
        <v/>
      </c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0"/>
      <c r="AF195" s="20"/>
      <c r="AG195" s="20"/>
      <c r="AH195" s="20"/>
      <c r="AI195" s="20"/>
      <c r="AJ195" s="20"/>
      <c r="AK195" s="20"/>
    </row>
    <row r="196" spans="1:37" ht="13.8" x14ac:dyDescent="0.3">
      <c r="A196" s="3">
        <f t="shared" ca="1" si="18"/>
        <v>0</v>
      </c>
      <c r="B196" s="6">
        <f t="shared" ca="1" si="19"/>
        <v>3.9383451971139998</v>
      </c>
      <c r="C196" s="4">
        <f t="shared" ca="1" si="20"/>
        <v>0.77410091065797937</v>
      </c>
      <c r="D196" s="20">
        <v>4.0823282536875922</v>
      </c>
      <c r="E196" s="4">
        <f t="shared" si="21"/>
        <v>2.8349501761719392E-3</v>
      </c>
      <c r="F196" s="4">
        <f t="shared" ca="1" si="22"/>
        <v>0.77693586083415134</v>
      </c>
      <c r="G196" s="3">
        <f ca="1">IF(F196&lt;&gt;"",SUM(COUNTIF($K$22:$K196,"&gt;"&amp;F196),COUNTIF($M$22:$M196,"&gt;"&amp;F196)),"")</f>
        <v>11</v>
      </c>
      <c r="H196" s="20">
        <v>7.5032852843287401</v>
      </c>
      <c r="I196" s="4">
        <f t="shared" si="23"/>
        <v>5.210614780783847E-3</v>
      </c>
      <c r="J196" s="4" t="str">
        <f t="shared" ca="1" si="24"/>
        <v/>
      </c>
      <c r="K196" s="4" t="str">
        <f ca="1">IF(AND(MAX(L$21:L195)&lt;=MAX(N$21:N195),F196&lt;&gt;"",MAX(L$21:L195)&lt;=TIME(20,0,0)),MAX(L$21:L195,F196),"")</f>
        <v/>
      </c>
      <c r="L196" s="4" t="str">
        <f t="shared" ca="1" si="25"/>
        <v/>
      </c>
      <c r="M196" s="4" t="str">
        <f ca="1">IF(AND(MAX(L$21:L195)&gt;MAX(N$21:N195),F196&lt;&gt;"",MAX(N$21:N195)&lt;TIME(20,0,0)),MAX(N$21:N195,F196),"")</f>
        <v/>
      </c>
      <c r="N196" s="4" t="str">
        <f t="shared" ca="1" si="26"/>
        <v/>
      </c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0"/>
      <c r="AF196" s="20"/>
      <c r="AG196" s="20"/>
      <c r="AH196" s="20"/>
      <c r="AI196" s="20"/>
      <c r="AJ196" s="20"/>
      <c r="AK196" s="20"/>
    </row>
    <row r="197" spans="1:37" ht="13.8" x14ac:dyDescent="0.3">
      <c r="A197" s="3">
        <f t="shared" ca="1" si="18"/>
        <v>0</v>
      </c>
      <c r="B197" s="6">
        <f t="shared" ca="1" si="19"/>
        <v>3.8903250338437072</v>
      </c>
      <c r="C197" s="4">
        <f t="shared" ca="1" si="20"/>
        <v>0.7768025252648153</v>
      </c>
      <c r="D197" s="20">
        <v>1.71158934183768</v>
      </c>
      <c r="E197" s="4">
        <f t="shared" si="21"/>
        <v>1.1886037096094999E-3</v>
      </c>
      <c r="F197" s="4">
        <f t="shared" ca="1" si="22"/>
        <v>0.77799112897442479</v>
      </c>
      <c r="G197" s="3">
        <f ca="1">IF(F197&lt;&gt;"",SUM(COUNTIF($K$22:$K197,"&gt;"&amp;F197),COUNTIF($M$22:$M197,"&gt;"&amp;F197)),"")</f>
        <v>11</v>
      </c>
      <c r="H197" s="20">
        <v>13.052531680059474</v>
      </c>
      <c r="I197" s="4">
        <f t="shared" si="23"/>
        <v>9.0642581111524123E-3</v>
      </c>
      <c r="J197" s="4" t="str">
        <f t="shared" ca="1" si="24"/>
        <v/>
      </c>
      <c r="K197" s="4" t="str">
        <f ca="1">IF(AND(MAX(L$21:L196)&lt;=MAX(N$21:N196),F197&lt;&gt;"",MAX(L$21:L196)&lt;=TIME(20,0,0)),MAX(L$21:L196,F197),"")</f>
        <v/>
      </c>
      <c r="L197" s="4" t="str">
        <f t="shared" ca="1" si="25"/>
        <v/>
      </c>
      <c r="M197" s="4" t="str">
        <f ca="1">IF(AND(MAX(L$21:L196)&gt;MAX(N$21:N196),F197&lt;&gt;"",MAX(N$21:N196)&lt;TIME(20,0,0)),MAX(N$21:N196,F197),"")</f>
        <v/>
      </c>
      <c r="N197" s="4" t="str">
        <f t="shared" ca="1" si="26"/>
        <v/>
      </c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0"/>
      <c r="AF197" s="20"/>
      <c r="AG197" s="20"/>
      <c r="AH197" s="20"/>
      <c r="AI197" s="20"/>
      <c r="AJ197" s="20"/>
      <c r="AK197" s="20"/>
    </row>
    <row r="198" spans="1:37" ht="13.8" x14ac:dyDescent="0.3">
      <c r="A198" s="3">
        <f t="shared" ca="1" si="18"/>
        <v>1</v>
      </c>
      <c r="B198" s="6">
        <f t="shared" ca="1" si="19"/>
        <v>1.489493641371787</v>
      </c>
      <c r="C198" s="4">
        <f t="shared" ca="1" si="20"/>
        <v>0.77783689584910132</v>
      </c>
      <c r="D198" s="20">
        <v>2.8248355836949486</v>
      </c>
      <c r="E198" s="4">
        <f t="shared" si="21"/>
        <v>1.9616913775659366E-3</v>
      </c>
      <c r="F198" s="4">
        <f t="shared" ca="1" si="22"/>
        <v>0.77783689584910132</v>
      </c>
      <c r="G198" s="3">
        <f ca="1">IF(F198&lt;&gt;"",SUM(COUNTIF($K$22:$K198,"&gt;"&amp;F198),COUNTIF($M$22:$M198,"&gt;"&amp;F198)),"")</f>
        <v>11</v>
      </c>
      <c r="H198" s="20">
        <v>21.512175332318293</v>
      </c>
      <c r="I198" s="4">
        <f t="shared" si="23"/>
        <v>1.493901064744326E-2</v>
      </c>
      <c r="J198" s="4" t="str">
        <f t="shared" ca="1" si="24"/>
        <v/>
      </c>
      <c r="K198" s="4" t="str">
        <f ca="1">IF(AND(MAX(L$21:L197)&lt;=MAX(N$21:N197),F198&lt;&gt;"",MAX(L$21:L197)&lt;=TIME(20,0,0)),MAX(L$21:L197,F198),"")</f>
        <v/>
      </c>
      <c r="L198" s="4" t="str">
        <f t="shared" ca="1" si="25"/>
        <v/>
      </c>
      <c r="M198" s="4" t="str">
        <f ca="1">IF(AND(MAX(L$21:L197)&gt;MAX(N$21:N197),F198&lt;&gt;"",MAX(N$21:N197)&lt;TIME(20,0,0)),MAX(N$21:N197,F198),"")</f>
        <v/>
      </c>
      <c r="N198" s="4" t="str">
        <f t="shared" ca="1" si="26"/>
        <v/>
      </c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0"/>
      <c r="AF198" s="20"/>
      <c r="AG198" s="20"/>
      <c r="AH198" s="20"/>
      <c r="AI198" s="20"/>
      <c r="AJ198" s="20"/>
      <c r="AK198" s="20"/>
    </row>
    <row r="199" spans="1:37" ht="13.8" x14ac:dyDescent="0.3">
      <c r="A199" s="3">
        <f t="shared" ca="1" si="18"/>
        <v>0</v>
      </c>
      <c r="B199" s="6">
        <f t="shared" ca="1" si="19"/>
        <v>3.4888944703615334</v>
      </c>
      <c r="C199" s="4">
        <f t="shared" ca="1" si="20"/>
        <v>0.78025973923129688</v>
      </c>
      <c r="D199" s="20">
        <v>4.6101876099128276</v>
      </c>
      <c r="E199" s="4">
        <f t="shared" si="21"/>
        <v>3.2015191735505748E-3</v>
      </c>
      <c r="F199" s="4">
        <f t="shared" ca="1" si="22"/>
        <v>0.78346125840484748</v>
      </c>
      <c r="G199" s="3">
        <f ca="1">IF(F199&lt;&gt;"",SUM(COUNTIF($K$22:$K199,"&gt;"&amp;F199),COUNTIF($M$22:$M199,"&gt;"&amp;F199)),"")</f>
        <v>9</v>
      </c>
      <c r="H199" s="20">
        <v>19.985878376828623</v>
      </c>
      <c r="I199" s="4">
        <f t="shared" si="23"/>
        <v>1.3879082206130988E-2</v>
      </c>
      <c r="J199" s="4" t="str">
        <f t="shared" ca="1" si="24"/>
        <v/>
      </c>
      <c r="K199" s="4" t="str">
        <f ca="1">IF(AND(MAX(L$21:L198)&lt;=MAX(N$21:N198),F199&lt;&gt;"",MAX(L$21:L198)&lt;=TIME(20,0,0)),MAX(L$21:L198,F199),"")</f>
        <v/>
      </c>
      <c r="L199" s="4" t="str">
        <f t="shared" ca="1" si="25"/>
        <v/>
      </c>
      <c r="M199" s="4" t="str">
        <f ca="1">IF(AND(MAX(L$21:L198)&gt;MAX(N$21:N198),F199&lt;&gt;"",MAX(N$21:N198)&lt;TIME(20,0,0)),MAX(N$21:N198,F199),"")</f>
        <v/>
      </c>
      <c r="N199" s="4" t="str">
        <f t="shared" ca="1" si="26"/>
        <v/>
      </c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0"/>
      <c r="AF199" s="20"/>
      <c r="AG199" s="20"/>
      <c r="AH199" s="20"/>
      <c r="AI199" s="20"/>
      <c r="AJ199" s="20"/>
      <c r="AK199" s="20"/>
    </row>
    <row r="200" spans="1:37" ht="13.8" x14ac:dyDescent="0.3">
      <c r="A200" s="3">
        <f t="shared" ca="1" si="18"/>
        <v>1</v>
      </c>
      <c r="B200" s="6">
        <f t="shared" ca="1" si="19"/>
        <v>2.8229989517912264</v>
      </c>
      <c r="C200" s="4">
        <f t="shared" ca="1" si="20"/>
        <v>0.78222015517004073</v>
      </c>
      <c r="D200" s="20">
        <v>2.5576393985174946</v>
      </c>
      <c r="E200" s="4">
        <f t="shared" si="21"/>
        <v>1.7761384711927045E-3</v>
      </c>
      <c r="F200" s="4">
        <f t="shared" ca="1" si="22"/>
        <v>0.78222015517004073</v>
      </c>
      <c r="G200" s="3">
        <f ca="1">IF(F200&lt;&gt;"",SUM(COUNTIF($K$22:$K200,"&gt;"&amp;F200),COUNTIF($M$22:$M200,"&gt;"&amp;F200)),"")</f>
        <v>10</v>
      </c>
      <c r="H200" s="20">
        <v>15.885555095919699</v>
      </c>
      <c r="I200" s="4">
        <f t="shared" si="23"/>
        <v>1.1031635483277569E-2</v>
      </c>
      <c r="J200" s="4" t="str">
        <f t="shared" ca="1" si="24"/>
        <v/>
      </c>
      <c r="K200" s="4" t="str">
        <f ca="1">IF(AND(MAX(L$21:L199)&lt;=MAX(N$21:N199),F200&lt;&gt;"",MAX(L$21:L199)&lt;=TIME(20,0,0)),MAX(L$21:L199,F200),"")</f>
        <v/>
      </c>
      <c r="L200" s="4" t="str">
        <f t="shared" ca="1" si="25"/>
        <v/>
      </c>
      <c r="M200" s="4" t="str">
        <f ca="1">IF(AND(MAX(L$21:L199)&gt;MAX(N$21:N199),F200&lt;&gt;"",MAX(N$21:N199)&lt;TIME(20,0,0)),MAX(N$21:N199,F200),"")</f>
        <v/>
      </c>
      <c r="N200" s="4" t="str">
        <f t="shared" ca="1" si="26"/>
        <v/>
      </c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0"/>
      <c r="AF200" s="20"/>
      <c r="AG200" s="20"/>
      <c r="AH200" s="20"/>
      <c r="AI200" s="20"/>
      <c r="AJ200" s="20"/>
      <c r="AK200" s="20"/>
    </row>
    <row r="201" spans="1:37" ht="13.8" x14ac:dyDescent="0.3">
      <c r="A201" s="3">
        <f t="shared" ca="1" si="18"/>
        <v>0</v>
      </c>
      <c r="B201" s="6">
        <f t="shared" ca="1" si="19"/>
        <v>1.4020875107652682</v>
      </c>
      <c r="C201" s="4">
        <f t="shared" ca="1" si="20"/>
        <v>0.78319382705251661</v>
      </c>
      <c r="D201" s="20">
        <v>3.4468063252716092</v>
      </c>
      <c r="E201" s="4">
        <f t="shared" si="21"/>
        <v>2.3936155036608396E-3</v>
      </c>
      <c r="F201" s="4">
        <f t="shared" ca="1" si="22"/>
        <v>0.78558744255617741</v>
      </c>
      <c r="G201" s="3">
        <f ca="1">IF(F201&lt;&gt;"",SUM(COUNTIF($K$22:$K201,"&gt;"&amp;F201),COUNTIF($M$22:$M201,"&gt;"&amp;F201)),"")</f>
        <v>9</v>
      </c>
      <c r="H201" s="20">
        <v>15.510912911977357</v>
      </c>
      <c r="I201" s="4">
        <f t="shared" si="23"/>
        <v>1.0771467299984275E-2</v>
      </c>
      <c r="J201" s="4" t="str">
        <f t="shared" ca="1" si="24"/>
        <v/>
      </c>
      <c r="K201" s="4" t="str">
        <f ca="1">IF(AND(MAX(L$21:L200)&lt;=MAX(N$21:N200),F201&lt;&gt;"",MAX(L$21:L200)&lt;=TIME(20,0,0)),MAX(L$21:L200,F201),"")</f>
        <v/>
      </c>
      <c r="L201" s="4" t="str">
        <f t="shared" ca="1" si="25"/>
        <v/>
      </c>
      <c r="M201" s="4" t="str">
        <f ca="1">IF(AND(MAX(L$21:L200)&gt;MAX(N$21:N200),F201&lt;&gt;"",MAX(N$21:N200)&lt;TIME(20,0,0)),MAX(N$21:N200,F201),"")</f>
        <v/>
      </c>
      <c r="N201" s="4" t="str">
        <f t="shared" ca="1" si="26"/>
        <v/>
      </c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0"/>
      <c r="AF201" s="20"/>
      <c r="AG201" s="20"/>
      <c r="AH201" s="20"/>
      <c r="AI201" s="20"/>
      <c r="AJ201" s="20"/>
      <c r="AK201" s="20"/>
    </row>
    <row r="202" spans="1:37" ht="13.8" x14ac:dyDescent="0.3">
      <c r="A202" s="3">
        <f t="shared" ca="1" si="18"/>
        <v>0</v>
      </c>
      <c r="B202" s="6">
        <f t="shared" ca="1" si="19"/>
        <v>1.1717366659436861</v>
      </c>
      <c r="C202" s="4">
        <f t="shared" ca="1" si="20"/>
        <v>0.78400753307053306</v>
      </c>
      <c r="D202" s="20">
        <v>3.4241249484948639</v>
      </c>
      <c r="E202" s="4">
        <f t="shared" si="21"/>
        <v>2.3778645475658776E-3</v>
      </c>
      <c r="F202" s="4">
        <f t="shared" ca="1" si="22"/>
        <v>0.78638539761809889</v>
      </c>
      <c r="G202" s="3">
        <f ca="1">IF(F202&lt;&gt;"",SUM(COUNTIF($K$22:$K202,"&gt;"&amp;F202),COUNTIF($M$22:$M202,"&gt;"&amp;F202)),"")</f>
        <v>9</v>
      </c>
      <c r="H202" s="20">
        <v>12.727138634218136</v>
      </c>
      <c r="I202" s="4">
        <f t="shared" si="23"/>
        <v>8.8382907182070394E-3</v>
      </c>
      <c r="J202" s="4" t="str">
        <f t="shared" ca="1" si="24"/>
        <v/>
      </c>
      <c r="K202" s="4" t="str">
        <f ca="1">IF(AND(MAX(L$21:L201)&lt;=MAX(N$21:N201),F202&lt;&gt;"",MAX(L$21:L201)&lt;=TIME(20,0,0)),MAX(L$21:L201,F202),"")</f>
        <v/>
      </c>
      <c r="L202" s="4" t="str">
        <f t="shared" ca="1" si="25"/>
        <v/>
      </c>
      <c r="M202" s="4" t="str">
        <f ca="1">IF(AND(MAX(L$21:L201)&gt;MAX(N$21:N201),F202&lt;&gt;"",MAX(N$21:N201)&lt;TIME(20,0,0)),MAX(N$21:N201,F202),"")</f>
        <v/>
      </c>
      <c r="N202" s="4" t="str">
        <f t="shared" ca="1" si="26"/>
        <v/>
      </c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0"/>
      <c r="AF202" s="20"/>
      <c r="AG202" s="20"/>
      <c r="AH202" s="20"/>
      <c r="AI202" s="20"/>
      <c r="AJ202" s="20"/>
      <c r="AK202" s="20"/>
    </row>
    <row r="203" spans="1:37" ht="13.8" x14ac:dyDescent="0.3">
      <c r="A203" s="3">
        <f t="shared" ca="1" si="18"/>
        <v>0</v>
      </c>
      <c r="B203" s="6">
        <f t="shared" ca="1" si="19"/>
        <v>12.335162535610356</v>
      </c>
      <c r="C203" s="4">
        <f t="shared" ca="1" si="20"/>
        <v>0.79257361816470695</v>
      </c>
      <c r="D203" s="20">
        <v>2.648237007932039</v>
      </c>
      <c r="E203" s="4">
        <f t="shared" si="21"/>
        <v>1.8390534777305825E-3</v>
      </c>
      <c r="F203" s="4">
        <f t="shared" ca="1" si="22"/>
        <v>0.79441267164243756</v>
      </c>
      <c r="G203" s="3">
        <f ca="1">IF(F203&lt;&gt;"",SUM(COUNTIF($K$22:$K203,"&gt;"&amp;F203),COUNTIF($M$22:$M203,"&gt;"&amp;F203)),"")</f>
        <v>7</v>
      </c>
      <c r="H203" s="20">
        <v>19.166420808360272</v>
      </c>
      <c r="I203" s="4">
        <f t="shared" si="23"/>
        <v>1.3310014450250188E-2</v>
      </c>
      <c r="J203" s="4" t="str">
        <f t="shared" ca="1" si="24"/>
        <v/>
      </c>
      <c r="K203" s="4" t="str">
        <f ca="1">IF(AND(MAX(L$21:L202)&lt;=MAX(N$21:N202),F203&lt;&gt;"",MAX(L$21:L202)&lt;=TIME(20,0,0)),MAX(L$21:L202,F203),"")</f>
        <v/>
      </c>
      <c r="L203" s="4" t="str">
        <f t="shared" ca="1" si="25"/>
        <v/>
      </c>
      <c r="M203" s="4" t="str">
        <f ca="1">IF(AND(MAX(L$21:L202)&gt;MAX(N$21:N202),F203&lt;&gt;"",MAX(N$21:N202)&lt;TIME(20,0,0)),MAX(N$21:N202,F203),"")</f>
        <v/>
      </c>
      <c r="N203" s="4" t="str">
        <f t="shared" ca="1" si="26"/>
        <v/>
      </c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0"/>
      <c r="AF203" s="20"/>
      <c r="AG203" s="20"/>
      <c r="AH203" s="20"/>
      <c r="AI203" s="20"/>
      <c r="AJ203" s="20"/>
      <c r="AK203" s="20"/>
    </row>
    <row r="204" spans="1:37" ht="13.8" x14ac:dyDescent="0.3">
      <c r="A204" s="3">
        <f t="shared" ca="1" si="18"/>
        <v>0</v>
      </c>
      <c r="B204" s="6">
        <f t="shared" ca="1" si="19"/>
        <v>1.4512729706945393</v>
      </c>
      <c r="C204" s="4">
        <f t="shared" ca="1" si="20"/>
        <v>0.79358144661657815</v>
      </c>
      <c r="D204" s="20">
        <v>3.1648626835049072</v>
      </c>
      <c r="E204" s="4">
        <f t="shared" si="21"/>
        <v>2.1978213079895188E-3</v>
      </c>
      <c r="F204" s="4">
        <f t="shared" ca="1" si="22"/>
        <v>0.79577926792456766</v>
      </c>
      <c r="G204" s="3">
        <f ca="1">IF(F204&lt;&gt;"",SUM(COUNTIF($K$22:$K204,"&gt;"&amp;F204),COUNTIF($M$22:$M204,"&gt;"&amp;F204)),"")</f>
        <v>7</v>
      </c>
      <c r="H204" s="20">
        <v>16.822149897634517</v>
      </c>
      <c r="I204" s="4">
        <f t="shared" si="23"/>
        <v>1.168204854002397E-2</v>
      </c>
      <c r="J204" s="4" t="str">
        <f t="shared" ca="1" si="24"/>
        <v/>
      </c>
      <c r="K204" s="4" t="str">
        <f ca="1">IF(AND(MAX(L$21:L203)&lt;=MAX(N$21:N203),F204&lt;&gt;"",MAX(L$21:L203)&lt;=TIME(20,0,0)),MAX(L$21:L203,F204),"")</f>
        <v/>
      </c>
      <c r="L204" s="4" t="str">
        <f t="shared" ca="1" si="25"/>
        <v/>
      </c>
      <c r="M204" s="4" t="str">
        <f ca="1">IF(AND(MAX(L$21:L203)&gt;MAX(N$21:N203),F204&lt;&gt;"",MAX(N$21:N203)&lt;TIME(20,0,0)),MAX(N$21:N203,F204),"")</f>
        <v/>
      </c>
      <c r="N204" s="4" t="str">
        <f t="shared" ca="1" si="26"/>
        <v/>
      </c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0"/>
      <c r="AF204" s="20"/>
      <c r="AG204" s="20"/>
      <c r="AH204" s="20"/>
      <c r="AI204" s="20"/>
      <c r="AJ204" s="20"/>
      <c r="AK204" s="20"/>
    </row>
    <row r="205" spans="1:37" ht="13.8" x14ac:dyDescent="0.3">
      <c r="A205" s="3">
        <f t="shared" ca="1" si="18"/>
        <v>0</v>
      </c>
      <c r="B205" s="6">
        <f t="shared" ca="1" si="19"/>
        <v>1.0518502051556209</v>
      </c>
      <c r="C205" s="4">
        <f t="shared" ca="1" si="20"/>
        <v>0.79431189814793624</v>
      </c>
      <c r="D205" s="20">
        <v>3.207826928999566</v>
      </c>
      <c r="E205" s="4">
        <f t="shared" si="21"/>
        <v>2.2276575895830318E-3</v>
      </c>
      <c r="F205" s="4">
        <f t="shared" ca="1" si="22"/>
        <v>0.79653955573751922</v>
      </c>
      <c r="G205" s="3">
        <f ca="1">IF(F205&lt;&gt;"",SUM(COUNTIF($K$22:$K205,"&gt;"&amp;F205),COUNTIF($M$22:$M205,"&gt;"&amp;F205)),"")</f>
        <v>7</v>
      </c>
      <c r="H205" s="20">
        <v>13.757733976617601</v>
      </c>
      <c r="I205" s="4">
        <f t="shared" si="23"/>
        <v>9.5539819282066674E-3</v>
      </c>
      <c r="J205" s="4" t="str">
        <f t="shared" ca="1" si="24"/>
        <v/>
      </c>
      <c r="K205" s="4" t="str">
        <f ca="1">IF(AND(MAX(L$21:L204)&lt;=MAX(N$21:N204),F205&lt;&gt;"",MAX(L$21:L204)&lt;=TIME(20,0,0)),MAX(L$21:L204,F205),"")</f>
        <v/>
      </c>
      <c r="L205" s="4" t="str">
        <f t="shared" ca="1" si="25"/>
        <v/>
      </c>
      <c r="M205" s="4" t="str">
        <f ca="1">IF(AND(MAX(L$21:L204)&gt;MAX(N$21:N204),F205&lt;&gt;"",MAX(N$21:N204)&lt;TIME(20,0,0)),MAX(N$21:N204,F205),"")</f>
        <v/>
      </c>
      <c r="N205" s="4" t="str">
        <f t="shared" ca="1" si="26"/>
        <v/>
      </c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0"/>
      <c r="AF205" s="20"/>
      <c r="AG205" s="20"/>
      <c r="AH205" s="20"/>
      <c r="AI205" s="20"/>
      <c r="AJ205" s="20"/>
      <c r="AK205" s="20"/>
    </row>
    <row r="206" spans="1:37" ht="13.8" x14ac:dyDescent="0.3">
      <c r="A206" s="3">
        <f t="shared" ca="1" si="18"/>
        <v>0</v>
      </c>
      <c r="B206" s="6">
        <f t="shared" ca="1" si="19"/>
        <v>1.9002334288165281</v>
      </c>
      <c r="C206" s="4">
        <f t="shared" ca="1" si="20"/>
        <v>0.79563150469572552</v>
      </c>
      <c r="D206" s="20">
        <v>2.6944728763992316</v>
      </c>
      <c r="E206" s="4">
        <f t="shared" si="21"/>
        <v>1.8711617197216886E-3</v>
      </c>
      <c r="F206" s="4">
        <f t="shared" ca="1" si="22"/>
        <v>0.7975026664154472</v>
      </c>
      <c r="G206" s="3">
        <f ca="1">IF(F206&lt;&gt;"",SUM(COUNTIF($K$22:$K206,"&gt;"&amp;F206),COUNTIF($M$22:$M206,"&gt;"&amp;F206)),"")</f>
        <v>7</v>
      </c>
      <c r="H206" s="20">
        <v>15.300815372611396</v>
      </c>
      <c r="I206" s="4">
        <f t="shared" si="23"/>
        <v>1.0625566230980136E-2</v>
      </c>
      <c r="J206" s="4" t="str">
        <f t="shared" ca="1" si="24"/>
        <v/>
      </c>
      <c r="K206" s="4" t="str">
        <f ca="1">IF(AND(MAX(L$21:L205)&lt;=MAX(N$21:N205),F206&lt;&gt;"",MAX(L$21:L205)&lt;=TIME(20,0,0)),MAX(L$21:L205,F206),"")</f>
        <v/>
      </c>
      <c r="L206" s="4" t="str">
        <f t="shared" ca="1" si="25"/>
        <v/>
      </c>
      <c r="M206" s="4" t="str">
        <f ca="1">IF(AND(MAX(L$21:L205)&gt;MAX(N$21:N205),F206&lt;&gt;"",MAX(N$21:N205)&lt;TIME(20,0,0)),MAX(N$21:N205,F206),"")</f>
        <v/>
      </c>
      <c r="N206" s="4" t="str">
        <f t="shared" ca="1" si="26"/>
        <v/>
      </c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0"/>
      <c r="AF206" s="20"/>
      <c r="AG206" s="20"/>
      <c r="AH206" s="20"/>
      <c r="AI206" s="20"/>
      <c r="AJ206" s="20"/>
      <c r="AK206" s="20"/>
    </row>
    <row r="207" spans="1:37" ht="13.8" x14ac:dyDescent="0.3">
      <c r="A207" s="3">
        <f t="shared" ca="1" si="18"/>
        <v>0</v>
      </c>
      <c r="B207" s="6">
        <f t="shared" ca="1" si="19"/>
        <v>3.8739125097465177</v>
      </c>
      <c r="C207" s="4">
        <f t="shared" ca="1" si="20"/>
        <v>0.79832172171638283</v>
      </c>
      <c r="D207" s="20">
        <v>2.8625406760766055</v>
      </c>
      <c r="E207" s="4">
        <f t="shared" si="21"/>
        <v>1.9878754694976426E-3</v>
      </c>
      <c r="F207" s="4">
        <f t="shared" ca="1" si="22"/>
        <v>0.80030959718588046</v>
      </c>
      <c r="G207" s="3">
        <f ca="1">IF(F207&lt;&gt;"",SUM(COUNTIF($K$22:$K207,"&gt;"&amp;F207),COUNTIF($M$22:$M207,"&gt;"&amp;F207)),"")</f>
        <v>6</v>
      </c>
      <c r="H207" s="20">
        <v>22.824610293027945</v>
      </c>
      <c r="I207" s="4">
        <f t="shared" si="23"/>
        <v>1.5850423814602738E-2</v>
      </c>
      <c r="J207" s="4" t="str">
        <f t="shared" ca="1" si="24"/>
        <v/>
      </c>
      <c r="K207" s="4" t="str">
        <f ca="1">IF(AND(MAX(L$21:L206)&lt;=MAX(N$21:N206),F207&lt;&gt;"",MAX(L$21:L206)&lt;=TIME(20,0,0)),MAX(L$21:L206,F207),"")</f>
        <v/>
      </c>
      <c r="L207" s="4" t="str">
        <f t="shared" ca="1" si="25"/>
        <v/>
      </c>
      <c r="M207" s="4" t="str">
        <f ca="1">IF(AND(MAX(L$21:L206)&gt;MAX(N$21:N206),F207&lt;&gt;"",MAX(N$21:N206)&lt;TIME(20,0,0)),MAX(N$21:N206,F207),"")</f>
        <v/>
      </c>
      <c r="N207" s="4" t="str">
        <f t="shared" ca="1" si="26"/>
        <v/>
      </c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0"/>
      <c r="AF207" s="20"/>
      <c r="AG207" s="20"/>
      <c r="AH207" s="20"/>
      <c r="AI207" s="20"/>
      <c r="AJ207" s="20"/>
      <c r="AK207" s="20"/>
    </row>
    <row r="208" spans="1:37" ht="13.8" x14ac:dyDescent="0.3">
      <c r="A208" s="3">
        <f t="shared" ca="1" si="18"/>
        <v>0</v>
      </c>
      <c r="B208" s="6">
        <f t="shared" ca="1" si="19"/>
        <v>1.998014863939704</v>
      </c>
      <c r="C208" s="4">
        <f t="shared" ca="1" si="20"/>
        <v>0.79970923203856314</v>
      </c>
      <c r="D208" s="20">
        <v>3.5712712436434231</v>
      </c>
      <c r="E208" s="4">
        <f t="shared" si="21"/>
        <v>2.480049474752377E-3</v>
      </c>
      <c r="F208" s="4">
        <f t="shared" ca="1" si="22"/>
        <v>0.80218928151331548</v>
      </c>
      <c r="G208" s="3">
        <f ca="1">IF(F208&lt;&gt;"",SUM(COUNTIF($K$22:$K208,"&gt;"&amp;F208),COUNTIF($M$22:$M208,"&gt;"&amp;F208)),"")</f>
        <v>5</v>
      </c>
      <c r="H208" s="20">
        <v>16.022750950596674</v>
      </c>
      <c r="I208" s="4">
        <f t="shared" si="23"/>
        <v>1.1126910382358801E-2</v>
      </c>
      <c r="J208" s="4" t="str">
        <f t="shared" ca="1" si="24"/>
        <v/>
      </c>
      <c r="K208" s="4" t="str">
        <f ca="1">IF(AND(MAX(L$21:L207)&lt;=MAX(N$21:N207),F208&lt;&gt;"",MAX(L$21:L207)&lt;=TIME(20,0,0)),MAX(L$21:L207,F208),"")</f>
        <v/>
      </c>
      <c r="L208" s="4" t="str">
        <f t="shared" ca="1" si="25"/>
        <v/>
      </c>
      <c r="M208" s="4" t="str">
        <f ca="1">IF(AND(MAX(L$21:L207)&gt;MAX(N$21:N207),F208&lt;&gt;"",MAX(N$21:N207)&lt;TIME(20,0,0)),MAX(N$21:N207,F208),"")</f>
        <v/>
      </c>
      <c r="N208" s="4" t="str">
        <f t="shared" ca="1" si="26"/>
        <v/>
      </c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0"/>
      <c r="AF208" s="20"/>
      <c r="AG208" s="20"/>
      <c r="AH208" s="20"/>
      <c r="AI208" s="20"/>
      <c r="AJ208" s="20"/>
      <c r="AK208" s="20"/>
    </row>
    <row r="209" spans="1:37" ht="13.8" x14ac:dyDescent="0.3">
      <c r="A209" s="3">
        <f t="shared" ca="1" si="18"/>
        <v>0</v>
      </c>
      <c r="B209" s="6">
        <f t="shared" ca="1" si="19"/>
        <v>1.4185903613738793</v>
      </c>
      <c r="C209" s="4">
        <f t="shared" ca="1" si="20"/>
        <v>0.80069436423396168</v>
      </c>
      <c r="D209" s="20">
        <v>1.6954844644060358</v>
      </c>
      <c r="E209" s="4">
        <f t="shared" si="21"/>
        <v>1.177419766948636E-3</v>
      </c>
      <c r="F209" s="4">
        <f t="shared" ca="1" si="22"/>
        <v>0.8018717840009103</v>
      </c>
      <c r="G209" s="3">
        <f ca="1">IF(F209&lt;&gt;"",SUM(COUNTIF($K$22:$K209,"&gt;"&amp;F209),COUNTIF($M$22:$M209,"&gt;"&amp;F209)),"")</f>
        <v>5</v>
      </c>
      <c r="H209" s="20">
        <v>22.013022695900872</v>
      </c>
      <c r="I209" s="4">
        <f t="shared" si="23"/>
        <v>1.5286821316597829E-2</v>
      </c>
      <c r="J209" s="4" t="str">
        <f t="shared" ca="1" si="24"/>
        <v/>
      </c>
      <c r="K209" s="4" t="str">
        <f ca="1">IF(AND(MAX(L$21:L208)&lt;=MAX(N$21:N208),F209&lt;&gt;"",MAX(L$21:L208)&lt;=TIME(20,0,0)),MAX(L$21:L208,F209),"")</f>
        <v/>
      </c>
      <c r="L209" s="4" t="str">
        <f t="shared" ca="1" si="25"/>
        <v/>
      </c>
      <c r="M209" s="4" t="str">
        <f ca="1">IF(AND(MAX(L$21:L208)&gt;MAX(N$21:N208),F209&lt;&gt;"",MAX(N$21:N208)&lt;TIME(20,0,0)),MAX(N$21:N208,F209),"")</f>
        <v/>
      </c>
      <c r="N209" s="4" t="str">
        <f t="shared" ca="1" si="26"/>
        <v/>
      </c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0"/>
      <c r="AF209" s="20"/>
      <c r="AG209" s="20"/>
      <c r="AH209" s="20"/>
      <c r="AI209" s="20"/>
      <c r="AJ209" s="20"/>
      <c r="AK209" s="20"/>
    </row>
    <row r="210" spans="1:37" ht="13.8" x14ac:dyDescent="0.3">
      <c r="A210" s="3">
        <f t="shared" ca="1" si="18"/>
        <v>0</v>
      </c>
      <c r="B210" s="6">
        <f t="shared" ca="1" si="19"/>
        <v>1.2345513283451697</v>
      </c>
      <c r="C210" s="4">
        <f t="shared" ca="1" si="20"/>
        <v>0.80155169154531247</v>
      </c>
      <c r="D210" s="20">
        <v>2.8466975625888153</v>
      </c>
      <c r="E210" s="4">
        <f t="shared" si="21"/>
        <v>1.9768733073533438E-3</v>
      </c>
      <c r="F210" s="4">
        <f t="shared" ca="1" si="22"/>
        <v>0.80352856485266577</v>
      </c>
      <c r="G210" s="3">
        <f ca="1">IF(F210&lt;&gt;"",SUM(COUNTIF($K$22:$K210,"&gt;"&amp;F210),COUNTIF($M$22:$M210,"&gt;"&amp;F210)),"")</f>
        <v>5</v>
      </c>
      <c r="H210" s="20">
        <v>11.481849962037813</v>
      </c>
      <c r="I210" s="4">
        <f t="shared" si="23"/>
        <v>7.9735069180818154E-3</v>
      </c>
      <c r="J210" s="4" t="str">
        <f t="shared" ca="1" si="24"/>
        <v/>
      </c>
      <c r="K210" s="4" t="str">
        <f ca="1">IF(AND(MAX(L$21:L209)&lt;=MAX(N$21:N209),F210&lt;&gt;"",MAX(L$21:L209)&lt;=TIME(20,0,0)),MAX(L$21:L209,F210),"")</f>
        <v/>
      </c>
      <c r="L210" s="4" t="str">
        <f t="shared" ca="1" si="25"/>
        <v/>
      </c>
      <c r="M210" s="4" t="str">
        <f ca="1">IF(AND(MAX(L$21:L209)&gt;MAX(N$21:N209),F210&lt;&gt;"",MAX(N$21:N209)&lt;TIME(20,0,0)),MAX(N$21:N209,F210),"")</f>
        <v/>
      </c>
      <c r="N210" s="4" t="str">
        <f t="shared" ca="1" si="26"/>
        <v/>
      </c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0"/>
      <c r="AF210" s="20"/>
      <c r="AG210" s="20"/>
      <c r="AH210" s="20"/>
      <c r="AI210" s="20"/>
      <c r="AJ210" s="20"/>
      <c r="AK210" s="20"/>
    </row>
    <row r="211" spans="1:37" ht="13.8" x14ac:dyDescent="0.3">
      <c r="A211" s="3">
        <f t="shared" ca="1" si="18"/>
        <v>0</v>
      </c>
      <c r="B211" s="6">
        <f t="shared" ca="1" si="19"/>
        <v>12.233210109722272</v>
      </c>
      <c r="C211" s="4">
        <f t="shared" ca="1" si="20"/>
        <v>0.81004697634373068</v>
      </c>
      <c r="D211" s="20">
        <v>4.2126781712140655</v>
      </c>
      <c r="E211" s="4">
        <f t="shared" si="21"/>
        <v>2.9254709522319898E-3</v>
      </c>
      <c r="F211" s="4">
        <f t="shared" ca="1" si="22"/>
        <v>0.81297244729596263</v>
      </c>
      <c r="G211" s="3">
        <f ca="1">IF(F211&lt;&gt;"",SUM(COUNTIF($K$22:$K211,"&gt;"&amp;F211),COUNTIF($M$22:$M211,"&gt;"&amp;F211)),"")</f>
        <v>4</v>
      </c>
      <c r="H211" s="20">
        <v>11.290148374100681</v>
      </c>
      <c r="I211" s="4">
        <f t="shared" si="23"/>
        <v>7.8403808153476948E-3</v>
      </c>
      <c r="J211" s="4" t="str">
        <f t="shared" ca="1" si="24"/>
        <v/>
      </c>
      <c r="K211" s="4" t="str">
        <f ca="1">IF(AND(MAX(L$21:L210)&lt;=MAX(N$21:N210),F211&lt;&gt;"",MAX(L$21:L210)&lt;=TIME(20,0,0)),MAX(L$21:L210,F211),"")</f>
        <v/>
      </c>
      <c r="L211" s="4" t="str">
        <f t="shared" ca="1" si="25"/>
        <v/>
      </c>
      <c r="M211" s="4" t="str">
        <f ca="1">IF(AND(MAX(L$21:L210)&gt;MAX(N$21:N210),F211&lt;&gt;"",MAX(N$21:N210)&lt;TIME(20,0,0)),MAX(N$21:N210,F211),"")</f>
        <v/>
      </c>
      <c r="N211" s="4" t="str">
        <f t="shared" ca="1" si="26"/>
        <v/>
      </c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0"/>
      <c r="AF211" s="20"/>
      <c r="AG211" s="20"/>
      <c r="AH211" s="20"/>
      <c r="AI211" s="20"/>
      <c r="AJ211" s="20"/>
      <c r="AK211" s="20"/>
    </row>
    <row r="212" spans="1:37" ht="13.8" x14ac:dyDescent="0.3">
      <c r="A212" s="3">
        <f t="shared" ca="1" si="18"/>
        <v>0</v>
      </c>
      <c r="B212" s="6">
        <f t="shared" ca="1" si="19"/>
        <v>5.603627492870042</v>
      </c>
      <c r="C212" s="4">
        <f t="shared" ca="1" si="20"/>
        <v>0.81393838432489041</v>
      </c>
      <c r="D212" s="20">
        <v>2.7243463667473407</v>
      </c>
      <c r="E212" s="4">
        <f t="shared" si="21"/>
        <v>1.8919071991300976E-3</v>
      </c>
      <c r="F212" s="4">
        <f t="shared" ca="1" si="22"/>
        <v>0.81583029152402053</v>
      </c>
      <c r="G212" s="3">
        <f ca="1">IF(F212&lt;&gt;"",SUM(COUNTIF($K$22:$K212,"&gt;"&amp;F212),COUNTIF($M$22:$M212,"&gt;"&amp;F212)),"")</f>
        <v>3</v>
      </c>
      <c r="H212" s="20">
        <v>14.795504379562772</v>
      </c>
      <c r="I212" s="4">
        <f t="shared" si="23"/>
        <v>1.0274655819140813E-2</v>
      </c>
      <c r="J212" s="4" t="str">
        <f t="shared" ca="1" si="24"/>
        <v/>
      </c>
      <c r="K212" s="4" t="str">
        <f ca="1">IF(AND(MAX(L$21:L211)&lt;=MAX(N$21:N211),F212&lt;&gt;"",MAX(L$21:L211)&lt;=TIME(20,0,0)),MAX(L$21:L211,F212),"")</f>
        <v/>
      </c>
      <c r="L212" s="4" t="str">
        <f t="shared" ca="1" si="25"/>
        <v/>
      </c>
      <c r="M212" s="4" t="str">
        <f ca="1">IF(AND(MAX(L$21:L211)&gt;MAX(N$21:N211),F212&lt;&gt;"",MAX(N$21:N211)&lt;TIME(20,0,0)),MAX(N$21:N211,F212),"")</f>
        <v/>
      </c>
      <c r="N212" s="4" t="str">
        <f t="shared" ca="1" si="26"/>
        <v/>
      </c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0"/>
      <c r="AF212" s="20"/>
      <c r="AG212" s="20"/>
      <c r="AH212" s="20"/>
      <c r="AI212" s="20"/>
      <c r="AJ212" s="20"/>
      <c r="AK212" s="20"/>
    </row>
    <row r="213" spans="1:37" ht="13.8" x14ac:dyDescent="0.3">
      <c r="A213" s="3">
        <f t="shared" ca="1" si="18"/>
        <v>1</v>
      </c>
      <c r="B213" s="6">
        <f t="shared" ca="1" si="19"/>
        <v>3.7392760960991689</v>
      </c>
      <c r="C213" s="4">
        <f t="shared" ca="1" si="20"/>
        <v>0.81653510383607042</v>
      </c>
      <c r="D213" s="20">
        <v>3.4087959837306698</v>
      </c>
      <c r="E213" s="4">
        <f t="shared" si="21"/>
        <v>2.3672194331462986E-3</v>
      </c>
      <c r="F213" s="4">
        <f t="shared" ca="1" si="22"/>
        <v>0.81653510383607042</v>
      </c>
      <c r="G213" s="3">
        <f ca="1">IF(F213&lt;&gt;"",SUM(COUNTIF($K$22:$K213,"&gt;"&amp;F213),COUNTIF($M$22:$M213,"&gt;"&amp;F213)),"")</f>
        <v>3</v>
      </c>
      <c r="H213" s="20">
        <v>20.867212848897907</v>
      </c>
      <c r="I213" s="4">
        <f t="shared" si="23"/>
        <v>1.449112003395688E-2</v>
      </c>
      <c r="J213" s="4" t="str">
        <f t="shared" ca="1" si="24"/>
        <v/>
      </c>
      <c r="K213" s="4" t="str">
        <f ca="1">IF(AND(MAX(L$21:L212)&lt;=MAX(N$21:N212),F213&lt;&gt;"",MAX(L$21:L212)&lt;=TIME(20,0,0)),MAX(L$21:L212,F213),"")</f>
        <v/>
      </c>
      <c r="L213" s="4" t="str">
        <f t="shared" ca="1" si="25"/>
        <v/>
      </c>
      <c r="M213" s="4" t="str">
        <f ca="1">IF(AND(MAX(L$21:L212)&gt;MAX(N$21:N212),F213&lt;&gt;"",MAX(N$21:N212)&lt;TIME(20,0,0)),MAX(N$21:N212,F213),"")</f>
        <v/>
      </c>
      <c r="N213" s="4" t="str">
        <f t="shared" ca="1" si="26"/>
        <v/>
      </c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0"/>
      <c r="AF213" s="20"/>
      <c r="AG213" s="20"/>
      <c r="AH213" s="20"/>
      <c r="AI213" s="20"/>
      <c r="AJ213" s="20"/>
      <c r="AK213" s="20"/>
    </row>
    <row r="214" spans="1:37" ht="13.8" x14ac:dyDescent="0.3">
      <c r="A214" s="3">
        <f t="shared" ca="1" si="18"/>
        <v>1</v>
      </c>
      <c r="B214" s="6">
        <f t="shared" ca="1" si="19"/>
        <v>10.017443354426243</v>
      </c>
      <c r="C214" s="4">
        <f t="shared" ca="1" si="20"/>
        <v>0.82349166172108867</v>
      </c>
      <c r="D214" s="20">
        <v>3.4768367034557741</v>
      </c>
      <c r="E214" s="4">
        <f t="shared" si="21"/>
        <v>2.4144699329553985E-3</v>
      </c>
      <c r="F214" s="4">
        <f t="shared" ca="1" si="22"/>
        <v>0.82349166172108867</v>
      </c>
      <c r="G214" s="3">
        <f ca="1">IF(F214&lt;&gt;"",SUM(COUNTIF($K$22:$K214,"&gt;"&amp;F214),COUNTIF($M$22:$M214,"&gt;"&amp;F214)),"")</f>
        <v>2</v>
      </c>
      <c r="H214" s="20">
        <v>9.2405793262878433</v>
      </c>
      <c r="I214" s="4">
        <f t="shared" si="23"/>
        <v>6.4170689765887801E-3</v>
      </c>
      <c r="J214" s="4" t="str">
        <f t="shared" ca="1" si="24"/>
        <v/>
      </c>
      <c r="K214" s="4" t="str">
        <f ca="1">IF(AND(MAX(L$21:L213)&lt;=MAX(N$21:N213),F214&lt;&gt;"",MAX(L$21:L213)&lt;=TIME(20,0,0)),MAX(L$21:L213,F214),"")</f>
        <v/>
      </c>
      <c r="L214" s="4" t="str">
        <f t="shared" ca="1" si="25"/>
        <v/>
      </c>
      <c r="M214" s="4" t="str">
        <f ca="1">IF(AND(MAX(L$21:L213)&gt;MAX(N$21:N213),F214&lt;&gt;"",MAX(N$21:N213)&lt;TIME(20,0,0)),MAX(N$21:N213,F214),"")</f>
        <v/>
      </c>
      <c r="N214" s="4" t="str">
        <f t="shared" ca="1" si="26"/>
        <v/>
      </c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0"/>
      <c r="AF214" s="20"/>
      <c r="AG214" s="20"/>
      <c r="AH214" s="20"/>
      <c r="AI214" s="20"/>
      <c r="AJ214" s="20"/>
      <c r="AK214" s="20"/>
    </row>
    <row r="215" spans="1:37" ht="13.8" x14ac:dyDescent="0.3">
      <c r="A215" s="3">
        <f t="shared" ref="A215:A278" ca="1" si="27">IF(IF(RAND()&lt;=0.3, RAND()*(1-0.5)+0.5, RAND()*0.5) &gt; 0.5,1,0)</f>
        <v>1</v>
      </c>
      <c r="B215" s="6">
        <f t="shared" ref="B215:B278" ca="1" si="28" xml:space="preserve"> -(60/10)*LOG(1-RAND())+1</f>
        <v>2.6962450504359925</v>
      </c>
      <c r="C215" s="4">
        <f t="shared" ref="C215:C278" ca="1" si="29">IF(C214="","",IF(C214+(B215)/1440&lt;=$C$21+12/24,C214+(B215)/1440,""))</f>
        <v>0.8253640541172248</v>
      </c>
      <c r="D215" s="20">
        <v>2.8884280216771003</v>
      </c>
      <c r="E215" s="4">
        <f t="shared" ref="E215:E278" si="30">D215/1440</f>
        <v>2.0058527928313195E-3</v>
      </c>
      <c r="F215" s="4">
        <f t="shared" ref="F215:F278" ca="1" si="31">IF(C215&lt;&gt;"",IF(A215,C215,IF(C215+E215&gt;TIME(20,0,0),"",C215+E215)),"")</f>
        <v>0.8253640541172248</v>
      </c>
      <c r="G215" s="3">
        <f ca="1">IF(F215&lt;&gt;"",SUM(COUNTIF($K$22:$K215,"&gt;"&amp;F215),COUNTIF($M$22:$M215,"&gt;"&amp;F215)),"")</f>
        <v>1</v>
      </c>
      <c r="H215" s="20">
        <v>14.195365774085076</v>
      </c>
      <c r="I215" s="4">
        <f t="shared" ref="I215:I278" si="32">H215/1440</f>
        <v>9.8578928986701921E-3</v>
      </c>
      <c r="J215" s="4" t="str">
        <f t="shared" ref="J215:J278" ca="1" si="33">IF(AND(F215&lt;&gt;"",OR(K215&lt;&gt;"",M215&lt;&gt;"")),MAX(K215,M215)-F215,"")</f>
        <v/>
      </c>
      <c r="K215" s="4" t="str">
        <f ca="1">IF(AND(MAX(L$21:L214)&lt;=MAX(N$21:N214),F215&lt;&gt;"",MAX(L$21:L214)&lt;=TIME(20,0,0)),MAX(L$21:L214,F215),"")</f>
        <v/>
      </c>
      <c r="L215" s="4" t="str">
        <f t="shared" ref="L215:L278" ca="1" si="34">IF(ISTEXT(K215),"",K215+H215/1440)</f>
        <v/>
      </c>
      <c r="M215" s="4" t="str">
        <f ca="1">IF(AND(MAX(L$21:L214)&gt;MAX(N$21:N214),F215&lt;&gt;"",MAX(N$21:N214)&lt;TIME(20,0,0)),MAX(N$21:N214,F215),"")</f>
        <v/>
      </c>
      <c r="N215" s="4" t="str">
        <f t="shared" ref="N215:N278" ca="1" si="35">IF(ISTEXT(M215),"",M215+H215/1440)</f>
        <v/>
      </c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0"/>
      <c r="AF215" s="20"/>
      <c r="AG215" s="20"/>
      <c r="AH215" s="20"/>
      <c r="AI215" s="20"/>
      <c r="AJ215" s="20"/>
      <c r="AK215" s="20"/>
    </row>
    <row r="216" spans="1:37" ht="13.8" x14ac:dyDescent="0.3">
      <c r="A216" s="3">
        <f t="shared" ca="1" si="27"/>
        <v>0</v>
      </c>
      <c r="B216" s="6">
        <f t="shared" ca="1" si="28"/>
        <v>1.2929852769327597</v>
      </c>
      <c r="C216" s="4">
        <f t="shared" ca="1" si="29"/>
        <v>0.82626196055953927</v>
      </c>
      <c r="D216" s="20">
        <v>2.6615042618941516</v>
      </c>
      <c r="E216" s="4">
        <f t="shared" si="30"/>
        <v>1.8482668485376053E-3</v>
      </c>
      <c r="F216" s="4">
        <f t="shared" ca="1" si="31"/>
        <v>0.82811022740807683</v>
      </c>
      <c r="G216" s="3">
        <f ca="1">IF(F216&lt;&gt;"",SUM(COUNTIF($K$22:$K216,"&gt;"&amp;F216),COUNTIF($M$22:$M216,"&gt;"&amp;F216)),"")</f>
        <v>1</v>
      </c>
      <c r="H216" s="20">
        <v>22.12840346750454</v>
      </c>
      <c r="I216" s="4">
        <f t="shared" si="32"/>
        <v>1.5366946852433708E-2</v>
      </c>
      <c r="J216" s="4" t="str">
        <f t="shared" ca="1" si="33"/>
        <v/>
      </c>
      <c r="K216" s="4" t="str">
        <f ca="1">IF(AND(MAX(L$21:L215)&lt;=MAX(N$21:N215),F216&lt;&gt;"",MAX(L$21:L215)&lt;=TIME(20,0,0)),MAX(L$21:L215,F216),"")</f>
        <v/>
      </c>
      <c r="L216" s="4" t="str">
        <f t="shared" ca="1" si="34"/>
        <v/>
      </c>
      <c r="M216" s="4" t="str">
        <f ca="1">IF(AND(MAX(L$21:L215)&gt;MAX(N$21:N215),F216&lt;&gt;"",MAX(N$21:N215)&lt;TIME(20,0,0)),MAX(N$21:N215,F216),"")</f>
        <v/>
      </c>
      <c r="N216" s="4" t="str">
        <f t="shared" ca="1" si="35"/>
        <v/>
      </c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0"/>
      <c r="AF216" s="20"/>
      <c r="AG216" s="20"/>
      <c r="AH216" s="20"/>
      <c r="AI216" s="20"/>
      <c r="AJ216" s="20"/>
      <c r="AK216" s="20"/>
    </row>
    <row r="217" spans="1:37" ht="13.8" x14ac:dyDescent="0.3">
      <c r="A217" s="3">
        <f t="shared" ca="1" si="27"/>
        <v>0</v>
      </c>
      <c r="B217" s="6">
        <f t="shared" ca="1" si="28"/>
        <v>1.8928075101462929</v>
      </c>
      <c r="C217" s="4">
        <f t="shared" ca="1" si="29"/>
        <v>0.82757641021936312</v>
      </c>
      <c r="D217" s="20">
        <v>1.7704802606458543</v>
      </c>
      <c r="E217" s="4">
        <f t="shared" si="30"/>
        <v>1.2295001810040654E-3</v>
      </c>
      <c r="F217" s="4">
        <f t="shared" ca="1" si="31"/>
        <v>0.82880591040036722</v>
      </c>
      <c r="G217" s="3">
        <f ca="1">IF(F217&lt;&gt;"",SUM(COUNTIF($K$22:$K217,"&gt;"&amp;F217),COUNTIF($M$22:$M217,"&gt;"&amp;F217)),"")</f>
        <v>0</v>
      </c>
      <c r="H217" s="20">
        <v>16.642129632273281</v>
      </c>
      <c r="I217" s="4">
        <f t="shared" si="32"/>
        <v>1.1557034466856445E-2</v>
      </c>
      <c r="J217" s="4" t="str">
        <f t="shared" ca="1" si="33"/>
        <v/>
      </c>
      <c r="K217" s="4" t="str">
        <f ca="1">IF(AND(MAX(L$21:L216)&lt;=MAX(N$21:N216),F217&lt;&gt;"",MAX(L$21:L216)&lt;=TIME(20,0,0)),MAX(L$21:L216,F217),"")</f>
        <v/>
      </c>
      <c r="L217" s="4" t="str">
        <f t="shared" ca="1" si="34"/>
        <v/>
      </c>
      <c r="M217" s="4" t="str">
        <f ca="1">IF(AND(MAX(L$21:L216)&gt;MAX(N$21:N216),F217&lt;&gt;"",MAX(N$21:N216)&lt;TIME(20,0,0)),MAX(N$21:N216,F217),"")</f>
        <v/>
      </c>
      <c r="N217" s="4" t="str">
        <f t="shared" ca="1" si="35"/>
        <v/>
      </c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0"/>
      <c r="AF217" s="20"/>
      <c r="AG217" s="20"/>
      <c r="AH217" s="20"/>
      <c r="AI217" s="20"/>
      <c r="AJ217" s="20"/>
      <c r="AK217" s="20"/>
    </row>
    <row r="218" spans="1:37" ht="13.8" x14ac:dyDescent="0.3">
      <c r="A218" s="3">
        <f t="shared" ca="1" si="27"/>
        <v>0</v>
      </c>
      <c r="B218" s="6">
        <f t="shared" ca="1" si="28"/>
        <v>2.5356790372487716</v>
      </c>
      <c r="C218" s="4">
        <f t="shared" ca="1" si="29"/>
        <v>0.82933729843967474</v>
      </c>
      <c r="D218" s="20">
        <v>2.1997270853971713</v>
      </c>
      <c r="E218" s="4">
        <f t="shared" si="30"/>
        <v>1.5275882537480357E-3</v>
      </c>
      <c r="F218" s="4">
        <f t="shared" ca="1" si="31"/>
        <v>0.83086488669342273</v>
      </c>
      <c r="G218" s="3">
        <f ca="1">IF(F218&lt;&gt;"",SUM(COUNTIF($K$22:$K218,"&gt;"&amp;F218),COUNTIF($M$22:$M218,"&gt;"&amp;F218)),"")</f>
        <v>0</v>
      </c>
      <c r="H218" s="20">
        <v>13.492602060196077</v>
      </c>
      <c r="I218" s="4">
        <f t="shared" si="32"/>
        <v>9.3698625418028314E-3</v>
      </c>
      <c r="J218" s="4" t="str">
        <f t="shared" ca="1" si="33"/>
        <v/>
      </c>
      <c r="K218" s="4" t="str">
        <f ca="1">IF(AND(MAX(L$21:L217)&lt;=MAX(N$21:N217),F218&lt;&gt;"",MAX(L$21:L217)&lt;=TIME(20,0,0)),MAX(L$21:L217,F218),"")</f>
        <v/>
      </c>
      <c r="L218" s="4" t="str">
        <f t="shared" ca="1" si="34"/>
        <v/>
      </c>
      <c r="M218" s="4" t="str">
        <f ca="1">IF(AND(MAX(L$21:L217)&gt;MAX(N$21:N217),F218&lt;&gt;"",MAX(N$21:N217)&lt;TIME(20,0,0)),MAX(N$21:N217,F218),"")</f>
        <v/>
      </c>
      <c r="N218" s="4" t="str">
        <f t="shared" ca="1" si="35"/>
        <v/>
      </c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0"/>
      <c r="AF218" s="20"/>
      <c r="AG218" s="20"/>
      <c r="AH218" s="20"/>
      <c r="AI218" s="20"/>
      <c r="AJ218" s="20"/>
      <c r="AK218" s="20"/>
    </row>
    <row r="219" spans="1:37" ht="13.8" x14ac:dyDescent="0.3">
      <c r="A219" s="3">
        <f t="shared" ca="1" si="27"/>
        <v>0</v>
      </c>
      <c r="B219" s="6">
        <f t="shared" ca="1" si="28"/>
        <v>1.067302593537824</v>
      </c>
      <c r="C219" s="4">
        <f t="shared" ca="1" si="29"/>
        <v>0.8300784807962982</v>
      </c>
      <c r="D219" s="20">
        <v>2.7091265413473593</v>
      </c>
      <c r="E219" s="4">
        <f t="shared" si="30"/>
        <v>1.8813378759356661E-3</v>
      </c>
      <c r="F219" s="4">
        <f t="shared" ca="1" si="31"/>
        <v>0.8319598186722339</v>
      </c>
      <c r="G219" s="3">
        <f ca="1">IF(F219&lt;&gt;"",SUM(COUNTIF($K$22:$K219,"&gt;"&amp;F219),COUNTIF($M$22:$M219,"&gt;"&amp;F219)),"")</f>
        <v>0</v>
      </c>
      <c r="H219" s="20">
        <v>20.00608621223364</v>
      </c>
      <c r="I219" s="4">
        <f t="shared" si="32"/>
        <v>1.389311542516225E-2</v>
      </c>
      <c r="J219" s="4" t="str">
        <f t="shared" ca="1" si="33"/>
        <v/>
      </c>
      <c r="K219" s="4" t="str">
        <f ca="1">IF(AND(MAX(L$21:L218)&lt;=MAX(N$21:N218),F219&lt;&gt;"",MAX(L$21:L218)&lt;=TIME(20,0,0)),MAX(L$21:L218,F219),"")</f>
        <v/>
      </c>
      <c r="L219" s="4" t="str">
        <f t="shared" ca="1" si="34"/>
        <v/>
      </c>
      <c r="M219" s="4" t="str">
        <f ca="1">IF(AND(MAX(L$21:L218)&gt;MAX(N$21:N218),F219&lt;&gt;"",MAX(N$21:N218)&lt;TIME(20,0,0)),MAX(N$21:N218,F219),"")</f>
        <v/>
      </c>
      <c r="N219" s="4" t="str">
        <f t="shared" ca="1" si="35"/>
        <v/>
      </c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0"/>
      <c r="AF219" s="20"/>
      <c r="AG219" s="20"/>
      <c r="AH219" s="20"/>
      <c r="AI219" s="20"/>
      <c r="AJ219" s="20"/>
      <c r="AK219" s="20"/>
    </row>
    <row r="220" spans="1:37" ht="13.8" x14ac:dyDescent="0.3">
      <c r="A220" s="3">
        <f t="shared" ca="1" si="27"/>
        <v>0</v>
      </c>
      <c r="B220" s="6">
        <f t="shared" ca="1" si="28"/>
        <v>3.3021446289127931</v>
      </c>
      <c r="C220" s="4">
        <f t="shared" ca="1" si="29"/>
        <v>0.83237163678859871</v>
      </c>
      <c r="D220" s="20">
        <v>4.1218401141377399</v>
      </c>
      <c r="E220" s="4">
        <f t="shared" si="30"/>
        <v>2.8623889681512081E-3</v>
      </c>
      <c r="F220" s="4" t="str">
        <f t="shared" ca="1" si="31"/>
        <v/>
      </c>
      <c r="G220" s="3" t="str">
        <f ca="1">IF(F220&lt;&gt;"",SUM(COUNTIF($K$22:$K220,"&gt;"&amp;F220),COUNTIF($M$22:$M220,"&gt;"&amp;F220)),"")</f>
        <v/>
      </c>
      <c r="H220" s="20">
        <v>12.639298499052529</v>
      </c>
      <c r="I220" s="4">
        <f t="shared" si="32"/>
        <v>8.7772906243420348E-3</v>
      </c>
      <c r="J220" s="4" t="str">
        <f t="shared" ca="1" si="33"/>
        <v/>
      </c>
      <c r="K220" s="4" t="str">
        <f ca="1">IF(AND(MAX(L$21:L219)&lt;=MAX(N$21:N219),F220&lt;&gt;"",MAX(L$21:L219)&lt;=TIME(20,0,0)),MAX(L$21:L219,F220),"")</f>
        <v/>
      </c>
      <c r="L220" s="4" t="str">
        <f t="shared" ca="1" si="34"/>
        <v/>
      </c>
      <c r="M220" s="4" t="str">
        <f ca="1">IF(AND(MAX(L$21:L219)&gt;MAX(N$21:N219),F220&lt;&gt;"",MAX(N$21:N219)&lt;TIME(20,0,0)),MAX(N$21:N219,F220),"")</f>
        <v/>
      </c>
      <c r="N220" s="4" t="str">
        <f t="shared" ca="1" si="35"/>
        <v/>
      </c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0"/>
      <c r="AF220" s="20"/>
      <c r="AG220" s="20"/>
      <c r="AH220" s="20"/>
      <c r="AI220" s="20"/>
      <c r="AJ220" s="20"/>
      <c r="AK220" s="20"/>
    </row>
    <row r="221" spans="1:37" ht="13.8" x14ac:dyDescent="0.3">
      <c r="A221" s="3">
        <f t="shared" ca="1" si="27"/>
        <v>0</v>
      </c>
      <c r="B221" s="6">
        <f t="shared" ca="1" si="28"/>
        <v>3.9643202026075892</v>
      </c>
      <c r="C221" s="4" t="str">
        <f t="shared" ca="1" si="29"/>
        <v/>
      </c>
      <c r="D221" s="20">
        <v>2.1220641959444038</v>
      </c>
      <c r="E221" s="4">
        <f t="shared" si="30"/>
        <v>1.4736556916280581E-3</v>
      </c>
      <c r="F221" s="4" t="str">
        <f t="shared" ca="1" si="31"/>
        <v/>
      </c>
      <c r="G221" s="3" t="str">
        <f ca="1">IF(F221&lt;&gt;"",SUM(COUNTIF($K$22:$K221,"&gt;"&amp;F221),COUNTIF($M$22:$M221,"&gt;"&amp;F221)),"")</f>
        <v/>
      </c>
      <c r="H221" s="20">
        <v>10.002985997416545</v>
      </c>
      <c r="I221" s="4">
        <f t="shared" si="32"/>
        <v>6.9465180537614897E-3</v>
      </c>
      <c r="J221" s="4" t="str">
        <f t="shared" ca="1" si="33"/>
        <v/>
      </c>
      <c r="K221" s="4" t="str">
        <f ca="1">IF(AND(MAX(L$21:L220)&lt;=MAX(N$21:N220),F221&lt;&gt;"",MAX(L$21:L220)&lt;=TIME(20,0,0)),MAX(L$21:L220,F221),"")</f>
        <v/>
      </c>
      <c r="L221" s="4" t="str">
        <f t="shared" ca="1" si="34"/>
        <v/>
      </c>
      <c r="M221" s="4" t="str">
        <f ca="1">IF(AND(MAX(L$21:L220)&gt;MAX(N$21:N220),F221&lt;&gt;"",MAX(N$21:N220)&lt;TIME(20,0,0)),MAX(N$21:N220,F221),"")</f>
        <v/>
      </c>
      <c r="N221" s="4" t="str">
        <f t="shared" ca="1" si="35"/>
        <v/>
      </c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0"/>
      <c r="AF221" s="20"/>
      <c r="AG221" s="20"/>
      <c r="AH221" s="20"/>
      <c r="AI221" s="20"/>
      <c r="AJ221" s="20"/>
      <c r="AK221" s="20"/>
    </row>
    <row r="222" spans="1:37" ht="13.8" x14ac:dyDescent="0.3">
      <c r="A222" s="3">
        <f t="shared" ca="1" si="27"/>
        <v>0</v>
      </c>
      <c r="B222" s="6">
        <f t="shared" ca="1" si="28"/>
        <v>4.0765939160317872</v>
      </c>
      <c r="C222" s="4" t="str">
        <f t="shared" ca="1" si="29"/>
        <v/>
      </c>
      <c r="D222" s="20">
        <v>3.2016341227317753</v>
      </c>
      <c r="E222" s="4">
        <f t="shared" si="30"/>
        <v>2.2233570296748438E-3</v>
      </c>
      <c r="F222" s="4" t="str">
        <f t="shared" ca="1" si="31"/>
        <v/>
      </c>
      <c r="G222" s="3" t="str">
        <f ca="1">IF(F222&lt;&gt;"",SUM(COUNTIF($K$22:$K222,"&gt;"&amp;F222),COUNTIF($M$22:$M222,"&gt;"&amp;F222)),"")</f>
        <v/>
      </c>
      <c r="H222" s="20">
        <v>12.946363805567671</v>
      </c>
      <c r="I222" s="4">
        <f t="shared" si="32"/>
        <v>8.9905304205331049E-3</v>
      </c>
      <c r="J222" s="4" t="str">
        <f t="shared" ca="1" si="33"/>
        <v/>
      </c>
      <c r="K222" s="4" t="str">
        <f ca="1">IF(AND(MAX(L$21:L221)&lt;=MAX(N$21:N221),F222&lt;&gt;"",MAX(L$21:L221)&lt;=TIME(20,0,0)),MAX(L$21:L221,F222),"")</f>
        <v/>
      </c>
      <c r="L222" s="4" t="str">
        <f t="shared" ca="1" si="34"/>
        <v/>
      </c>
      <c r="M222" s="4" t="str">
        <f ca="1">IF(AND(MAX(L$21:L221)&gt;MAX(N$21:N221),F222&lt;&gt;"",MAX(N$21:N221)&lt;TIME(20,0,0)),MAX(N$21:N221,F222),"")</f>
        <v/>
      </c>
      <c r="N222" s="4" t="str">
        <f t="shared" ca="1" si="35"/>
        <v/>
      </c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0"/>
      <c r="AF222" s="20"/>
      <c r="AG222" s="20"/>
      <c r="AH222" s="20"/>
      <c r="AI222" s="20"/>
      <c r="AJ222" s="20"/>
      <c r="AK222" s="20"/>
    </row>
    <row r="223" spans="1:37" ht="13.8" x14ac:dyDescent="0.3">
      <c r="A223" s="3">
        <f t="shared" ca="1" si="27"/>
        <v>1</v>
      </c>
      <c r="B223" s="6">
        <f t="shared" ca="1" si="28"/>
        <v>2.2512798379929846</v>
      </c>
      <c r="C223" s="4" t="str">
        <f t="shared" ca="1" si="29"/>
        <v/>
      </c>
      <c r="D223" s="20">
        <v>3.9653138022258645</v>
      </c>
      <c r="E223" s="4">
        <f t="shared" si="30"/>
        <v>2.7536901404346279E-3</v>
      </c>
      <c r="F223" s="4" t="str">
        <f t="shared" ca="1" si="31"/>
        <v/>
      </c>
      <c r="G223" s="3" t="str">
        <f ca="1">IF(F223&lt;&gt;"",SUM(COUNTIF($K$22:$K223,"&gt;"&amp;F223),COUNTIF($M$22:$M223,"&gt;"&amp;F223)),"")</f>
        <v/>
      </c>
      <c r="H223" s="20">
        <v>9.2986619316798169</v>
      </c>
      <c r="I223" s="4">
        <f t="shared" si="32"/>
        <v>6.4574041192220948E-3</v>
      </c>
      <c r="J223" s="4" t="str">
        <f t="shared" ca="1" si="33"/>
        <v/>
      </c>
      <c r="K223" s="4" t="str">
        <f ca="1">IF(AND(MAX(L$21:L222)&lt;=MAX(N$21:N222),F223&lt;&gt;"",MAX(L$21:L222)&lt;=TIME(20,0,0)),MAX(L$21:L222,F223),"")</f>
        <v/>
      </c>
      <c r="L223" s="4" t="str">
        <f t="shared" ca="1" si="34"/>
        <v/>
      </c>
      <c r="M223" s="4" t="str">
        <f ca="1">IF(AND(MAX(L$21:L222)&gt;MAX(N$21:N222),F223&lt;&gt;"",MAX(N$21:N222)&lt;TIME(20,0,0)),MAX(N$21:N222,F223),"")</f>
        <v/>
      </c>
      <c r="N223" s="4" t="str">
        <f t="shared" ca="1" si="35"/>
        <v/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0"/>
      <c r="AF223" s="20"/>
      <c r="AG223" s="20"/>
      <c r="AH223" s="20"/>
      <c r="AI223" s="20"/>
      <c r="AJ223" s="20"/>
      <c r="AK223" s="20"/>
    </row>
    <row r="224" spans="1:37" ht="13.8" x14ac:dyDescent="0.3">
      <c r="A224" s="3">
        <f t="shared" ca="1" si="27"/>
        <v>1</v>
      </c>
      <c r="B224" s="6">
        <f t="shared" ca="1" si="28"/>
        <v>1.1929707020038389</v>
      </c>
      <c r="C224" s="4" t="str">
        <f t="shared" ca="1" si="29"/>
        <v/>
      </c>
      <c r="D224" s="20">
        <v>3.1241767222381895</v>
      </c>
      <c r="E224" s="4">
        <f t="shared" si="30"/>
        <v>2.1695671682209648E-3</v>
      </c>
      <c r="F224" s="4" t="str">
        <f t="shared" ca="1" si="31"/>
        <v/>
      </c>
      <c r="G224" s="3" t="str">
        <f ca="1">IF(F224&lt;&gt;"",SUM(COUNTIF($K$22:$K224,"&gt;"&amp;F224),COUNTIF($M$22:$M224,"&gt;"&amp;F224)),"")</f>
        <v/>
      </c>
      <c r="H224" s="20">
        <v>19.270665954209107</v>
      </c>
      <c r="I224" s="4">
        <f t="shared" si="32"/>
        <v>1.3382406912645214E-2</v>
      </c>
      <c r="J224" s="4" t="str">
        <f t="shared" ca="1" si="33"/>
        <v/>
      </c>
      <c r="K224" s="4" t="str">
        <f ca="1">IF(AND(MAX(L$21:L223)&lt;=MAX(N$21:N223),F224&lt;&gt;"",MAX(L$21:L223)&lt;=TIME(20,0,0)),MAX(L$21:L223,F224),"")</f>
        <v/>
      </c>
      <c r="L224" s="4" t="str">
        <f t="shared" ca="1" si="34"/>
        <v/>
      </c>
      <c r="M224" s="4" t="str">
        <f ca="1">IF(AND(MAX(L$21:L223)&gt;MAX(N$21:N223),F224&lt;&gt;"",MAX(N$21:N223)&lt;TIME(20,0,0)),MAX(N$21:N223,F224),"")</f>
        <v/>
      </c>
      <c r="N224" s="4" t="str">
        <f t="shared" ca="1" si="35"/>
        <v/>
      </c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0"/>
      <c r="AF224" s="20"/>
      <c r="AG224" s="20"/>
      <c r="AH224" s="20"/>
      <c r="AI224" s="20"/>
      <c r="AJ224" s="20"/>
      <c r="AK224" s="20"/>
    </row>
    <row r="225" spans="1:37" ht="13.8" x14ac:dyDescent="0.3">
      <c r="A225" s="3">
        <f t="shared" ca="1" si="27"/>
        <v>1</v>
      </c>
      <c r="B225" s="6">
        <f t="shared" ca="1" si="28"/>
        <v>1.892592136939617</v>
      </c>
      <c r="C225" s="4" t="str">
        <f t="shared" ca="1" si="29"/>
        <v/>
      </c>
      <c r="D225" s="20">
        <v>1.4815576681285165</v>
      </c>
      <c r="E225" s="4">
        <f t="shared" si="30"/>
        <v>1.0288594917559142E-3</v>
      </c>
      <c r="F225" s="4" t="str">
        <f t="shared" ca="1" si="31"/>
        <v/>
      </c>
      <c r="G225" s="3" t="str">
        <f ca="1">IF(F225&lt;&gt;"",SUM(COUNTIF($K$22:$K225,"&gt;"&amp;F225),COUNTIF($M$22:$M225,"&gt;"&amp;F225)),"")</f>
        <v/>
      </c>
      <c r="H225" s="20">
        <v>18.570161766219826</v>
      </c>
      <c r="I225" s="4">
        <f t="shared" si="32"/>
        <v>1.289594567098599E-2</v>
      </c>
      <c r="J225" s="4" t="str">
        <f t="shared" ca="1" si="33"/>
        <v/>
      </c>
      <c r="K225" s="4" t="str">
        <f ca="1">IF(AND(MAX(L$21:L224)&lt;=MAX(N$21:N224),F225&lt;&gt;"",MAX(L$21:L224)&lt;=TIME(20,0,0)),MAX(L$21:L224,F225),"")</f>
        <v/>
      </c>
      <c r="L225" s="4" t="str">
        <f t="shared" ca="1" si="34"/>
        <v/>
      </c>
      <c r="M225" s="4" t="str">
        <f ca="1">IF(AND(MAX(L$21:L224)&gt;MAX(N$21:N224),F225&lt;&gt;"",MAX(N$21:N224)&lt;TIME(20,0,0)),MAX(N$21:N224,F225),"")</f>
        <v/>
      </c>
      <c r="N225" s="4" t="str">
        <f t="shared" ca="1" si="35"/>
        <v/>
      </c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0"/>
      <c r="AF225" s="20"/>
      <c r="AG225" s="20"/>
      <c r="AH225" s="20"/>
      <c r="AI225" s="20"/>
      <c r="AJ225" s="20"/>
      <c r="AK225" s="20"/>
    </row>
    <row r="226" spans="1:37" ht="13.8" x14ac:dyDescent="0.3">
      <c r="A226" s="3">
        <f t="shared" ca="1" si="27"/>
        <v>0</v>
      </c>
      <c r="B226" s="6">
        <f t="shared" ca="1" si="28"/>
        <v>3.0761754277504214</v>
      </c>
      <c r="C226" s="4" t="str">
        <f t="shared" ca="1" si="29"/>
        <v/>
      </c>
      <c r="D226" s="20">
        <v>3.0122500409815984</v>
      </c>
      <c r="E226" s="4">
        <f t="shared" si="30"/>
        <v>2.0918403062372211E-3</v>
      </c>
      <c r="F226" s="4" t="str">
        <f t="shared" ca="1" si="31"/>
        <v/>
      </c>
      <c r="G226" s="3" t="str">
        <f ca="1">IF(F226&lt;&gt;"",SUM(COUNTIF($K$22:$K226,"&gt;"&amp;F226),COUNTIF($M$22:$M226,"&gt;"&amp;F226)),"")</f>
        <v/>
      </c>
      <c r="H226" s="20">
        <v>8.472204096178757</v>
      </c>
      <c r="I226" s="4">
        <f t="shared" si="32"/>
        <v>5.8834750667908038E-3</v>
      </c>
      <c r="J226" s="4" t="str">
        <f t="shared" ca="1" si="33"/>
        <v/>
      </c>
      <c r="K226" s="4" t="str">
        <f ca="1">IF(AND(MAX(L$21:L225)&lt;=MAX(N$21:N225),F226&lt;&gt;"",MAX(L$21:L225)&lt;=TIME(20,0,0)),MAX(L$21:L225,F226),"")</f>
        <v/>
      </c>
      <c r="L226" s="4" t="str">
        <f t="shared" ca="1" si="34"/>
        <v/>
      </c>
      <c r="M226" s="4" t="str">
        <f ca="1">IF(AND(MAX(L$21:L225)&gt;MAX(N$21:N225),F226&lt;&gt;"",MAX(N$21:N225)&lt;TIME(20,0,0)),MAX(N$21:N225,F226),"")</f>
        <v/>
      </c>
      <c r="N226" s="4" t="str">
        <f t="shared" ca="1" si="35"/>
        <v/>
      </c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0"/>
      <c r="AF226" s="20"/>
      <c r="AG226" s="20"/>
      <c r="AH226" s="20"/>
      <c r="AI226" s="20"/>
      <c r="AJ226" s="20"/>
      <c r="AK226" s="20"/>
    </row>
    <row r="227" spans="1:37" ht="13.8" x14ac:dyDescent="0.3">
      <c r="A227" s="3">
        <f t="shared" ca="1" si="27"/>
        <v>0</v>
      </c>
      <c r="B227" s="6">
        <f t="shared" ca="1" si="28"/>
        <v>5.9616063538185555</v>
      </c>
      <c r="C227" s="4" t="str">
        <f t="shared" ca="1" si="29"/>
        <v/>
      </c>
      <c r="D227" s="20">
        <v>2.7841717913615867</v>
      </c>
      <c r="E227" s="4">
        <f t="shared" si="30"/>
        <v>1.9334526328899906E-3</v>
      </c>
      <c r="F227" s="4" t="str">
        <f t="shared" ca="1" si="31"/>
        <v/>
      </c>
      <c r="G227" s="3" t="str">
        <f ca="1">IF(F227&lt;&gt;"",SUM(COUNTIF($K$22:$K227,"&gt;"&amp;F227),COUNTIF($M$22:$M227,"&gt;"&amp;F227)),"")</f>
        <v/>
      </c>
      <c r="H227" s="20">
        <v>22.450739758496638</v>
      </c>
      <c r="I227" s="4">
        <f t="shared" si="32"/>
        <v>1.5590791498955999E-2</v>
      </c>
      <c r="J227" s="4" t="str">
        <f t="shared" ca="1" si="33"/>
        <v/>
      </c>
      <c r="K227" s="4" t="str">
        <f ca="1">IF(AND(MAX(L$21:L226)&lt;=MAX(N$21:N226),F227&lt;&gt;"",MAX(L$21:L226)&lt;=TIME(20,0,0)),MAX(L$21:L226,F227),"")</f>
        <v/>
      </c>
      <c r="L227" s="4" t="str">
        <f t="shared" ca="1" si="34"/>
        <v/>
      </c>
      <c r="M227" s="4" t="str">
        <f ca="1">IF(AND(MAX(L$21:L226)&gt;MAX(N$21:N226),F227&lt;&gt;"",MAX(N$21:N226)&lt;TIME(20,0,0)),MAX(N$21:N226,F227),"")</f>
        <v/>
      </c>
      <c r="N227" s="4" t="str">
        <f t="shared" ca="1" si="35"/>
        <v/>
      </c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0"/>
      <c r="AF227" s="20"/>
      <c r="AG227" s="20"/>
      <c r="AH227" s="20"/>
      <c r="AI227" s="20"/>
      <c r="AJ227" s="20"/>
      <c r="AK227" s="20"/>
    </row>
    <row r="228" spans="1:37" ht="13.8" x14ac:dyDescent="0.3">
      <c r="A228" s="3">
        <f t="shared" ca="1" si="27"/>
        <v>1</v>
      </c>
      <c r="B228" s="6">
        <f t="shared" ca="1" si="28"/>
        <v>4.6244282190691397</v>
      </c>
      <c r="C228" s="4" t="str">
        <f t="shared" ca="1" si="29"/>
        <v/>
      </c>
      <c r="D228" s="20">
        <v>3.120455752039561</v>
      </c>
      <c r="E228" s="4">
        <f t="shared" si="30"/>
        <v>2.1669831611385842E-3</v>
      </c>
      <c r="F228" s="4" t="str">
        <f t="shared" ca="1" si="31"/>
        <v/>
      </c>
      <c r="G228" s="3" t="str">
        <f ca="1">IF(F228&lt;&gt;"",SUM(COUNTIF($K$22:$K228,"&gt;"&amp;F228),COUNTIF($M$22:$M228,"&gt;"&amp;F228)),"")</f>
        <v/>
      </c>
      <c r="H228" s="20">
        <v>15.115193188321427</v>
      </c>
      <c r="I228" s="4">
        <f t="shared" si="32"/>
        <v>1.0496661936334325E-2</v>
      </c>
      <c r="J228" s="4" t="str">
        <f t="shared" ca="1" si="33"/>
        <v/>
      </c>
      <c r="K228" s="4" t="str">
        <f ca="1">IF(AND(MAX(L$21:L227)&lt;=MAX(N$21:N227),F228&lt;&gt;"",MAX(L$21:L227)&lt;=TIME(20,0,0)),MAX(L$21:L227,F228),"")</f>
        <v/>
      </c>
      <c r="L228" s="4" t="str">
        <f t="shared" ca="1" si="34"/>
        <v/>
      </c>
      <c r="M228" s="4" t="str">
        <f ca="1">IF(AND(MAX(L$21:L227)&gt;MAX(N$21:N227),F228&lt;&gt;"",MAX(N$21:N227)&lt;TIME(20,0,0)),MAX(N$21:N227,F228),"")</f>
        <v/>
      </c>
      <c r="N228" s="4" t="str">
        <f t="shared" ca="1" si="35"/>
        <v/>
      </c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0"/>
      <c r="AF228" s="20"/>
      <c r="AG228" s="20"/>
      <c r="AH228" s="20"/>
      <c r="AI228" s="20"/>
      <c r="AJ228" s="20"/>
      <c r="AK228" s="20"/>
    </row>
    <row r="229" spans="1:37" ht="13.8" x14ac:dyDescent="0.3">
      <c r="A229" s="3">
        <f t="shared" ca="1" si="27"/>
        <v>0</v>
      </c>
      <c r="B229" s="6">
        <f t="shared" ca="1" si="28"/>
        <v>3.8456964451293119</v>
      </c>
      <c r="C229" s="4" t="str">
        <f t="shared" ca="1" si="29"/>
        <v/>
      </c>
      <c r="D229" s="20">
        <v>3.2058607151411707</v>
      </c>
      <c r="E229" s="4">
        <f t="shared" si="30"/>
        <v>2.2262921632924797E-3</v>
      </c>
      <c r="F229" s="4" t="str">
        <f t="shared" ca="1" si="31"/>
        <v/>
      </c>
      <c r="G229" s="3" t="str">
        <f ca="1">IF(F229&lt;&gt;"",SUM(COUNTIF($K$22:$K229,"&gt;"&amp;F229),COUNTIF($M$22:$M229,"&gt;"&amp;F229)),"")</f>
        <v/>
      </c>
      <c r="H229" s="20">
        <v>12.110168692415755</v>
      </c>
      <c r="I229" s="4">
        <f t="shared" si="32"/>
        <v>8.409839369733163E-3</v>
      </c>
      <c r="J229" s="4" t="str">
        <f t="shared" ca="1" si="33"/>
        <v/>
      </c>
      <c r="K229" s="4" t="str">
        <f ca="1">IF(AND(MAX(L$21:L228)&lt;=MAX(N$21:N228),F229&lt;&gt;"",MAX(L$21:L228)&lt;=TIME(20,0,0)),MAX(L$21:L228,F229),"")</f>
        <v/>
      </c>
      <c r="L229" s="4" t="str">
        <f t="shared" ca="1" si="34"/>
        <v/>
      </c>
      <c r="M229" s="4" t="str">
        <f ca="1">IF(AND(MAX(L$21:L228)&gt;MAX(N$21:N228),F229&lt;&gt;"",MAX(N$21:N228)&lt;TIME(20,0,0)),MAX(N$21:N228,F229),"")</f>
        <v/>
      </c>
      <c r="N229" s="4" t="str">
        <f t="shared" ca="1" si="35"/>
        <v/>
      </c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0"/>
      <c r="AF229" s="20"/>
      <c r="AG229" s="20"/>
      <c r="AH229" s="20"/>
      <c r="AI229" s="20"/>
      <c r="AJ229" s="20"/>
      <c r="AK229" s="20"/>
    </row>
    <row r="230" spans="1:37" ht="13.8" x14ac:dyDescent="0.3">
      <c r="A230" s="3">
        <f t="shared" ca="1" si="27"/>
        <v>1</v>
      </c>
      <c r="B230" s="6">
        <f t="shared" ca="1" si="28"/>
        <v>3.9673890918465311</v>
      </c>
      <c r="C230" s="4" t="str">
        <f t="shared" ca="1" si="29"/>
        <v/>
      </c>
      <c r="D230" s="20">
        <v>2.2611128618591465</v>
      </c>
      <c r="E230" s="4">
        <f t="shared" si="30"/>
        <v>1.5702172651799629E-3</v>
      </c>
      <c r="F230" s="4" t="str">
        <f t="shared" ca="1" si="31"/>
        <v/>
      </c>
      <c r="G230" s="3" t="str">
        <f ca="1">IF(F230&lt;&gt;"",SUM(COUNTIF($K$22:$K230,"&gt;"&amp;F230),COUNTIF($M$22:$M230,"&gt;"&amp;F230)),"")</f>
        <v/>
      </c>
      <c r="H230" s="20">
        <v>16.141184213793167</v>
      </c>
      <c r="I230" s="4">
        <f t="shared" si="32"/>
        <v>1.1209155704023033E-2</v>
      </c>
      <c r="J230" s="4" t="str">
        <f t="shared" ca="1" si="33"/>
        <v/>
      </c>
      <c r="K230" s="4" t="str">
        <f ca="1">IF(AND(MAX(L$21:L229)&lt;=MAX(N$21:N229),F230&lt;&gt;"",MAX(L$21:L229)&lt;=TIME(20,0,0)),MAX(L$21:L229,F230),"")</f>
        <v/>
      </c>
      <c r="L230" s="4" t="str">
        <f t="shared" ca="1" si="34"/>
        <v/>
      </c>
      <c r="M230" s="4" t="str">
        <f ca="1">IF(AND(MAX(L$21:L229)&gt;MAX(N$21:N229),F230&lt;&gt;"",MAX(N$21:N229)&lt;TIME(20,0,0)),MAX(N$21:N229,F230),"")</f>
        <v/>
      </c>
      <c r="N230" s="4" t="str">
        <f t="shared" ca="1" si="35"/>
        <v/>
      </c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0"/>
      <c r="AF230" s="20"/>
      <c r="AG230" s="20"/>
      <c r="AH230" s="20"/>
      <c r="AI230" s="20"/>
      <c r="AJ230" s="20"/>
      <c r="AK230" s="20"/>
    </row>
    <row r="231" spans="1:37" ht="13.8" x14ac:dyDescent="0.3">
      <c r="A231" s="3">
        <f t="shared" ca="1" si="27"/>
        <v>0</v>
      </c>
      <c r="B231" s="6">
        <f t="shared" ca="1" si="28"/>
        <v>1.8508663947416517</v>
      </c>
      <c r="C231" s="4" t="str">
        <f t="shared" ca="1" si="29"/>
        <v/>
      </c>
      <c r="D231" s="20">
        <v>3.3879844712173508</v>
      </c>
      <c r="E231" s="4">
        <f t="shared" si="30"/>
        <v>2.3527669939009382E-3</v>
      </c>
      <c r="F231" s="4" t="str">
        <f t="shared" ca="1" si="31"/>
        <v/>
      </c>
      <c r="G231" s="3" t="str">
        <f ca="1">IF(F231&lt;&gt;"",SUM(COUNTIF($K$22:$K231,"&gt;"&amp;F231),COUNTIF($M$22:$M231,"&gt;"&amp;F231)),"")</f>
        <v/>
      </c>
      <c r="H231" s="20">
        <v>20.839075356561807</v>
      </c>
      <c r="I231" s="4">
        <f t="shared" si="32"/>
        <v>1.4471580108723478E-2</v>
      </c>
      <c r="J231" s="4" t="str">
        <f t="shared" ca="1" si="33"/>
        <v/>
      </c>
      <c r="K231" s="4" t="str">
        <f ca="1">IF(AND(MAX(L$21:L230)&lt;=MAX(N$21:N230),F231&lt;&gt;"",MAX(L$21:L230)&lt;=TIME(20,0,0)),MAX(L$21:L230,F231),"")</f>
        <v/>
      </c>
      <c r="L231" s="4" t="str">
        <f t="shared" ca="1" si="34"/>
        <v/>
      </c>
      <c r="M231" s="4" t="str">
        <f ca="1">IF(AND(MAX(L$21:L230)&gt;MAX(N$21:N230),F231&lt;&gt;"",MAX(N$21:N230)&lt;TIME(20,0,0)),MAX(N$21:N230,F231),"")</f>
        <v/>
      </c>
      <c r="N231" s="4" t="str">
        <f t="shared" ca="1" si="35"/>
        <v/>
      </c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0"/>
      <c r="AF231" s="20"/>
      <c r="AG231" s="20"/>
      <c r="AH231" s="20"/>
      <c r="AI231" s="20"/>
      <c r="AJ231" s="20"/>
      <c r="AK231" s="20"/>
    </row>
    <row r="232" spans="1:37" ht="13.8" x14ac:dyDescent="0.3">
      <c r="A232" s="3">
        <f t="shared" ca="1" si="27"/>
        <v>1</v>
      </c>
      <c r="B232" s="6">
        <f t="shared" ca="1" si="28"/>
        <v>3.2006870669769438</v>
      </c>
      <c r="C232" s="4" t="str">
        <f t="shared" ca="1" si="29"/>
        <v/>
      </c>
      <c r="D232" s="20">
        <v>2.4234235600742977</v>
      </c>
      <c r="E232" s="4">
        <f t="shared" si="30"/>
        <v>1.6829330278293733E-3</v>
      </c>
      <c r="F232" s="4" t="str">
        <f t="shared" ca="1" si="31"/>
        <v/>
      </c>
      <c r="G232" s="3" t="str">
        <f ca="1">IF(F232&lt;&gt;"",SUM(COUNTIF($K$22:$K232,"&gt;"&amp;F232),COUNTIF($M$22:$M232,"&gt;"&amp;F232)),"")</f>
        <v/>
      </c>
      <c r="H232" s="20">
        <v>16.508642810676974</v>
      </c>
      <c r="I232" s="4">
        <f t="shared" si="32"/>
        <v>1.1464335285192343E-2</v>
      </c>
      <c r="J232" s="4" t="str">
        <f t="shared" ca="1" si="33"/>
        <v/>
      </c>
      <c r="K232" s="4" t="str">
        <f ca="1">IF(AND(MAX(L$21:L231)&lt;=MAX(N$21:N231),F232&lt;&gt;"",MAX(L$21:L231)&lt;=TIME(20,0,0)),MAX(L$21:L231,F232),"")</f>
        <v/>
      </c>
      <c r="L232" s="4" t="str">
        <f t="shared" ca="1" si="34"/>
        <v/>
      </c>
      <c r="M232" s="4" t="str">
        <f ca="1">IF(AND(MAX(L$21:L231)&gt;MAX(N$21:N231),F232&lt;&gt;"",MAX(N$21:N231)&lt;TIME(20,0,0)),MAX(N$21:N231,F232),"")</f>
        <v/>
      </c>
      <c r="N232" s="4" t="str">
        <f t="shared" ca="1" si="35"/>
        <v/>
      </c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0"/>
      <c r="AF232" s="20"/>
      <c r="AG232" s="20"/>
      <c r="AH232" s="20"/>
      <c r="AI232" s="20"/>
      <c r="AJ232" s="20"/>
      <c r="AK232" s="20"/>
    </row>
    <row r="233" spans="1:37" ht="13.8" x14ac:dyDescent="0.3">
      <c r="A233" s="3">
        <f t="shared" ca="1" si="27"/>
        <v>0</v>
      </c>
      <c r="B233" s="6">
        <f t="shared" ca="1" si="28"/>
        <v>3.7901401803918975</v>
      </c>
      <c r="C233" s="4" t="str">
        <f t="shared" ca="1" si="29"/>
        <v/>
      </c>
      <c r="D233" s="20">
        <v>3.1828382778512605</v>
      </c>
      <c r="E233" s="4">
        <f t="shared" si="30"/>
        <v>2.2103043596189307E-3</v>
      </c>
      <c r="F233" s="4" t="str">
        <f t="shared" ca="1" si="31"/>
        <v/>
      </c>
      <c r="G233" s="3" t="str">
        <f ca="1">IF(F233&lt;&gt;"",SUM(COUNTIF($K$22:$K233,"&gt;"&amp;F233),COUNTIF($M$22:$M233,"&gt;"&amp;F233)),"")</f>
        <v/>
      </c>
      <c r="H233" s="20">
        <v>12.792630779258616</v>
      </c>
      <c r="I233" s="4">
        <f t="shared" si="32"/>
        <v>8.8837713744851499E-3</v>
      </c>
      <c r="J233" s="4" t="str">
        <f t="shared" ca="1" si="33"/>
        <v/>
      </c>
      <c r="K233" s="4" t="str">
        <f ca="1">IF(AND(MAX(L$21:L232)&lt;=MAX(N$21:N232),F233&lt;&gt;"",MAX(L$21:L232)&lt;=TIME(20,0,0)),MAX(L$21:L232,F233),"")</f>
        <v/>
      </c>
      <c r="L233" s="4" t="str">
        <f t="shared" ca="1" si="34"/>
        <v/>
      </c>
      <c r="M233" s="4" t="str">
        <f ca="1">IF(AND(MAX(L$21:L232)&gt;MAX(N$21:N232),F233&lt;&gt;"",MAX(N$21:N232)&lt;TIME(20,0,0)),MAX(N$21:N232,F233),"")</f>
        <v/>
      </c>
      <c r="N233" s="4" t="str">
        <f t="shared" ca="1" si="35"/>
        <v/>
      </c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0"/>
      <c r="AF233" s="20"/>
      <c r="AG233" s="20"/>
      <c r="AH233" s="20"/>
      <c r="AI233" s="20"/>
      <c r="AJ233" s="20"/>
      <c r="AK233" s="20"/>
    </row>
    <row r="234" spans="1:37" ht="13.8" x14ac:dyDescent="0.3">
      <c r="A234" s="3">
        <f t="shared" ca="1" si="27"/>
        <v>0</v>
      </c>
      <c r="B234" s="6">
        <f t="shared" ca="1" si="28"/>
        <v>1.0779832707087951</v>
      </c>
      <c r="C234" s="4" t="str">
        <f t="shared" ca="1" si="29"/>
        <v/>
      </c>
      <c r="D234" s="20">
        <v>2.1645859154232312</v>
      </c>
      <c r="E234" s="4">
        <f t="shared" si="30"/>
        <v>1.503184663488355E-3</v>
      </c>
      <c r="F234" s="4" t="str">
        <f t="shared" ca="1" si="31"/>
        <v/>
      </c>
      <c r="G234" s="3" t="str">
        <f ca="1">IF(F234&lt;&gt;"",SUM(COUNTIF($K$22:$K234,"&gt;"&amp;F234),COUNTIF($M$22:$M234,"&gt;"&amp;F234)),"")</f>
        <v/>
      </c>
      <c r="H234" s="20">
        <v>11.717271244506264</v>
      </c>
      <c r="I234" s="4">
        <f t="shared" si="32"/>
        <v>8.1369939197960175E-3</v>
      </c>
      <c r="J234" s="4" t="str">
        <f t="shared" ca="1" si="33"/>
        <v/>
      </c>
      <c r="K234" s="4" t="str">
        <f ca="1">IF(AND(MAX(L$21:L233)&lt;=MAX(N$21:N233),F234&lt;&gt;"",MAX(L$21:L233)&lt;=TIME(20,0,0)),MAX(L$21:L233,F234),"")</f>
        <v/>
      </c>
      <c r="L234" s="4" t="str">
        <f t="shared" ca="1" si="34"/>
        <v/>
      </c>
      <c r="M234" s="4" t="str">
        <f ca="1">IF(AND(MAX(L$21:L233)&gt;MAX(N$21:N233),F234&lt;&gt;"",MAX(N$21:N233)&lt;TIME(20,0,0)),MAX(N$21:N233,F234),"")</f>
        <v/>
      </c>
      <c r="N234" s="4" t="str">
        <f t="shared" ca="1" si="35"/>
        <v/>
      </c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0"/>
      <c r="AF234" s="20"/>
      <c r="AG234" s="20"/>
      <c r="AH234" s="20"/>
      <c r="AI234" s="20"/>
      <c r="AJ234" s="20"/>
      <c r="AK234" s="20"/>
    </row>
    <row r="235" spans="1:37" ht="13.8" x14ac:dyDescent="0.3">
      <c r="A235" s="3">
        <f t="shared" ca="1" si="27"/>
        <v>0</v>
      </c>
      <c r="B235" s="6">
        <f t="shared" ca="1" si="28"/>
        <v>11.710480192900739</v>
      </c>
      <c r="C235" s="4" t="str">
        <f t="shared" ca="1" si="29"/>
        <v/>
      </c>
      <c r="D235" s="20">
        <v>3.0724318738321017</v>
      </c>
      <c r="E235" s="4">
        <f t="shared" si="30"/>
        <v>2.1336332457167371E-3</v>
      </c>
      <c r="F235" s="4" t="str">
        <f t="shared" ca="1" si="31"/>
        <v/>
      </c>
      <c r="G235" s="3" t="str">
        <f ca="1">IF(F235&lt;&gt;"",SUM(COUNTIF($K$22:$K235,"&gt;"&amp;F235),COUNTIF($M$22:$M235,"&gt;"&amp;F235)),"")</f>
        <v/>
      </c>
      <c r="H235" s="20">
        <v>13.622652697122248</v>
      </c>
      <c r="I235" s="4">
        <f t="shared" si="32"/>
        <v>9.460175484112673E-3</v>
      </c>
      <c r="J235" s="4" t="str">
        <f t="shared" ca="1" si="33"/>
        <v/>
      </c>
      <c r="K235" s="4" t="str">
        <f ca="1">IF(AND(MAX(L$21:L234)&lt;=MAX(N$21:N234),F235&lt;&gt;"",MAX(L$21:L234)&lt;=TIME(20,0,0)),MAX(L$21:L234,F235),"")</f>
        <v/>
      </c>
      <c r="L235" s="4" t="str">
        <f t="shared" ca="1" si="34"/>
        <v/>
      </c>
      <c r="M235" s="4" t="str">
        <f ca="1">IF(AND(MAX(L$21:L234)&gt;MAX(N$21:N234),F235&lt;&gt;"",MAX(N$21:N234)&lt;TIME(20,0,0)),MAX(N$21:N234,F235),"")</f>
        <v/>
      </c>
      <c r="N235" s="4" t="str">
        <f t="shared" ca="1" si="35"/>
        <v/>
      </c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0"/>
      <c r="AF235" s="20"/>
      <c r="AG235" s="20"/>
      <c r="AH235" s="20"/>
      <c r="AI235" s="20"/>
      <c r="AJ235" s="20"/>
      <c r="AK235" s="20"/>
    </row>
    <row r="236" spans="1:37" ht="13.8" x14ac:dyDescent="0.3">
      <c r="A236" s="3">
        <f t="shared" ca="1" si="27"/>
        <v>1</v>
      </c>
      <c r="B236" s="6">
        <f t="shared" ca="1" si="28"/>
        <v>3.901473874727925</v>
      </c>
      <c r="C236" s="4" t="str">
        <f t="shared" ca="1" si="29"/>
        <v/>
      </c>
      <c r="D236" s="20">
        <v>3.558774786441063</v>
      </c>
      <c r="E236" s="4">
        <f t="shared" si="30"/>
        <v>2.4713713794729604E-3</v>
      </c>
      <c r="F236" s="4" t="str">
        <f t="shared" ca="1" si="31"/>
        <v/>
      </c>
      <c r="G236" s="3" t="str">
        <f ca="1">IF(F236&lt;&gt;"",SUM(COUNTIF($K$22:$K236,"&gt;"&amp;F236),COUNTIF($M$22:$M236,"&gt;"&amp;F236)),"")</f>
        <v/>
      </c>
      <c r="H236" s="20">
        <v>20.64102151656698</v>
      </c>
      <c r="I236" s="4">
        <f t="shared" si="32"/>
        <v>1.433404271983818E-2</v>
      </c>
      <c r="J236" s="4" t="str">
        <f t="shared" ca="1" si="33"/>
        <v/>
      </c>
      <c r="K236" s="4" t="str">
        <f ca="1">IF(AND(MAX(L$21:L235)&lt;=MAX(N$21:N235),F236&lt;&gt;"",MAX(L$21:L235)&lt;=TIME(20,0,0)),MAX(L$21:L235,F236),"")</f>
        <v/>
      </c>
      <c r="L236" s="4" t="str">
        <f t="shared" ca="1" si="34"/>
        <v/>
      </c>
      <c r="M236" s="4" t="str">
        <f ca="1">IF(AND(MAX(L$21:L235)&gt;MAX(N$21:N235),F236&lt;&gt;"",MAX(N$21:N235)&lt;TIME(20,0,0)),MAX(N$21:N235,F236),"")</f>
        <v/>
      </c>
      <c r="N236" s="4" t="str">
        <f t="shared" ca="1" si="35"/>
        <v/>
      </c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0"/>
      <c r="AF236" s="20"/>
      <c r="AG236" s="20"/>
      <c r="AH236" s="20"/>
      <c r="AI236" s="20"/>
      <c r="AJ236" s="20"/>
      <c r="AK236" s="20"/>
    </row>
    <row r="237" spans="1:37" ht="13.8" x14ac:dyDescent="0.3">
      <c r="A237" s="3">
        <f t="shared" ca="1" si="27"/>
        <v>1</v>
      </c>
      <c r="B237" s="6">
        <f t="shared" ca="1" si="28"/>
        <v>1.2288190504179126</v>
      </c>
      <c r="C237" s="4" t="str">
        <f t="shared" ca="1" si="29"/>
        <v/>
      </c>
      <c r="D237" s="20">
        <v>3.46509740059264</v>
      </c>
      <c r="E237" s="4">
        <f t="shared" si="30"/>
        <v>2.4063176393004444E-3</v>
      </c>
      <c r="F237" s="4" t="str">
        <f t="shared" ca="1" si="31"/>
        <v/>
      </c>
      <c r="G237" s="3" t="str">
        <f ca="1">IF(F237&lt;&gt;"",SUM(COUNTIF($K$22:$K237,"&gt;"&amp;F237),COUNTIF($M$22:$M237,"&gt;"&amp;F237)),"")</f>
        <v/>
      </c>
      <c r="H237" s="20">
        <v>10.547676689966465</v>
      </c>
      <c r="I237" s="4">
        <f t="shared" si="32"/>
        <v>7.324775479143379E-3</v>
      </c>
      <c r="J237" s="4" t="str">
        <f t="shared" ca="1" si="33"/>
        <v/>
      </c>
      <c r="K237" s="4" t="str">
        <f ca="1">IF(AND(MAX(L$21:L236)&lt;=MAX(N$21:N236),F237&lt;&gt;"",MAX(L$21:L236)&lt;=TIME(20,0,0)),MAX(L$21:L236,F237),"")</f>
        <v/>
      </c>
      <c r="L237" s="4" t="str">
        <f t="shared" ca="1" si="34"/>
        <v/>
      </c>
      <c r="M237" s="4" t="str">
        <f ca="1">IF(AND(MAX(L$21:L236)&gt;MAX(N$21:N236),F237&lt;&gt;"",MAX(N$21:N236)&lt;TIME(20,0,0)),MAX(N$21:N236,F237),"")</f>
        <v/>
      </c>
      <c r="N237" s="4" t="str">
        <f t="shared" ca="1" si="35"/>
        <v/>
      </c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0"/>
      <c r="AF237" s="20"/>
      <c r="AG237" s="20"/>
      <c r="AH237" s="20"/>
      <c r="AI237" s="20"/>
      <c r="AJ237" s="20"/>
      <c r="AK237" s="20"/>
    </row>
    <row r="238" spans="1:37" ht="13.8" x14ac:dyDescent="0.3">
      <c r="A238" s="3">
        <f t="shared" ca="1" si="27"/>
        <v>0</v>
      </c>
      <c r="B238" s="6">
        <f t="shared" ca="1" si="28"/>
        <v>5.5166670836169036</v>
      </c>
      <c r="C238" s="4" t="str">
        <f t="shared" ca="1" si="29"/>
        <v/>
      </c>
      <c r="D238" s="20">
        <v>2.6682248593060649</v>
      </c>
      <c r="E238" s="4">
        <f t="shared" si="30"/>
        <v>1.8529339300736561E-3</v>
      </c>
      <c r="F238" s="4" t="str">
        <f t="shared" ca="1" si="31"/>
        <v/>
      </c>
      <c r="G238" s="3" t="str">
        <f ca="1">IF(F238&lt;&gt;"",SUM(COUNTIF($K$22:$K238,"&gt;"&amp;F238),COUNTIF($M$22:$M238,"&gt;"&amp;F238)),"")</f>
        <v/>
      </c>
      <c r="H238" s="20">
        <v>19.823277777177282</v>
      </c>
      <c r="I238" s="4">
        <f t="shared" si="32"/>
        <v>1.3766165123039778E-2</v>
      </c>
      <c r="J238" s="4" t="str">
        <f t="shared" ca="1" si="33"/>
        <v/>
      </c>
      <c r="K238" s="4" t="str">
        <f ca="1">IF(AND(MAX(L$21:L237)&lt;=MAX(N$21:N237),F238&lt;&gt;"",MAX(L$21:L237)&lt;=TIME(20,0,0)),MAX(L$21:L237,F238),"")</f>
        <v/>
      </c>
      <c r="L238" s="4" t="str">
        <f t="shared" ca="1" si="34"/>
        <v/>
      </c>
      <c r="M238" s="4" t="str">
        <f ca="1">IF(AND(MAX(L$21:L237)&gt;MAX(N$21:N237),F238&lt;&gt;"",MAX(N$21:N237)&lt;TIME(20,0,0)),MAX(N$21:N237,F238),"")</f>
        <v/>
      </c>
      <c r="N238" s="4" t="str">
        <f t="shared" ca="1" si="35"/>
        <v/>
      </c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0"/>
      <c r="AF238" s="20"/>
      <c r="AG238" s="20"/>
      <c r="AH238" s="20"/>
      <c r="AI238" s="20"/>
      <c r="AJ238" s="20"/>
      <c r="AK238" s="20"/>
    </row>
    <row r="239" spans="1:37" ht="13.8" x14ac:dyDescent="0.3">
      <c r="A239" s="3">
        <f t="shared" ca="1" si="27"/>
        <v>0</v>
      </c>
      <c r="B239" s="6">
        <f t="shared" ca="1" si="28"/>
        <v>2.961199223001632</v>
      </c>
      <c r="C239" s="4" t="str">
        <f t="shared" ca="1" si="29"/>
        <v/>
      </c>
      <c r="D239" s="20">
        <v>2.4275009385091835</v>
      </c>
      <c r="E239" s="4">
        <f t="shared" si="30"/>
        <v>1.6857645406313773E-3</v>
      </c>
      <c r="F239" s="4" t="str">
        <f t="shared" ca="1" si="31"/>
        <v/>
      </c>
      <c r="G239" s="3" t="str">
        <f ca="1">IF(F239&lt;&gt;"",SUM(COUNTIF($K$22:$K239,"&gt;"&amp;F239),COUNTIF($M$22:$M239,"&gt;"&amp;F239)),"")</f>
        <v/>
      </c>
      <c r="H239" s="20">
        <v>18.265509462835325</v>
      </c>
      <c r="I239" s="4">
        <f t="shared" si="32"/>
        <v>1.268438157141342E-2</v>
      </c>
      <c r="J239" s="4" t="str">
        <f t="shared" ca="1" si="33"/>
        <v/>
      </c>
      <c r="K239" s="4" t="str">
        <f ca="1">IF(AND(MAX(L$21:L238)&lt;=MAX(N$21:N238),F239&lt;&gt;"",MAX(L$21:L238)&lt;=TIME(20,0,0)),MAX(L$21:L238,F239),"")</f>
        <v/>
      </c>
      <c r="L239" s="4" t="str">
        <f t="shared" ca="1" si="34"/>
        <v/>
      </c>
      <c r="M239" s="4" t="str">
        <f ca="1">IF(AND(MAX(L$21:L238)&gt;MAX(N$21:N238),F239&lt;&gt;"",MAX(N$21:N238)&lt;TIME(20,0,0)),MAX(N$21:N238,F239),"")</f>
        <v/>
      </c>
      <c r="N239" s="4" t="str">
        <f t="shared" ca="1" si="35"/>
        <v/>
      </c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0"/>
      <c r="AF239" s="20"/>
      <c r="AG239" s="20"/>
      <c r="AH239" s="20"/>
      <c r="AI239" s="20"/>
      <c r="AJ239" s="20"/>
      <c r="AK239" s="20"/>
    </row>
    <row r="240" spans="1:37" ht="13.8" x14ac:dyDescent="0.3">
      <c r="A240" s="3">
        <f t="shared" ca="1" si="27"/>
        <v>1</v>
      </c>
      <c r="B240" s="6">
        <f t="shared" ca="1" si="28"/>
        <v>2.9624256207465658</v>
      </c>
      <c r="C240" s="4" t="str">
        <f t="shared" ca="1" si="29"/>
        <v/>
      </c>
      <c r="D240" s="20">
        <v>3.2591463044154807</v>
      </c>
      <c r="E240" s="4">
        <f t="shared" si="30"/>
        <v>2.2632960447329727E-3</v>
      </c>
      <c r="F240" s="4" t="str">
        <f t="shared" ca="1" si="31"/>
        <v/>
      </c>
      <c r="G240" s="3" t="str">
        <f ca="1">IF(F240&lt;&gt;"",SUM(COUNTIF($K$22:$K240,"&gt;"&amp;F240),COUNTIF($M$22:$M240,"&gt;"&amp;F240)),"")</f>
        <v/>
      </c>
      <c r="H240" s="20">
        <v>8.0422632132831495</v>
      </c>
      <c r="I240" s="4">
        <f t="shared" si="32"/>
        <v>5.5849050092244097E-3</v>
      </c>
      <c r="J240" s="4" t="str">
        <f t="shared" ca="1" si="33"/>
        <v/>
      </c>
      <c r="K240" s="4" t="str">
        <f ca="1">IF(AND(MAX(L$21:L239)&lt;=MAX(N$21:N239),F240&lt;&gt;"",MAX(L$21:L239)&lt;=TIME(20,0,0)),MAX(L$21:L239,F240),"")</f>
        <v/>
      </c>
      <c r="L240" s="4" t="str">
        <f t="shared" ca="1" si="34"/>
        <v/>
      </c>
      <c r="M240" s="4" t="str">
        <f ca="1">IF(AND(MAX(L$21:L239)&gt;MAX(N$21:N239),F240&lt;&gt;"",MAX(N$21:N239)&lt;TIME(20,0,0)),MAX(N$21:N239,F240),"")</f>
        <v/>
      </c>
      <c r="N240" s="4" t="str">
        <f t="shared" ca="1" si="35"/>
        <v/>
      </c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0"/>
      <c r="AF240" s="20"/>
      <c r="AG240" s="20"/>
      <c r="AH240" s="20"/>
      <c r="AI240" s="20"/>
      <c r="AJ240" s="20"/>
      <c r="AK240" s="20"/>
    </row>
    <row r="241" spans="1:37" ht="13.8" x14ac:dyDescent="0.3">
      <c r="A241" s="3">
        <f t="shared" ca="1" si="27"/>
        <v>0</v>
      </c>
      <c r="B241" s="6">
        <f t="shared" ca="1" si="28"/>
        <v>4.9277071868047226</v>
      </c>
      <c r="C241" s="4" t="str">
        <f t="shared" ca="1" si="29"/>
        <v/>
      </c>
      <c r="D241" s="20">
        <v>2.3311615753555088</v>
      </c>
      <c r="E241" s="4">
        <f t="shared" si="30"/>
        <v>1.6188622051079922E-3</v>
      </c>
      <c r="F241" s="4" t="str">
        <f t="shared" ca="1" si="31"/>
        <v/>
      </c>
      <c r="G241" s="3" t="str">
        <f ca="1">IF(F241&lt;&gt;"",SUM(COUNTIF($K$22:$K241,"&gt;"&amp;F241),COUNTIF($M$22:$M241,"&gt;"&amp;F241)),"")</f>
        <v/>
      </c>
      <c r="H241" s="20">
        <v>19.317075763538014</v>
      </c>
      <c r="I241" s="4">
        <f t="shared" si="32"/>
        <v>1.3414635946901399E-2</v>
      </c>
      <c r="J241" s="4" t="str">
        <f t="shared" ca="1" si="33"/>
        <v/>
      </c>
      <c r="K241" s="4" t="str">
        <f ca="1">IF(AND(MAX(L$21:L240)&lt;=MAX(N$21:N240),F241&lt;&gt;"",MAX(L$21:L240)&lt;=TIME(20,0,0)),MAX(L$21:L240,F241),"")</f>
        <v/>
      </c>
      <c r="L241" s="4" t="str">
        <f t="shared" ca="1" si="34"/>
        <v/>
      </c>
      <c r="M241" s="4" t="str">
        <f ca="1">IF(AND(MAX(L$21:L240)&gt;MAX(N$21:N240),F241&lt;&gt;"",MAX(N$21:N240)&lt;TIME(20,0,0)),MAX(N$21:N240,F241),"")</f>
        <v/>
      </c>
      <c r="N241" s="4" t="str">
        <f t="shared" ca="1" si="35"/>
        <v/>
      </c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0"/>
      <c r="AF241" s="20"/>
      <c r="AG241" s="20"/>
      <c r="AH241" s="20"/>
      <c r="AI241" s="20"/>
      <c r="AJ241" s="20"/>
      <c r="AK241" s="20"/>
    </row>
    <row r="242" spans="1:37" ht="13.8" x14ac:dyDescent="0.3">
      <c r="A242" s="3">
        <f t="shared" ca="1" si="27"/>
        <v>1</v>
      </c>
      <c r="B242" s="6">
        <f t="shared" ca="1" si="28"/>
        <v>6.1450541055142445</v>
      </c>
      <c r="C242" s="4" t="str">
        <f t="shared" ca="1" si="29"/>
        <v/>
      </c>
      <c r="D242" s="20">
        <v>2.9313138232537312</v>
      </c>
      <c r="E242" s="4">
        <f t="shared" si="30"/>
        <v>2.0356345994817578E-3</v>
      </c>
      <c r="F242" s="4" t="str">
        <f t="shared" ca="1" si="31"/>
        <v/>
      </c>
      <c r="G242" s="3" t="str">
        <f ca="1">IF(F242&lt;&gt;"",SUM(COUNTIF($K$22:$K242,"&gt;"&amp;F242),COUNTIF($M$22:$M242,"&gt;"&amp;F242)),"")</f>
        <v/>
      </c>
      <c r="H242" s="20">
        <v>12.448739463834499</v>
      </c>
      <c r="I242" s="4">
        <f t="shared" si="32"/>
        <v>8.6449579609961802E-3</v>
      </c>
      <c r="J242" s="4" t="str">
        <f t="shared" ca="1" si="33"/>
        <v/>
      </c>
      <c r="K242" s="4" t="str">
        <f ca="1">IF(AND(MAX(L$21:L241)&lt;=MAX(N$21:N241),F242&lt;&gt;"",MAX(L$21:L241)&lt;=TIME(20,0,0)),MAX(L$21:L241,F242),"")</f>
        <v/>
      </c>
      <c r="L242" s="4" t="str">
        <f t="shared" ca="1" si="34"/>
        <v/>
      </c>
      <c r="M242" s="4" t="str">
        <f ca="1">IF(AND(MAX(L$21:L241)&gt;MAX(N$21:N241),F242&lt;&gt;"",MAX(N$21:N241)&lt;TIME(20,0,0)),MAX(N$21:N241,F242),"")</f>
        <v/>
      </c>
      <c r="N242" s="4" t="str">
        <f t="shared" ca="1" si="35"/>
        <v/>
      </c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0"/>
      <c r="AF242" s="20"/>
      <c r="AG242" s="20"/>
      <c r="AH242" s="20"/>
      <c r="AI242" s="20"/>
      <c r="AJ242" s="20"/>
      <c r="AK242" s="20"/>
    </row>
    <row r="243" spans="1:37" ht="13.8" x14ac:dyDescent="0.3">
      <c r="A243" s="3">
        <f t="shared" ca="1" si="27"/>
        <v>0</v>
      </c>
      <c r="B243" s="6">
        <f t="shared" ca="1" si="28"/>
        <v>11.48122867264394</v>
      </c>
      <c r="C243" s="4" t="str">
        <f t="shared" ca="1" si="29"/>
        <v/>
      </c>
      <c r="D243" s="20">
        <v>2.9071906131575815</v>
      </c>
      <c r="E243" s="4">
        <f t="shared" si="30"/>
        <v>2.0188823702483203E-3</v>
      </c>
      <c r="F243" s="4" t="str">
        <f t="shared" ca="1" si="31"/>
        <v/>
      </c>
      <c r="G243" s="3" t="str">
        <f ca="1">IF(F243&lt;&gt;"",SUM(COUNTIF($K$22:$K243,"&gt;"&amp;F243),COUNTIF($M$22:$M243,"&gt;"&amp;F243)),"")</f>
        <v/>
      </c>
      <c r="H243" s="20">
        <v>15.751288098399527</v>
      </c>
      <c r="I243" s="4">
        <f t="shared" si="32"/>
        <v>1.093839451277745E-2</v>
      </c>
      <c r="J243" s="4" t="str">
        <f t="shared" ca="1" si="33"/>
        <v/>
      </c>
      <c r="K243" s="4" t="str">
        <f ca="1">IF(AND(MAX(L$21:L242)&lt;=MAX(N$21:N242),F243&lt;&gt;"",MAX(L$21:L242)&lt;=TIME(20,0,0)),MAX(L$21:L242,F243),"")</f>
        <v/>
      </c>
      <c r="L243" s="4" t="str">
        <f t="shared" ca="1" si="34"/>
        <v/>
      </c>
      <c r="M243" s="4" t="str">
        <f ca="1">IF(AND(MAX(L$21:L242)&gt;MAX(N$21:N242),F243&lt;&gt;"",MAX(N$21:N242)&lt;TIME(20,0,0)),MAX(N$21:N242,F243),"")</f>
        <v/>
      </c>
      <c r="N243" s="4" t="str">
        <f t="shared" ca="1" si="35"/>
        <v/>
      </c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0"/>
      <c r="AF243" s="20"/>
      <c r="AG243" s="20"/>
      <c r="AH243" s="20"/>
      <c r="AI243" s="20"/>
      <c r="AJ243" s="20"/>
      <c r="AK243" s="20"/>
    </row>
    <row r="244" spans="1:37" ht="13.8" x14ac:dyDescent="0.3">
      <c r="A244" s="3">
        <f t="shared" ca="1" si="27"/>
        <v>0</v>
      </c>
      <c r="B244" s="6">
        <f t="shared" ca="1" si="28"/>
        <v>8.3521103041240021</v>
      </c>
      <c r="C244" s="4" t="str">
        <f t="shared" ca="1" si="29"/>
        <v/>
      </c>
      <c r="D244" s="20">
        <v>3.3919910795957549</v>
      </c>
      <c r="E244" s="4">
        <f t="shared" si="30"/>
        <v>2.3555493608303853E-3</v>
      </c>
      <c r="F244" s="4" t="str">
        <f t="shared" ca="1" si="31"/>
        <v/>
      </c>
      <c r="G244" s="3" t="str">
        <f ca="1">IF(F244&lt;&gt;"",SUM(COUNTIF($K$22:$K244,"&gt;"&amp;F244),COUNTIF($M$22:$M244,"&gt;"&amp;F244)),"")</f>
        <v/>
      </c>
      <c r="H244" s="20">
        <v>12.540902541004471</v>
      </c>
      <c r="I244" s="4">
        <f t="shared" si="32"/>
        <v>8.7089600979197712E-3</v>
      </c>
      <c r="J244" s="4" t="str">
        <f t="shared" ca="1" si="33"/>
        <v/>
      </c>
      <c r="K244" s="4" t="str">
        <f ca="1">IF(AND(MAX(L$21:L243)&lt;=MAX(N$21:N243),F244&lt;&gt;"",MAX(L$21:L243)&lt;=TIME(20,0,0)),MAX(L$21:L243,F244),"")</f>
        <v/>
      </c>
      <c r="L244" s="4" t="str">
        <f t="shared" ca="1" si="34"/>
        <v/>
      </c>
      <c r="M244" s="4" t="str">
        <f ca="1">IF(AND(MAX(L$21:L243)&gt;MAX(N$21:N243),F244&lt;&gt;"",MAX(N$21:N243)&lt;TIME(20,0,0)),MAX(N$21:N243,F244),"")</f>
        <v/>
      </c>
      <c r="N244" s="4" t="str">
        <f t="shared" ca="1" si="35"/>
        <v/>
      </c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0"/>
      <c r="AF244" s="20"/>
      <c r="AG244" s="20"/>
      <c r="AH244" s="20"/>
      <c r="AI244" s="20"/>
      <c r="AJ244" s="20"/>
      <c r="AK244" s="20"/>
    </row>
    <row r="245" spans="1:37" ht="13.8" x14ac:dyDescent="0.3">
      <c r="A245" s="3">
        <f t="shared" ca="1" si="27"/>
        <v>0</v>
      </c>
      <c r="B245" s="6">
        <f t="shared" ca="1" si="28"/>
        <v>3.4532923491589638</v>
      </c>
      <c r="C245" s="4" t="str">
        <f t="shared" ca="1" si="29"/>
        <v/>
      </c>
      <c r="D245" s="20">
        <v>3.6867031743240659</v>
      </c>
      <c r="E245" s="4">
        <f t="shared" si="30"/>
        <v>2.5602105377250457E-3</v>
      </c>
      <c r="F245" s="4" t="str">
        <f t="shared" ca="1" si="31"/>
        <v/>
      </c>
      <c r="G245" s="3" t="str">
        <f ca="1">IF(F245&lt;&gt;"",SUM(COUNTIF($K$22:$K245,"&gt;"&amp;F245),COUNTIF($M$22:$M245,"&gt;"&amp;F245)),"")</f>
        <v/>
      </c>
      <c r="H245" s="20">
        <v>16.467672916533047</v>
      </c>
      <c r="I245" s="4">
        <f t="shared" si="32"/>
        <v>1.1435883969814617E-2</v>
      </c>
      <c r="J245" s="4" t="str">
        <f t="shared" ca="1" si="33"/>
        <v/>
      </c>
      <c r="K245" s="4" t="str">
        <f ca="1">IF(AND(MAX(L$21:L244)&lt;=MAX(N$21:N244),F245&lt;&gt;"",MAX(L$21:L244)&lt;=TIME(20,0,0)),MAX(L$21:L244,F245),"")</f>
        <v/>
      </c>
      <c r="L245" s="4" t="str">
        <f t="shared" ca="1" si="34"/>
        <v/>
      </c>
      <c r="M245" s="4" t="str">
        <f ca="1">IF(AND(MAX(L$21:L244)&gt;MAX(N$21:N244),F245&lt;&gt;"",MAX(N$21:N244)&lt;TIME(20,0,0)),MAX(N$21:N244,F245),"")</f>
        <v/>
      </c>
      <c r="N245" s="4" t="str">
        <f t="shared" ca="1" si="35"/>
        <v/>
      </c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0"/>
      <c r="AF245" s="20"/>
      <c r="AG245" s="20"/>
      <c r="AH245" s="20"/>
      <c r="AI245" s="20"/>
      <c r="AJ245" s="20"/>
      <c r="AK245" s="20"/>
    </row>
    <row r="246" spans="1:37" ht="13.8" x14ac:dyDescent="0.3">
      <c r="A246" s="3">
        <f t="shared" ca="1" si="27"/>
        <v>0</v>
      </c>
      <c r="B246" s="6">
        <f t="shared" ca="1" si="28"/>
        <v>10.441503965298235</v>
      </c>
      <c r="C246" s="4" t="str">
        <f t="shared" ca="1" si="29"/>
        <v/>
      </c>
      <c r="D246" s="20">
        <v>3.8298889042634983</v>
      </c>
      <c r="E246" s="4">
        <f t="shared" si="30"/>
        <v>2.6596450724052072E-3</v>
      </c>
      <c r="F246" s="4" t="str">
        <f t="shared" ca="1" si="31"/>
        <v/>
      </c>
      <c r="G246" s="3" t="str">
        <f ca="1">IF(F246&lt;&gt;"",SUM(COUNTIF($K$22:$K246,"&gt;"&amp;F246),COUNTIF($M$22:$M246,"&gt;"&amp;F246)),"")</f>
        <v/>
      </c>
      <c r="H246" s="20">
        <v>13.798571709812677</v>
      </c>
      <c r="I246" s="4">
        <f t="shared" si="32"/>
        <v>9.5823414651476924E-3</v>
      </c>
      <c r="J246" s="4" t="str">
        <f t="shared" ca="1" si="33"/>
        <v/>
      </c>
      <c r="K246" s="4" t="str">
        <f ca="1">IF(AND(MAX(L$21:L245)&lt;=MAX(N$21:N245),F246&lt;&gt;"",MAX(L$21:L245)&lt;=TIME(20,0,0)),MAX(L$21:L245,F246),"")</f>
        <v/>
      </c>
      <c r="L246" s="4" t="str">
        <f t="shared" ca="1" si="34"/>
        <v/>
      </c>
      <c r="M246" s="4" t="str">
        <f ca="1">IF(AND(MAX(L$21:L245)&gt;MAX(N$21:N245),F246&lt;&gt;"",MAX(N$21:N245)&lt;TIME(20,0,0)),MAX(N$21:N245,F246),"")</f>
        <v/>
      </c>
      <c r="N246" s="4" t="str">
        <f t="shared" ca="1" si="35"/>
        <v/>
      </c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0"/>
      <c r="AF246" s="20"/>
      <c r="AG246" s="20"/>
      <c r="AH246" s="20"/>
      <c r="AI246" s="20"/>
      <c r="AJ246" s="20"/>
      <c r="AK246" s="20"/>
    </row>
    <row r="247" spans="1:37" ht="13.8" x14ac:dyDescent="0.3">
      <c r="A247" s="3">
        <f t="shared" ca="1" si="27"/>
        <v>0</v>
      </c>
      <c r="B247" s="6">
        <f t="shared" ca="1" si="28"/>
        <v>1.5067118225232028</v>
      </c>
      <c r="C247" s="4" t="str">
        <f t="shared" ca="1" si="29"/>
        <v/>
      </c>
      <c r="D247" s="20">
        <v>4.6033527572290041</v>
      </c>
      <c r="E247" s="4">
        <f t="shared" si="30"/>
        <v>3.1967727480756974E-3</v>
      </c>
      <c r="F247" s="4" t="str">
        <f t="shared" ca="1" si="31"/>
        <v/>
      </c>
      <c r="G247" s="3" t="str">
        <f ca="1">IF(F247&lt;&gt;"",SUM(COUNTIF($K$22:$K247,"&gt;"&amp;F247),COUNTIF($M$22:$M247,"&gt;"&amp;F247)),"")</f>
        <v/>
      </c>
      <c r="H247" s="20">
        <v>14.133314076971146</v>
      </c>
      <c r="I247" s="4">
        <f t="shared" si="32"/>
        <v>9.8148014423410732E-3</v>
      </c>
      <c r="J247" s="4" t="str">
        <f t="shared" ca="1" si="33"/>
        <v/>
      </c>
      <c r="K247" s="4" t="str">
        <f ca="1">IF(AND(MAX(L$21:L246)&lt;=MAX(N$21:N246),F247&lt;&gt;"",MAX(L$21:L246)&lt;=TIME(20,0,0)),MAX(L$21:L246,F247),"")</f>
        <v/>
      </c>
      <c r="L247" s="4" t="str">
        <f t="shared" ca="1" si="34"/>
        <v/>
      </c>
      <c r="M247" s="4" t="str">
        <f ca="1">IF(AND(MAX(L$21:L246)&gt;MAX(N$21:N246),F247&lt;&gt;"",MAX(N$21:N246)&lt;TIME(20,0,0)),MAX(N$21:N246,F247),"")</f>
        <v/>
      </c>
      <c r="N247" s="4" t="str">
        <f t="shared" ca="1" si="35"/>
        <v/>
      </c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0"/>
      <c r="AF247" s="20"/>
      <c r="AG247" s="20"/>
      <c r="AH247" s="20"/>
      <c r="AI247" s="20"/>
      <c r="AJ247" s="20"/>
      <c r="AK247" s="20"/>
    </row>
    <row r="248" spans="1:37" ht="13.8" x14ac:dyDescent="0.3">
      <c r="A248" s="3">
        <f t="shared" ca="1" si="27"/>
        <v>1</v>
      </c>
      <c r="B248" s="6">
        <f t="shared" ca="1" si="28"/>
        <v>2.2961978046531124</v>
      </c>
      <c r="C248" s="4" t="str">
        <f t="shared" ca="1" si="29"/>
        <v/>
      </c>
      <c r="D248" s="20">
        <v>4.1091833584941924</v>
      </c>
      <c r="E248" s="4">
        <f t="shared" si="30"/>
        <v>2.8535995545098556E-3</v>
      </c>
      <c r="F248" s="4" t="str">
        <f t="shared" ca="1" si="31"/>
        <v/>
      </c>
      <c r="G248" s="3" t="str">
        <f ca="1">IF(F248&lt;&gt;"",SUM(COUNTIF($K$22:$K248,"&gt;"&amp;F248),COUNTIF($M$22:$M248,"&gt;"&amp;F248)),"")</f>
        <v/>
      </c>
      <c r="H248" s="20">
        <v>14.097622094268445</v>
      </c>
      <c r="I248" s="4">
        <f t="shared" si="32"/>
        <v>9.7900153432419756E-3</v>
      </c>
      <c r="J248" s="4" t="str">
        <f t="shared" ca="1" si="33"/>
        <v/>
      </c>
      <c r="K248" s="4" t="str">
        <f ca="1">IF(AND(MAX(L$21:L247)&lt;=MAX(N$21:N247),F248&lt;&gt;"",MAX(L$21:L247)&lt;=TIME(20,0,0)),MAX(L$21:L247,F248),"")</f>
        <v/>
      </c>
      <c r="L248" s="4" t="str">
        <f t="shared" ca="1" si="34"/>
        <v/>
      </c>
      <c r="M248" s="4" t="str">
        <f ca="1">IF(AND(MAX(L$21:L247)&gt;MAX(N$21:N247),F248&lt;&gt;"",MAX(N$21:N247)&lt;TIME(20,0,0)),MAX(N$21:N247,F248),"")</f>
        <v/>
      </c>
      <c r="N248" s="4" t="str">
        <f t="shared" ca="1" si="35"/>
        <v/>
      </c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0"/>
      <c r="AF248" s="20"/>
      <c r="AG248" s="20"/>
      <c r="AH248" s="20"/>
      <c r="AI248" s="20"/>
      <c r="AJ248" s="20"/>
      <c r="AK248" s="20"/>
    </row>
    <row r="249" spans="1:37" ht="13.8" x14ac:dyDescent="0.3">
      <c r="A249" s="3">
        <f t="shared" ca="1" si="27"/>
        <v>1</v>
      </c>
      <c r="B249" s="6">
        <f t="shared" ca="1" si="28"/>
        <v>2.8103575074420206</v>
      </c>
      <c r="C249" s="4" t="str">
        <f t="shared" ca="1" si="29"/>
        <v/>
      </c>
      <c r="D249" s="20">
        <v>2.982700558120996</v>
      </c>
      <c r="E249" s="4">
        <f t="shared" si="30"/>
        <v>2.0713198320284694E-3</v>
      </c>
      <c r="F249" s="4" t="str">
        <f t="shared" ca="1" si="31"/>
        <v/>
      </c>
      <c r="G249" s="3" t="str">
        <f ca="1">IF(F249&lt;&gt;"",SUM(COUNTIF($K$22:$K249,"&gt;"&amp;F249),COUNTIF($M$22:$M249,"&gt;"&amp;F249)),"")</f>
        <v/>
      </c>
      <c r="H249" s="20">
        <v>15.155958446157456</v>
      </c>
      <c r="I249" s="4">
        <f t="shared" si="32"/>
        <v>1.0524971143164899E-2</v>
      </c>
      <c r="J249" s="4" t="str">
        <f t="shared" ca="1" si="33"/>
        <v/>
      </c>
      <c r="K249" s="4" t="str">
        <f ca="1">IF(AND(MAX(L$21:L248)&lt;=MAX(N$21:N248),F249&lt;&gt;"",MAX(L$21:L248)&lt;=TIME(20,0,0)),MAX(L$21:L248,F249),"")</f>
        <v/>
      </c>
      <c r="L249" s="4" t="str">
        <f t="shared" ca="1" si="34"/>
        <v/>
      </c>
      <c r="M249" s="4" t="str">
        <f ca="1">IF(AND(MAX(L$21:L248)&gt;MAX(N$21:N248),F249&lt;&gt;"",MAX(N$21:N248)&lt;TIME(20,0,0)),MAX(N$21:N248,F249),"")</f>
        <v/>
      </c>
      <c r="N249" s="4" t="str">
        <f t="shared" ca="1" si="35"/>
        <v/>
      </c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0"/>
      <c r="AF249" s="20"/>
      <c r="AG249" s="20"/>
      <c r="AH249" s="20"/>
      <c r="AI249" s="20"/>
      <c r="AJ249" s="20"/>
      <c r="AK249" s="20"/>
    </row>
    <row r="250" spans="1:37" ht="13.8" x14ac:dyDescent="0.3">
      <c r="A250" s="3">
        <f t="shared" ca="1" si="27"/>
        <v>0</v>
      </c>
      <c r="B250" s="6">
        <f t="shared" ca="1" si="28"/>
        <v>2.578427771496631</v>
      </c>
      <c r="C250" s="4" t="str">
        <f t="shared" ca="1" si="29"/>
        <v/>
      </c>
      <c r="D250" s="20">
        <v>2.3727487890282646</v>
      </c>
      <c r="E250" s="4">
        <f t="shared" si="30"/>
        <v>1.6477422146029615E-3</v>
      </c>
      <c r="F250" s="4" t="str">
        <f t="shared" ca="1" si="31"/>
        <v/>
      </c>
      <c r="G250" s="3" t="str">
        <f ca="1">IF(F250&lt;&gt;"",SUM(COUNTIF($K$22:$K250,"&gt;"&amp;F250),COUNTIF($M$22:$M250,"&gt;"&amp;F250)),"")</f>
        <v/>
      </c>
      <c r="H250" s="20">
        <v>11.651109768208698</v>
      </c>
      <c r="I250" s="4">
        <f t="shared" si="32"/>
        <v>8.09104845014493E-3</v>
      </c>
      <c r="J250" s="4" t="str">
        <f t="shared" ca="1" si="33"/>
        <v/>
      </c>
      <c r="K250" s="4" t="str">
        <f ca="1">IF(AND(MAX(L$21:L249)&lt;=MAX(N$21:N249),F250&lt;&gt;"",MAX(L$21:L249)&lt;=TIME(20,0,0)),MAX(L$21:L249,F250),"")</f>
        <v/>
      </c>
      <c r="L250" s="4" t="str">
        <f t="shared" ca="1" si="34"/>
        <v/>
      </c>
      <c r="M250" s="4" t="str">
        <f ca="1">IF(AND(MAX(L$21:L249)&gt;MAX(N$21:N249),F250&lt;&gt;"",MAX(N$21:N249)&lt;TIME(20,0,0)),MAX(N$21:N249,F250),"")</f>
        <v/>
      </c>
      <c r="N250" s="4" t="str">
        <f t="shared" ca="1" si="35"/>
        <v/>
      </c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0"/>
      <c r="AF250" s="20"/>
      <c r="AG250" s="20"/>
      <c r="AH250" s="20"/>
      <c r="AI250" s="20"/>
      <c r="AJ250" s="20"/>
      <c r="AK250" s="20"/>
    </row>
    <row r="251" spans="1:37" ht="13.8" x14ac:dyDescent="0.3">
      <c r="A251" s="3">
        <f t="shared" ca="1" si="27"/>
        <v>0</v>
      </c>
      <c r="B251" s="6">
        <f t="shared" ca="1" si="28"/>
        <v>2.0681636799621193</v>
      </c>
      <c r="C251" s="4" t="str">
        <f t="shared" ca="1" si="29"/>
        <v/>
      </c>
      <c r="D251" s="20">
        <v>3.2172640733988374</v>
      </c>
      <c r="E251" s="4">
        <f t="shared" si="30"/>
        <v>2.2342111620825261E-3</v>
      </c>
      <c r="F251" s="4" t="str">
        <f t="shared" ca="1" si="31"/>
        <v/>
      </c>
      <c r="G251" s="3" t="str">
        <f ca="1">IF(F251&lt;&gt;"",SUM(COUNTIF($K$22:$K251,"&gt;"&amp;F251),COUNTIF($M$22:$M251,"&gt;"&amp;F251)),"")</f>
        <v/>
      </c>
      <c r="H251" s="20">
        <v>17.486194716766477</v>
      </c>
      <c r="I251" s="4">
        <f t="shared" si="32"/>
        <v>1.2143190775532275E-2</v>
      </c>
      <c r="J251" s="4" t="str">
        <f t="shared" ca="1" si="33"/>
        <v/>
      </c>
      <c r="K251" s="4" t="str">
        <f ca="1">IF(AND(MAX(L$21:L250)&lt;=MAX(N$21:N250),F251&lt;&gt;"",MAX(L$21:L250)&lt;=TIME(20,0,0)),MAX(L$21:L250,F251),"")</f>
        <v/>
      </c>
      <c r="L251" s="4" t="str">
        <f t="shared" ca="1" si="34"/>
        <v/>
      </c>
      <c r="M251" s="4" t="str">
        <f ca="1">IF(AND(MAX(L$21:L250)&gt;MAX(N$21:N250),F251&lt;&gt;"",MAX(N$21:N250)&lt;TIME(20,0,0)),MAX(N$21:N250,F251),"")</f>
        <v/>
      </c>
      <c r="N251" s="4" t="str">
        <f t="shared" ca="1" si="35"/>
        <v/>
      </c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0"/>
      <c r="AF251" s="20"/>
      <c r="AG251" s="20"/>
      <c r="AH251" s="20"/>
      <c r="AI251" s="20"/>
      <c r="AJ251" s="20"/>
      <c r="AK251" s="20"/>
    </row>
    <row r="252" spans="1:37" ht="13.8" x14ac:dyDescent="0.3">
      <c r="A252" s="3">
        <f t="shared" ca="1" si="27"/>
        <v>1</v>
      </c>
      <c r="B252" s="6">
        <f t="shared" ca="1" si="28"/>
        <v>2.363808146730173</v>
      </c>
      <c r="C252" s="4" t="str">
        <f t="shared" ca="1" si="29"/>
        <v/>
      </c>
      <c r="D252" s="20">
        <v>1.9575655945373001</v>
      </c>
      <c r="E252" s="4">
        <f t="shared" si="30"/>
        <v>1.359420551762014E-3</v>
      </c>
      <c r="F252" s="4" t="str">
        <f t="shared" ca="1" si="31"/>
        <v/>
      </c>
      <c r="G252" s="3" t="str">
        <f ca="1">IF(F252&lt;&gt;"",SUM(COUNTIF($K$22:$K252,"&gt;"&amp;F252),COUNTIF($M$22:$M252,"&gt;"&amp;F252)),"")</f>
        <v/>
      </c>
      <c r="H252" s="20">
        <v>10.506186678539962</v>
      </c>
      <c r="I252" s="4">
        <f t="shared" si="32"/>
        <v>7.2959629712083069E-3</v>
      </c>
      <c r="J252" s="4" t="str">
        <f t="shared" ca="1" si="33"/>
        <v/>
      </c>
      <c r="K252" s="4" t="str">
        <f ca="1">IF(AND(MAX(L$21:L251)&lt;=MAX(N$21:N251),F252&lt;&gt;"",MAX(L$21:L251)&lt;=TIME(20,0,0)),MAX(L$21:L251,F252),"")</f>
        <v/>
      </c>
      <c r="L252" s="4" t="str">
        <f t="shared" ca="1" si="34"/>
        <v/>
      </c>
      <c r="M252" s="4" t="str">
        <f ca="1">IF(AND(MAX(L$21:L251)&gt;MAX(N$21:N251),F252&lt;&gt;"",MAX(N$21:N251)&lt;TIME(20,0,0)),MAX(N$21:N251,F252),"")</f>
        <v/>
      </c>
      <c r="N252" s="4" t="str">
        <f t="shared" ca="1" si="35"/>
        <v/>
      </c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0"/>
      <c r="AF252" s="20"/>
      <c r="AG252" s="20"/>
      <c r="AH252" s="20"/>
      <c r="AI252" s="20"/>
      <c r="AJ252" s="20"/>
      <c r="AK252" s="20"/>
    </row>
    <row r="253" spans="1:37" ht="13.8" x14ac:dyDescent="0.3">
      <c r="A253" s="3">
        <f t="shared" ca="1" si="27"/>
        <v>1</v>
      </c>
      <c r="B253" s="6">
        <f t="shared" ca="1" si="28"/>
        <v>8.7381239130937853</v>
      </c>
      <c r="C253" s="4" t="str">
        <f t="shared" ca="1" si="29"/>
        <v/>
      </c>
      <c r="D253" s="20">
        <v>1.705777670693351</v>
      </c>
      <c r="E253" s="4">
        <f t="shared" si="30"/>
        <v>1.1845678268703826E-3</v>
      </c>
      <c r="F253" s="4" t="str">
        <f t="shared" ca="1" si="31"/>
        <v/>
      </c>
      <c r="G253" s="3" t="str">
        <f ca="1">IF(F253&lt;&gt;"",SUM(COUNTIF($K$22:$K253,"&gt;"&amp;F253),COUNTIF($M$22:$M253,"&gt;"&amp;F253)),"")</f>
        <v/>
      </c>
      <c r="H253" s="20">
        <v>10.001587649312569</v>
      </c>
      <c r="I253" s="4">
        <f t="shared" si="32"/>
        <v>6.9455469786892836E-3</v>
      </c>
      <c r="J253" s="4" t="str">
        <f t="shared" ca="1" si="33"/>
        <v/>
      </c>
      <c r="K253" s="4" t="str">
        <f ca="1">IF(AND(MAX(L$21:L252)&lt;=MAX(N$21:N252),F253&lt;&gt;"",MAX(L$21:L252)&lt;=TIME(20,0,0)),MAX(L$21:L252,F253),"")</f>
        <v/>
      </c>
      <c r="L253" s="4" t="str">
        <f t="shared" ca="1" si="34"/>
        <v/>
      </c>
      <c r="M253" s="4" t="str">
        <f ca="1">IF(AND(MAX(L$21:L252)&gt;MAX(N$21:N252),F253&lt;&gt;"",MAX(N$21:N252)&lt;TIME(20,0,0)),MAX(N$21:N252,F253),"")</f>
        <v/>
      </c>
      <c r="N253" s="4" t="str">
        <f t="shared" ca="1" si="35"/>
        <v/>
      </c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0"/>
      <c r="AF253" s="20"/>
      <c r="AG253" s="20"/>
      <c r="AH253" s="20"/>
      <c r="AI253" s="20"/>
      <c r="AJ253" s="20"/>
      <c r="AK253" s="20"/>
    </row>
    <row r="254" spans="1:37" ht="13.8" x14ac:dyDescent="0.3">
      <c r="A254" s="3">
        <f t="shared" ca="1" si="27"/>
        <v>0</v>
      </c>
      <c r="B254" s="6">
        <f t="shared" ca="1" si="28"/>
        <v>2.041501912288926</v>
      </c>
      <c r="C254" s="4" t="str">
        <f t="shared" ca="1" si="29"/>
        <v/>
      </c>
      <c r="D254" s="20">
        <v>2.1256964904096094</v>
      </c>
      <c r="E254" s="4">
        <f t="shared" si="30"/>
        <v>1.4761781183400065E-3</v>
      </c>
      <c r="F254" s="4" t="str">
        <f t="shared" ca="1" si="31"/>
        <v/>
      </c>
      <c r="G254" s="3" t="str">
        <f ca="1">IF(F254&lt;&gt;"",SUM(COUNTIF($K$22:$K254,"&gt;"&amp;F254),COUNTIF($M$22:$M254,"&gt;"&amp;F254)),"")</f>
        <v/>
      </c>
      <c r="H254" s="20">
        <v>17.103482188431371</v>
      </c>
      <c r="I254" s="4">
        <f t="shared" si="32"/>
        <v>1.1877418186410674E-2</v>
      </c>
      <c r="J254" s="4" t="str">
        <f t="shared" ca="1" si="33"/>
        <v/>
      </c>
      <c r="K254" s="4" t="str">
        <f ca="1">IF(AND(MAX(L$21:L253)&lt;=MAX(N$21:N253),F254&lt;&gt;"",MAX(L$21:L253)&lt;=TIME(20,0,0)),MAX(L$21:L253,F254),"")</f>
        <v/>
      </c>
      <c r="L254" s="4" t="str">
        <f t="shared" ca="1" si="34"/>
        <v/>
      </c>
      <c r="M254" s="4" t="str">
        <f ca="1">IF(AND(MAX(L$21:L253)&gt;MAX(N$21:N253),F254&lt;&gt;"",MAX(N$21:N253)&lt;TIME(20,0,0)),MAX(N$21:N253,F254),"")</f>
        <v/>
      </c>
      <c r="N254" s="4" t="str">
        <f t="shared" ca="1" si="35"/>
        <v/>
      </c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0"/>
      <c r="AF254" s="20"/>
      <c r="AG254" s="20"/>
      <c r="AH254" s="20"/>
      <c r="AI254" s="20"/>
      <c r="AJ254" s="20"/>
      <c r="AK254" s="20"/>
    </row>
    <row r="255" spans="1:37" ht="13.8" x14ac:dyDescent="0.3">
      <c r="A255" s="3">
        <f t="shared" ca="1" si="27"/>
        <v>0</v>
      </c>
      <c r="B255" s="6">
        <f t="shared" ca="1" si="28"/>
        <v>1.5757576268434805</v>
      </c>
      <c r="C255" s="4" t="str">
        <f t="shared" ca="1" si="29"/>
        <v/>
      </c>
      <c r="D255" s="20">
        <v>2.6942852931169909</v>
      </c>
      <c r="E255" s="4">
        <f t="shared" si="30"/>
        <v>1.8710314535534658E-3</v>
      </c>
      <c r="F255" s="4" t="str">
        <f t="shared" ca="1" si="31"/>
        <v/>
      </c>
      <c r="G255" s="3" t="str">
        <f ca="1">IF(F255&lt;&gt;"",SUM(COUNTIF($K$22:$K255,"&gt;"&amp;F255),COUNTIF($M$22:$M255,"&gt;"&amp;F255)),"")</f>
        <v/>
      </c>
      <c r="H255" s="20">
        <v>13.106500243011396</v>
      </c>
      <c r="I255" s="4">
        <f t="shared" si="32"/>
        <v>9.1017362798690247E-3</v>
      </c>
      <c r="J255" s="4" t="str">
        <f t="shared" ca="1" si="33"/>
        <v/>
      </c>
      <c r="K255" s="4" t="str">
        <f ca="1">IF(AND(MAX(L$21:L254)&lt;=MAX(N$21:N254),F255&lt;&gt;"",MAX(L$21:L254)&lt;=TIME(20,0,0)),MAX(L$21:L254,F255),"")</f>
        <v/>
      </c>
      <c r="L255" s="4" t="str">
        <f t="shared" ca="1" si="34"/>
        <v/>
      </c>
      <c r="M255" s="4" t="str">
        <f ca="1">IF(AND(MAX(L$21:L254)&gt;MAX(N$21:N254),F255&lt;&gt;"",MAX(N$21:N254)&lt;TIME(20,0,0)),MAX(N$21:N254,F255),"")</f>
        <v/>
      </c>
      <c r="N255" s="4" t="str">
        <f t="shared" ca="1" si="35"/>
        <v/>
      </c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0"/>
      <c r="AF255" s="20"/>
      <c r="AG255" s="20"/>
      <c r="AH255" s="20"/>
      <c r="AI255" s="20"/>
      <c r="AJ255" s="20"/>
      <c r="AK255" s="20"/>
    </row>
    <row r="256" spans="1:37" ht="13.8" x14ac:dyDescent="0.3">
      <c r="A256" s="3">
        <f t="shared" ca="1" si="27"/>
        <v>0</v>
      </c>
      <c r="B256" s="6">
        <f t="shared" ca="1" si="28"/>
        <v>2.3001925612525342</v>
      </c>
      <c r="C256" s="4" t="str">
        <f t="shared" ca="1" si="29"/>
        <v/>
      </c>
      <c r="D256" s="20">
        <v>3.6132779617473716</v>
      </c>
      <c r="E256" s="4">
        <f t="shared" si="30"/>
        <v>2.5092208067690079E-3</v>
      </c>
      <c r="F256" s="4" t="str">
        <f t="shared" ca="1" si="31"/>
        <v/>
      </c>
      <c r="G256" s="3" t="str">
        <f ca="1">IF(F256&lt;&gt;"",SUM(COUNTIF($K$22:$K256,"&gt;"&amp;F256),COUNTIF($M$22:$M256,"&gt;"&amp;F256)),"")</f>
        <v/>
      </c>
      <c r="H256" s="20">
        <v>13.401018785898486</v>
      </c>
      <c r="I256" s="4">
        <f t="shared" si="32"/>
        <v>9.3062630457628383E-3</v>
      </c>
      <c r="J256" s="4" t="str">
        <f t="shared" ca="1" si="33"/>
        <v/>
      </c>
      <c r="K256" s="4" t="str">
        <f ca="1">IF(AND(MAX(L$21:L255)&lt;=MAX(N$21:N255),F256&lt;&gt;"",MAX(L$21:L255)&lt;=TIME(20,0,0)),MAX(L$21:L255,F256),"")</f>
        <v/>
      </c>
      <c r="L256" s="4" t="str">
        <f t="shared" ca="1" si="34"/>
        <v/>
      </c>
      <c r="M256" s="4" t="str">
        <f ca="1">IF(AND(MAX(L$21:L255)&gt;MAX(N$21:N255),F256&lt;&gt;"",MAX(N$21:N255)&lt;TIME(20,0,0)),MAX(N$21:N255,F256),"")</f>
        <v/>
      </c>
      <c r="N256" s="4" t="str">
        <f t="shared" ca="1" si="35"/>
        <v/>
      </c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0"/>
      <c r="AF256" s="20"/>
      <c r="AG256" s="20"/>
      <c r="AH256" s="20"/>
      <c r="AI256" s="20"/>
      <c r="AJ256" s="20"/>
      <c r="AK256" s="20"/>
    </row>
    <row r="257" spans="1:37" ht="13.8" x14ac:dyDescent="0.3">
      <c r="A257" s="3">
        <f t="shared" ca="1" si="27"/>
        <v>1</v>
      </c>
      <c r="B257" s="6">
        <f t="shared" ca="1" si="28"/>
        <v>4.7197679349486608</v>
      </c>
      <c r="C257" s="4" t="str">
        <f t="shared" ca="1" si="29"/>
        <v/>
      </c>
      <c r="D257" s="20">
        <v>2.1968826407173765</v>
      </c>
      <c r="E257" s="4">
        <f t="shared" si="30"/>
        <v>1.5256129449426226E-3</v>
      </c>
      <c r="F257" s="4" t="str">
        <f t="shared" ca="1" si="31"/>
        <v/>
      </c>
      <c r="G257" s="3" t="str">
        <f ca="1">IF(F257&lt;&gt;"",SUM(COUNTIF($K$22:$K257,"&gt;"&amp;F257),COUNTIF($M$22:$M257,"&gt;"&amp;F257)),"")</f>
        <v/>
      </c>
      <c r="H257" s="20">
        <v>17.683754019017215</v>
      </c>
      <c r="I257" s="4">
        <f t="shared" si="32"/>
        <v>1.2280384735428621E-2</v>
      </c>
      <c r="J257" s="4" t="str">
        <f t="shared" ca="1" si="33"/>
        <v/>
      </c>
      <c r="K257" s="4" t="str">
        <f ca="1">IF(AND(MAX(L$21:L256)&lt;=MAX(N$21:N256),F257&lt;&gt;"",MAX(L$21:L256)&lt;=TIME(20,0,0)),MAX(L$21:L256,F257),"")</f>
        <v/>
      </c>
      <c r="L257" s="4" t="str">
        <f t="shared" ca="1" si="34"/>
        <v/>
      </c>
      <c r="M257" s="4" t="str">
        <f ca="1">IF(AND(MAX(L$21:L256)&gt;MAX(N$21:N256),F257&lt;&gt;"",MAX(N$21:N256)&lt;TIME(20,0,0)),MAX(N$21:N256,F257),"")</f>
        <v/>
      </c>
      <c r="N257" s="4" t="str">
        <f t="shared" ca="1" si="35"/>
        <v/>
      </c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0"/>
      <c r="AF257" s="20"/>
      <c r="AG257" s="20"/>
      <c r="AH257" s="20"/>
      <c r="AI257" s="20"/>
      <c r="AJ257" s="20"/>
      <c r="AK257" s="20"/>
    </row>
    <row r="258" spans="1:37" ht="13.8" x14ac:dyDescent="0.3">
      <c r="A258" s="3">
        <f t="shared" ca="1" si="27"/>
        <v>0</v>
      </c>
      <c r="B258" s="6">
        <f t="shared" ca="1" si="28"/>
        <v>2.2062742685962391</v>
      </c>
      <c r="C258" s="4" t="str">
        <f t="shared" ca="1" si="29"/>
        <v/>
      </c>
      <c r="D258" s="20">
        <v>2.7626116510218708</v>
      </c>
      <c r="E258" s="4">
        <f t="shared" si="30"/>
        <v>1.9184803132096325E-3</v>
      </c>
      <c r="F258" s="4" t="str">
        <f t="shared" ca="1" si="31"/>
        <v/>
      </c>
      <c r="G258" s="3" t="str">
        <f ca="1">IF(F258&lt;&gt;"",SUM(COUNTIF($K$22:$K258,"&gt;"&amp;F258),COUNTIF($M$22:$M258,"&gt;"&amp;F258)),"")</f>
        <v/>
      </c>
      <c r="H258" s="20">
        <v>16.023940399136336</v>
      </c>
      <c r="I258" s="4">
        <f t="shared" si="32"/>
        <v>1.1127736388289122E-2</v>
      </c>
      <c r="J258" s="4" t="str">
        <f t="shared" ca="1" si="33"/>
        <v/>
      </c>
      <c r="K258" s="4" t="str">
        <f ca="1">IF(AND(MAX(L$21:L257)&lt;=MAX(N$21:N257),F258&lt;&gt;"",MAX(L$21:L257)&lt;=TIME(20,0,0)),MAX(L$21:L257,F258),"")</f>
        <v/>
      </c>
      <c r="L258" s="4" t="str">
        <f t="shared" ca="1" si="34"/>
        <v/>
      </c>
      <c r="M258" s="4" t="str">
        <f ca="1">IF(AND(MAX(L$21:L257)&gt;MAX(N$21:N257),F258&lt;&gt;"",MAX(N$21:N257)&lt;TIME(20,0,0)),MAX(N$21:N257,F258),"")</f>
        <v/>
      </c>
      <c r="N258" s="4" t="str">
        <f t="shared" ca="1" si="35"/>
        <v/>
      </c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0"/>
      <c r="AF258" s="20"/>
      <c r="AG258" s="20"/>
      <c r="AH258" s="20"/>
      <c r="AI258" s="20"/>
      <c r="AJ258" s="20"/>
      <c r="AK258" s="20"/>
    </row>
    <row r="259" spans="1:37" ht="13.8" x14ac:dyDescent="0.3">
      <c r="A259" s="3">
        <f t="shared" ca="1" si="27"/>
        <v>0</v>
      </c>
      <c r="B259" s="6">
        <f t="shared" ca="1" si="28"/>
        <v>4.0157985643219192</v>
      </c>
      <c r="C259" s="4" t="str">
        <f t="shared" ca="1" si="29"/>
        <v/>
      </c>
      <c r="D259" s="20">
        <v>2.2636247725386056</v>
      </c>
      <c r="E259" s="4">
        <f t="shared" si="30"/>
        <v>1.5719616475962539E-3</v>
      </c>
      <c r="F259" s="4" t="str">
        <f t="shared" ca="1" si="31"/>
        <v/>
      </c>
      <c r="G259" s="3" t="str">
        <f ca="1">IF(F259&lt;&gt;"",SUM(COUNTIF($K$22:$K259,"&gt;"&amp;F259),COUNTIF($M$22:$M259,"&gt;"&amp;F259)),"")</f>
        <v/>
      </c>
      <c r="H259" s="20">
        <v>11.724002926384856</v>
      </c>
      <c r="I259" s="4">
        <f t="shared" si="32"/>
        <v>8.1416686988783713E-3</v>
      </c>
      <c r="J259" s="4" t="str">
        <f t="shared" ca="1" si="33"/>
        <v/>
      </c>
      <c r="K259" s="4" t="str">
        <f ca="1">IF(AND(MAX(L$21:L258)&lt;=MAX(N$21:N258),F259&lt;&gt;"",MAX(L$21:L258)&lt;=TIME(20,0,0)),MAX(L$21:L258,F259),"")</f>
        <v/>
      </c>
      <c r="L259" s="4" t="str">
        <f t="shared" ca="1" si="34"/>
        <v/>
      </c>
      <c r="M259" s="4" t="str">
        <f ca="1">IF(AND(MAX(L$21:L258)&gt;MAX(N$21:N258),F259&lt;&gt;"",MAX(N$21:N258)&lt;TIME(20,0,0)),MAX(N$21:N258,F259),"")</f>
        <v/>
      </c>
      <c r="N259" s="4" t="str">
        <f t="shared" ca="1" si="35"/>
        <v/>
      </c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0"/>
      <c r="AF259" s="20"/>
      <c r="AG259" s="20"/>
      <c r="AH259" s="20"/>
      <c r="AI259" s="20"/>
      <c r="AJ259" s="20"/>
      <c r="AK259" s="20"/>
    </row>
    <row r="260" spans="1:37" ht="13.8" x14ac:dyDescent="0.3">
      <c r="A260" s="3">
        <f t="shared" ca="1" si="27"/>
        <v>0</v>
      </c>
      <c r="B260" s="6">
        <f t="shared" ca="1" si="28"/>
        <v>1.0251225297369992</v>
      </c>
      <c r="C260" s="4" t="str">
        <f t="shared" ca="1" si="29"/>
        <v/>
      </c>
      <c r="D260" s="20">
        <v>3.7692278813919984</v>
      </c>
      <c r="E260" s="4">
        <f t="shared" si="30"/>
        <v>2.6175193620777766E-3</v>
      </c>
      <c r="F260" s="4" t="str">
        <f t="shared" ca="1" si="31"/>
        <v/>
      </c>
      <c r="G260" s="3" t="str">
        <f ca="1">IF(F260&lt;&gt;"",SUM(COUNTIF($K$22:$K260,"&gt;"&amp;F260),COUNTIF($M$22:$M260,"&gt;"&amp;F260)),"")</f>
        <v/>
      </c>
      <c r="H260" s="20">
        <v>9.656536728143692</v>
      </c>
      <c r="I260" s="4">
        <f t="shared" si="32"/>
        <v>6.7059282834331197E-3</v>
      </c>
      <c r="J260" s="4" t="str">
        <f t="shared" ca="1" si="33"/>
        <v/>
      </c>
      <c r="K260" s="4" t="str">
        <f ca="1">IF(AND(MAX(L$21:L259)&lt;=MAX(N$21:N259),F260&lt;&gt;"",MAX(L$21:L259)&lt;=TIME(20,0,0)),MAX(L$21:L259,F260),"")</f>
        <v/>
      </c>
      <c r="L260" s="4" t="str">
        <f t="shared" ca="1" si="34"/>
        <v/>
      </c>
      <c r="M260" s="4" t="str">
        <f ca="1">IF(AND(MAX(L$21:L259)&gt;MAX(N$21:N259),F260&lt;&gt;"",MAX(N$21:N259)&lt;TIME(20,0,0)),MAX(N$21:N259,F260),"")</f>
        <v/>
      </c>
      <c r="N260" s="4" t="str">
        <f t="shared" ca="1" si="35"/>
        <v/>
      </c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0"/>
      <c r="AF260" s="20"/>
      <c r="AG260" s="20"/>
      <c r="AH260" s="20"/>
      <c r="AI260" s="20"/>
      <c r="AJ260" s="20"/>
      <c r="AK260" s="20"/>
    </row>
    <row r="261" spans="1:37" ht="13.8" x14ac:dyDescent="0.3">
      <c r="A261" s="3">
        <f t="shared" ca="1" si="27"/>
        <v>0</v>
      </c>
      <c r="B261" s="6">
        <f t="shared" ca="1" si="28"/>
        <v>3.6747486930038171</v>
      </c>
      <c r="C261" s="4" t="str">
        <f t="shared" ca="1" si="29"/>
        <v/>
      </c>
      <c r="D261" s="20">
        <v>3.2331097448404762</v>
      </c>
      <c r="E261" s="4">
        <f t="shared" si="30"/>
        <v>2.2452151005836639E-3</v>
      </c>
      <c r="F261" s="4" t="str">
        <f t="shared" ca="1" si="31"/>
        <v/>
      </c>
      <c r="G261" s="3" t="str">
        <f ca="1">IF(F261&lt;&gt;"",SUM(COUNTIF($K$22:$K261,"&gt;"&amp;F261),COUNTIF($M$22:$M261,"&gt;"&amp;F261)),"")</f>
        <v/>
      </c>
      <c r="H261" s="20">
        <v>8.4313791527529247</v>
      </c>
      <c r="I261" s="4">
        <f t="shared" si="32"/>
        <v>5.8551244116339758E-3</v>
      </c>
      <c r="J261" s="4" t="str">
        <f t="shared" ca="1" si="33"/>
        <v/>
      </c>
      <c r="K261" s="4" t="str">
        <f ca="1">IF(AND(MAX(L$21:L260)&lt;=MAX(N$21:N260),F261&lt;&gt;"",MAX(L$21:L260)&lt;=TIME(20,0,0)),MAX(L$21:L260,F261),"")</f>
        <v/>
      </c>
      <c r="L261" s="4" t="str">
        <f t="shared" ca="1" si="34"/>
        <v/>
      </c>
      <c r="M261" s="4" t="str">
        <f ca="1">IF(AND(MAX(L$21:L260)&gt;MAX(N$21:N260),F261&lt;&gt;"",MAX(N$21:N260)&lt;TIME(20,0,0)),MAX(N$21:N260,F261),"")</f>
        <v/>
      </c>
      <c r="N261" s="4" t="str">
        <f t="shared" ca="1" si="35"/>
        <v/>
      </c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0"/>
      <c r="AF261" s="20"/>
      <c r="AG261" s="20"/>
      <c r="AH261" s="20"/>
      <c r="AI261" s="20"/>
      <c r="AJ261" s="20"/>
      <c r="AK261" s="20"/>
    </row>
    <row r="262" spans="1:37" ht="13.8" x14ac:dyDescent="0.3">
      <c r="A262" s="3">
        <f t="shared" ca="1" si="27"/>
        <v>0</v>
      </c>
      <c r="B262" s="6">
        <f t="shared" ca="1" si="28"/>
        <v>1.9462190188717192</v>
      </c>
      <c r="C262" s="4" t="str">
        <f t="shared" ca="1" si="29"/>
        <v/>
      </c>
      <c r="D262" s="20">
        <v>2.8420071278815158</v>
      </c>
      <c r="E262" s="4">
        <f t="shared" si="30"/>
        <v>1.9736160610288305E-3</v>
      </c>
      <c r="F262" s="4" t="str">
        <f t="shared" ca="1" si="31"/>
        <v/>
      </c>
      <c r="G262" s="3" t="str">
        <f ca="1">IF(F262&lt;&gt;"",SUM(COUNTIF($K$22:$K262,"&gt;"&amp;F262),COUNTIF($M$22:$M262,"&gt;"&amp;F262)),"")</f>
        <v/>
      </c>
      <c r="H262" s="20">
        <v>11.808458035957301</v>
      </c>
      <c r="I262" s="4">
        <f t="shared" si="32"/>
        <v>8.2003180805259035E-3</v>
      </c>
      <c r="J262" s="4" t="str">
        <f t="shared" ca="1" si="33"/>
        <v/>
      </c>
      <c r="K262" s="4" t="str">
        <f ca="1">IF(AND(MAX(L$21:L261)&lt;=MAX(N$21:N261),F262&lt;&gt;"",MAX(L$21:L261)&lt;=TIME(20,0,0)),MAX(L$21:L261,F262),"")</f>
        <v/>
      </c>
      <c r="L262" s="4" t="str">
        <f t="shared" ca="1" si="34"/>
        <v/>
      </c>
      <c r="M262" s="4" t="str">
        <f ca="1">IF(AND(MAX(L$21:L261)&gt;MAX(N$21:N261),F262&lt;&gt;"",MAX(N$21:N261)&lt;TIME(20,0,0)),MAX(N$21:N261,F262),"")</f>
        <v/>
      </c>
      <c r="N262" s="4" t="str">
        <f t="shared" ca="1" si="35"/>
        <v/>
      </c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0"/>
      <c r="AF262" s="20"/>
      <c r="AG262" s="20"/>
      <c r="AH262" s="20"/>
      <c r="AI262" s="20"/>
      <c r="AJ262" s="20"/>
      <c r="AK262" s="20"/>
    </row>
    <row r="263" spans="1:37" ht="13.8" x14ac:dyDescent="0.3">
      <c r="A263" s="3">
        <f t="shared" ca="1" si="27"/>
        <v>0</v>
      </c>
      <c r="B263" s="6">
        <f t="shared" ca="1" si="28"/>
        <v>1.9127714307460257</v>
      </c>
      <c r="C263" s="4" t="str">
        <f t="shared" ca="1" si="29"/>
        <v/>
      </c>
      <c r="D263" s="20">
        <v>2.7606198576249881</v>
      </c>
      <c r="E263" s="4">
        <f t="shared" si="30"/>
        <v>1.9170971233506862E-3</v>
      </c>
      <c r="F263" s="4" t="str">
        <f t="shared" ca="1" si="31"/>
        <v/>
      </c>
      <c r="G263" s="3" t="str">
        <f ca="1">IF(F263&lt;&gt;"",SUM(COUNTIF($K$22:$K263,"&gt;"&amp;F263),COUNTIF($M$22:$M263,"&gt;"&amp;F263)),"")</f>
        <v/>
      </c>
      <c r="H263" s="20">
        <v>13.696044656298909</v>
      </c>
      <c r="I263" s="4">
        <f t="shared" si="32"/>
        <v>9.5111421224297974E-3</v>
      </c>
      <c r="J263" s="4" t="str">
        <f t="shared" ca="1" si="33"/>
        <v/>
      </c>
      <c r="K263" s="4" t="str">
        <f ca="1">IF(AND(MAX(L$21:L262)&lt;=MAX(N$21:N262),F263&lt;&gt;"",MAX(L$21:L262)&lt;=TIME(20,0,0)),MAX(L$21:L262,F263),"")</f>
        <v/>
      </c>
      <c r="L263" s="4" t="str">
        <f t="shared" ca="1" si="34"/>
        <v/>
      </c>
      <c r="M263" s="4" t="str">
        <f ca="1">IF(AND(MAX(L$21:L262)&gt;MAX(N$21:N262),F263&lt;&gt;"",MAX(N$21:N262)&lt;TIME(20,0,0)),MAX(N$21:N262,F263),"")</f>
        <v/>
      </c>
      <c r="N263" s="4" t="str">
        <f t="shared" ca="1" si="35"/>
        <v/>
      </c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0"/>
      <c r="AF263" s="20"/>
      <c r="AG263" s="20"/>
      <c r="AH263" s="20"/>
      <c r="AI263" s="20"/>
      <c r="AJ263" s="20"/>
      <c r="AK263" s="20"/>
    </row>
    <row r="264" spans="1:37" ht="13.8" x14ac:dyDescent="0.3">
      <c r="A264" s="3">
        <f t="shared" ca="1" si="27"/>
        <v>0</v>
      </c>
      <c r="B264" s="6">
        <f t="shared" ca="1" si="28"/>
        <v>6.883866235995928</v>
      </c>
      <c r="C264" s="4" t="str">
        <f t="shared" ca="1" si="29"/>
        <v/>
      </c>
      <c r="D264" s="20">
        <v>3.897352379070071</v>
      </c>
      <c r="E264" s="4">
        <f t="shared" si="30"/>
        <v>2.7064947076875494E-3</v>
      </c>
      <c r="F264" s="4" t="str">
        <f t="shared" ca="1" si="31"/>
        <v/>
      </c>
      <c r="G264" s="3" t="str">
        <f ca="1">IF(F264&lt;&gt;"",SUM(COUNTIF($K$22:$K264,"&gt;"&amp;F264),COUNTIF($M$22:$M264,"&gt;"&amp;F264)),"")</f>
        <v/>
      </c>
      <c r="H264" s="20">
        <v>10.528457930049626</v>
      </c>
      <c r="I264" s="4">
        <f t="shared" si="32"/>
        <v>7.3114291180900182E-3</v>
      </c>
      <c r="J264" s="4" t="str">
        <f t="shared" ca="1" si="33"/>
        <v/>
      </c>
      <c r="K264" s="4" t="str">
        <f ca="1">IF(AND(MAX(L$21:L263)&lt;=MAX(N$21:N263),F264&lt;&gt;"",MAX(L$21:L263)&lt;=TIME(20,0,0)),MAX(L$21:L263,F264),"")</f>
        <v/>
      </c>
      <c r="L264" s="4" t="str">
        <f t="shared" ca="1" si="34"/>
        <v/>
      </c>
      <c r="M264" s="4" t="str">
        <f ca="1">IF(AND(MAX(L$21:L263)&gt;MAX(N$21:N263),F264&lt;&gt;"",MAX(N$21:N263)&lt;TIME(20,0,0)),MAX(N$21:N263,F264),"")</f>
        <v/>
      </c>
      <c r="N264" s="4" t="str">
        <f t="shared" ca="1" si="35"/>
        <v/>
      </c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0"/>
      <c r="AF264" s="20"/>
      <c r="AG264" s="20"/>
      <c r="AH264" s="20"/>
      <c r="AI264" s="20"/>
      <c r="AJ264" s="20"/>
      <c r="AK264" s="20"/>
    </row>
    <row r="265" spans="1:37" ht="13.8" x14ac:dyDescent="0.3">
      <c r="A265" s="3">
        <f t="shared" ca="1" si="27"/>
        <v>0</v>
      </c>
      <c r="B265" s="6">
        <f t="shared" ca="1" si="28"/>
        <v>2.5256885483118205</v>
      </c>
      <c r="C265" s="4" t="str">
        <f t="shared" ca="1" si="29"/>
        <v/>
      </c>
      <c r="D265" s="20">
        <v>2.9524339955314645</v>
      </c>
      <c r="E265" s="4">
        <f t="shared" si="30"/>
        <v>2.0503013857857393E-3</v>
      </c>
      <c r="F265" s="4" t="str">
        <f t="shared" ca="1" si="31"/>
        <v/>
      </c>
      <c r="G265" s="3" t="str">
        <f ca="1">IF(F265&lt;&gt;"",SUM(COUNTIF($K$22:$K265,"&gt;"&amp;F265),COUNTIF($M$22:$M265,"&gt;"&amp;F265)),"")</f>
        <v/>
      </c>
      <c r="H265" s="20">
        <v>10.043128819816047</v>
      </c>
      <c r="I265" s="4">
        <f t="shared" si="32"/>
        <v>6.9743950137611437E-3</v>
      </c>
      <c r="J265" s="4" t="str">
        <f t="shared" ca="1" si="33"/>
        <v/>
      </c>
      <c r="K265" s="4" t="str">
        <f ca="1">IF(AND(MAX(L$21:L264)&lt;=MAX(N$21:N264),F265&lt;&gt;"",MAX(L$21:L264)&lt;=TIME(20,0,0)),MAX(L$21:L264,F265),"")</f>
        <v/>
      </c>
      <c r="L265" s="4" t="str">
        <f t="shared" ca="1" si="34"/>
        <v/>
      </c>
      <c r="M265" s="4" t="str">
        <f ca="1">IF(AND(MAX(L$21:L264)&gt;MAX(N$21:N264),F265&lt;&gt;"",MAX(N$21:N264)&lt;TIME(20,0,0)),MAX(N$21:N264,F265),"")</f>
        <v/>
      </c>
      <c r="N265" s="4" t="str">
        <f t="shared" ca="1" si="35"/>
        <v/>
      </c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0"/>
      <c r="AF265" s="20"/>
      <c r="AG265" s="20"/>
      <c r="AH265" s="20"/>
      <c r="AI265" s="20"/>
      <c r="AJ265" s="20"/>
      <c r="AK265" s="20"/>
    </row>
    <row r="266" spans="1:37" ht="13.8" x14ac:dyDescent="0.3">
      <c r="A266" s="3">
        <f t="shared" ca="1" si="27"/>
        <v>0</v>
      </c>
      <c r="B266" s="6">
        <f t="shared" ca="1" si="28"/>
        <v>2.7761865328913995</v>
      </c>
      <c r="C266" s="4" t="str">
        <f t="shared" ca="1" si="29"/>
        <v/>
      </c>
      <c r="D266" s="20">
        <v>1.6297007126267999</v>
      </c>
      <c r="E266" s="4">
        <f t="shared" si="30"/>
        <v>1.1317366059908332E-3</v>
      </c>
      <c r="F266" s="4" t="str">
        <f t="shared" ca="1" si="31"/>
        <v/>
      </c>
      <c r="G266" s="3" t="str">
        <f ca="1">IF(F266&lt;&gt;"",SUM(COUNTIF($K$22:$K266,"&gt;"&amp;F266),COUNTIF($M$22:$M266,"&gt;"&amp;F266)),"")</f>
        <v/>
      </c>
      <c r="H266" s="20">
        <v>23.238998816523235</v>
      </c>
      <c r="I266" s="4">
        <f t="shared" si="32"/>
        <v>1.6138193622585579E-2</v>
      </c>
      <c r="J266" s="4" t="str">
        <f t="shared" ca="1" si="33"/>
        <v/>
      </c>
      <c r="K266" s="4" t="str">
        <f ca="1">IF(AND(MAX(L$21:L265)&lt;=MAX(N$21:N265),F266&lt;&gt;"",MAX(L$21:L265)&lt;=TIME(20,0,0)),MAX(L$21:L265,F266),"")</f>
        <v/>
      </c>
      <c r="L266" s="4" t="str">
        <f t="shared" ca="1" si="34"/>
        <v/>
      </c>
      <c r="M266" s="4" t="str">
        <f ca="1">IF(AND(MAX(L$21:L265)&gt;MAX(N$21:N265),F266&lt;&gt;"",MAX(N$21:N265)&lt;TIME(20,0,0)),MAX(N$21:N265,F266),"")</f>
        <v/>
      </c>
      <c r="N266" s="4" t="str">
        <f t="shared" ca="1" si="35"/>
        <v/>
      </c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0"/>
      <c r="AF266" s="20"/>
      <c r="AG266" s="20"/>
      <c r="AH266" s="20"/>
      <c r="AI266" s="20"/>
      <c r="AJ266" s="20"/>
      <c r="AK266" s="20"/>
    </row>
    <row r="267" spans="1:37" ht="13.8" x14ac:dyDescent="0.3">
      <c r="A267" s="3">
        <f t="shared" ca="1" si="27"/>
        <v>0</v>
      </c>
      <c r="B267" s="6">
        <f t="shared" ca="1" si="28"/>
        <v>5.5311262124851455</v>
      </c>
      <c r="C267" s="4" t="str">
        <f t="shared" ca="1" si="29"/>
        <v/>
      </c>
      <c r="D267" s="20">
        <v>3.6411971753550461</v>
      </c>
      <c r="E267" s="4">
        <f t="shared" si="30"/>
        <v>2.5286091495521153E-3</v>
      </c>
      <c r="F267" s="4" t="str">
        <f t="shared" ca="1" si="31"/>
        <v/>
      </c>
      <c r="G267" s="3" t="str">
        <f ca="1">IF(F267&lt;&gt;"",SUM(COUNTIF($K$22:$K267,"&gt;"&amp;F267),COUNTIF($M$22:$M267,"&gt;"&amp;F267)),"")</f>
        <v/>
      </c>
      <c r="H267" s="20">
        <v>17.70864290996542</v>
      </c>
      <c r="I267" s="4">
        <f t="shared" si="32"/>
        <v>1.2297668687475985E-2</v>
      </c>
      <c r="J267" s="4" t="str">
        <f t="shared" ca="1" si="33"/>
        <v/>
      </c>
      <c r="K267" s="4" t="str">
        <f ca="1">IF(AND(MAX(L$21:L266)&lt;=MAX(N$21:N266),F267&lt;&gt;"",MAX(L$21:L266)&lt;=TIME(20,0,0)),MAX(L$21:L266,F267),"")</f>
        <v/>
      </c>
      <c r="L267" s="4" t="str">
        <f t="shared" ca="1" si="34"/>
        <v/>
      </c>
      <c r="M267" s="4" t="str">
        <f ca="1">IF(AND(MAX(L$21:L266)&gt;MAX(N$21:N266),F267&lt;&gt;"",MAX(N$21:N266)&lt;TIME(20,0,0)),MAX(N$21:N266,F267),"")</f>
        <v/>
      </c>
      <c r="N267" s="4" t="str">
        <f t="shared" ca="1" si="35"/>
        <v/>
      </c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0"/>
      <c r="AF267" s="20"/>
      <c r="AG267" s="20"/>
      <c r="AH267" s="20"/>
      <c r="AI267" s="20"/>
      <c r="AJ267" s="20"/>
      <c r="AK267" s="20"/>
    </row>
    <row r="268" spans="1:37" ht="13.8" x14ac:dyDescent="0.3">
      <c r="A268" s="3">
        <f t="shared" ca="1" si="27"/>
        <v>0</v>
      </c>
      <c r="B268" s="6">
        <f t="shared" ca="1" si="28"/>
        <v>3.3530040388015698</v>
      </c>
      <c r="C268" s="4" t="str">
        <f t="shared" ca="1" si="29"/>
        <v/>
      </c>
      <c r="D268" s="20">
        <v>2.6815228087143623</v>
      </c>
      <c r="E268" s="4">
        <f t="shared" si="30"/>
        <v>1.8621686171627517E-3</v>
      </c>
      <c r="F268" s="4" t="str">
        <f t="shared" ca="1" si="31"/>
        <v/>
      </c>
      <c r="G268" s="3" t="str">
        <f ca="1">IF(F268&lt;&gt;"",SUM(COUNTIF($K$22:$K268,"&gt;"&amp;F268),COUNTIF($M$22:$M268,"&gt;"&amp;F268)),"")</f>
        <v/>
      </c>
      <c r="H268" s="20">
        <v>17.891374606406316</v>
      </c>
      <c r="I268" s="4">
        <f t="shared" si="32"/>
        <v>1.2424565698893275E-2</v>
      </c>
      <c r="J268" s="4" t="str">
        <f t="shared" ca="1" si="33"/>
        <v/>
      </c>
      <c r="K268" s="4" t="str">
        <f ca="1">IF(AND(MAX(L$21:L267)&lt;=MAX(N$21:N267),F268&lt;&gt;"",MAX(L$21:L267)&lt;=TIME(20,0,0)),MAX(L$21:L267,F268),"")</f>
        <v/>
      </c>
      <c r="L268" s="4" t="str">
        <f t="shared" ca="1" si="34"/>
        <v/>
      </c>
      <c r="M268" s="4" t="str">
        <f ca="1">IF(AND(MAX(L$21:L267)&gt;MAX(N$21:N267),F268&lt;&gt;"",MAX(N$21:N267)&lt;TIME(20,0,0)),MAX(N$21:N267,F268),"")</f>
        <v/>
      </c>
      <c r="N268" s="4" t="str">
        <f t="shared" ca="1" si="35"/>
        <v/>
      </c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0"/>
      <c r="AF268" s="20"/>
      <c r="AG268" s="20"/>
      <c r="AH268" s="20"/>
      <c r="AI268" s="20"/>
      <c r="AJ268" s="20"/>
      <c r="AK268" s="20"/>
    </row>
    <row r="269" spans="1:37" ht="13.8" x14ac:dyDescent="0.3">
      <c r="A269" s="3">
        <f t="shared" ca="1" si="27"/>
        <v>1</v>
      </c>
      <c r="B269" s="6">
        <f t="shared" ca="1" si="28"/>
        <v>6.2545414175334573</v>
      </c>
      <c r="C269" s="4" t="str">
        <f t="shared" ca="1" si="29"/>
        <v/>
      </c>
      <c r="D269" s="20">
        <v>2.2737764387129573</v>
      </c>
      <c r="E269" s="4">
        <f t="shared" si="30"/>
        <v>1.579011415772887E-3</v>
      </c>
      <c r="F269" s="4" t="str">
        <f t="shared" ca="1" si="31"/>
        <v/>
      </c>
      <c r="G269" s="3" t="str">
        <f ca="1">IF(F269&lt;&gt;"",SUM(COUNTIF($K$22:$K269,"&gt;"&amp;F269),COUNTIF($M$22:$M269,"&gt;"&amp;F269)),"")</f>
        <v/>
      </c>
      <c r="H269" s="20">
        <v>6.0273118075565435</v>
      </c>
      <c r="I269" s="4">
        <f t="shared" si="32"/>
        <v>4.1856331996920444E-3</v>
      </c>
      <c r="J269" s="4" t="str">
        <f t="shared" ca="1" si="33"/>
        <v/>
      </c>
      <c r="K269" s="4" t="str">
        <f ca="1">IF(AND(MAX(L$21:L268)&lt;=MAX(N$21:N268),F269&lt;&gt;"",MAX(L$21:L268)&lt;=TIME(20,0,0)),MAX(L$21:L268,F269),"")</f>
        <v/>
      </c>
      <c r="L269" s="4" t="str">
        <f t="shared" ca="1" si="34"/>
        <v/>
      </c>
      <c r="M269" s="4" t="str">
        <f ca="1">IF(AND(MAX(L$21:L268)&gt;MAX(N$21:N268),F269&lt;&gt;"",MAX(N$21:N268)&lt;TIME(20,0,0)),MAX(N$21:N268,F269),"")</f>
        <v/>
      </c>
      <c r="N269" s="4" t="str">
        <f t="shared" ca="1" si="35"/>
        <v/>
      </c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0"/>
      <c r="AF269" s="20"/>
      <c r="AG269" s="20"/>
      <c r="AH269" s="20"/>
      <c r="AI269" s="20"/>
      <c r="AJ269" s="20"/>
      <c r="AK269" s="20"/>
    </row>
    <row r="270" spans="1:37" ht="13.8" x14ac:dyDescent="0.3">
      <c r="A270" s="3">
        <f t="shared" ca="1" si="27"/>
        <v>0</v>
      </c>
      <c r="B270" s="6">
        <f t="shared" ca="1" si="28"/>
        <v>4.8426410660931776</v>
      </c>
      <c r="C270" s="4" t="str">
        <f t="shared" ca="1" si="29"/>
        <v/>
      </c>
      <c r="D270" s="20">
        <v>1.705525285913609</v>
      </c>
      <c r="E270" s="4">
        <f t="shared" si="30"/>
        <v>1.1843925596622285E-3</v>
      </c>
      <c r="F270" s="4" t="str">
        <f t="shared" ca="1" si="31"/>
        <v/>
      </c>
      <c r="G270" s="3" t="str">
        <f ca="1">IF(F270&lt;&gt;"",SUM(COUNTIF($K$22:$K270,"&gt;"&amp;F270),COUNTIF($M$22:$M270,"&gt;"&amp;F270)),"")</f>
        <v/>
      </c>
      <c r="H270" s="20">
        <v>7.3649511401890777</v>
      </c>
      <c r="I270" s="4">
        <f t="shared" si="32"/>
        <v>5.1145494029090815E-3</v>
      </c>
      <c r="J270" s="4" t="str">
        <f t="shared" ca="1" si="33"/>
        <v/>
      </c>
      <c r="K270" s="4" t="str">
        <f ca="1">IF(AND(MAX(L$21:L269)&lt;=MAX(N$21:N269),F270&lt;&gt;"",MAX(L$21:L269)&lt;=TIME(20,0,0)),MAX(L$21:L269,F270),"")</f>
        <v/>
      </c>
      <c r="L270" s="4" t="str">
        <f t="shared" ca="1" si="34"/>
        <v/>
      </c>
      <c r="M270" s="4" t="str">
        <f ca="1">IF(AND(MAX(L$21:L269)&gt;MAX(N$21:N269),F270&lt;&gt;"",MAX(N$21:N269)&lt;TIME(20,0,0)),MAX(N$21:N269,F270),"")</f>
        <v/>
      </c>
      <c r="N270" s="4" t="str">
        <f t="shared" ca="1" si="35"/>
        <v/>
      </c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0"/>
      <c r="AF270" s="20"/>
      <c r="AG270" s="20"/>
      <c r="AH270" s="20"/>
      <c r="AI270" s="20"/>
      <c r="AJ270" s="20"/>
      <c r="AK270" s="20"/>
    </row>
    <row r="271" spans="1:37" ht="13.8" x14ac:dyDescent="0.3">
      <c r="A271" s="3">
        <f t="shared" ca="1" si="27"/>
        <v>1</v>
      </c>
      <c r="B271" s="6">
        <f t="shared" ca="1" si="28"/>
        <v>1.0001317355156438</v>
      </c>
      <c r="C271" s="4" t="str">
        <f t="shared" ca="1" si="29"/>
        <v/>
      </c>
      <c r="D271" s="20">
        <v>3.8305249821205507</v>
      </c>
      <c r="E271" s="4">
        <f t="shared" si="30"/>
        <v>2.6600867931392711E-3</v>
      </c>
      <c r="F271" s="4" t="str">
        <f t="shared" ca="1" si="31"/>
        <v/>
      </c>
      <c r="G271" s="3" t="str">
        <f ca="1">IF(F271&lt;&gt;"",SUM(COUNTIF($K$22:$K271,"&gt;"&amp;F271),COUNTIF($M$22:$M271,"&gt;"&amp;F271)),"")</f>
        <v/>
      </c>
      <c r="H271" s="20">
        <v>18.666579573291529</v>
      </c>
      <c r="I271" s="4">
        <f t="shared" si="32"/>
        <v>1.2962902481452451E-2</v>
      </c>
      <c r="J271" s="4" t="str">
        <f t="shared" ca="1" si="33"/>
        <v/>
      </c>
      <c r="K271" s="4" t="str">
        <f ca="1">IF(AND(MAX(L$21:L270)&lt;=MAX(N$21:N270),F271&lt;&gt;"",MAX(L$21:L270)&lt;=TIME(20,0,0)),MAX(L$21:L270,F271),"")</f>
        <v/>
      </c>
      <c r="L271" s="4" t="str">
        <f t="shared" ca="1" si="34"/>
        <v/>
      </c>
      <c r="M271" s="4" t="str">
        <f ca="1">IF(AND(MAX(L$21:L270)&gt;MAX(N$21:N270),F271&lt;&gt;"",MAX(N$21:N270)&lt;TIME(20,0,0)),MAX(N$21:N270,F271),"")</f>
        <v/>
      </c>
      <c r="N271" s="4" t="str">
        <f t="shared" ca="1" si="35"/>
        <v/>
      </c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0"/>
      <c r="AF271" s="20"/>
      <c r="AG271" s="20"/>
      <c r="AH271" s="20"/>
      <c r="AI271" s="20"/>
      <c r="AJ271" s="20"/>
      <c r="AK271" s="20"/>
    </row>
    <row r="272" spans="1:37" ht="13.8" x14ac:dyDescent="0.3">
      <c r="A272" s="3">
        <f t="shared" ca="1" si="27"/>
        <v>0</v>
      </c>
      <c r="B272" s="6">
        <f t="shared" ca="1" si="28"/>
        <v>3.355898910332975</v>
      </c>
      <c r="C272" s="4" t="str">
        <f t="shared" ca="1" si="29"/>
        <v/>
      </c>
      <c r="D272" s="20">
        <v>3.8573221066399128</v>
      </c>
      <c r="E272" s="4">
        <f t="shared" si="30"/>
        <v>2.6786959073888282E-3</v>
      </c>
      <c r="F272" s="4" t="str">
        <f t="shared" ca="1" si="31"/>
        <v/>
      </c>
      <c r="G272" s="3" t="str">
        <f ca="1">IF(F272&lt;&gt;"",SUM(COUNTIF($K$22:$K272,"&gt;"&amp;F272),COUNTIF($M$22:$M272,"&gt;"&amp;F272)),"")</f>
        <v/>
      </c>
      <c r="H272" s="20">
        <v>14.877917389312643</v>
      </c>
      <c r="I272" s="4">
        <f t="shared" si="32"/>
        <v>1.0331887075911558E-2</v>
      </c>
      <c r="J272" s="4" t="str">
        <f t="shared" ca="1" si="33"/>
        <v/>
      </c>
      <c r="K272" s="4" t="str">
        <f ca="1">IF(AND(MAX(L$21:L271)&lt;=MAX(N$21:N271),F272&lt;&gt;"",MAX(L$21:L271)&lt;=TIME(20,0,0)),MAX(L$21:L271,F272),"")</f>
        <v/>
      </c>
      <c r="L272" s="4" t="str">
        <f t="shared" ca="1" si="34"/>
        <v/>
      </c>
      <c r="M272" s="4" t="str">
        <f ca="1">IF(AND(MAX(L$21:L271)&gt;MAX(N$21:N271),F272&lt;&gt;"",MAX(N$21:N271)&lt;TIME(20,0,0)),MAX(N$21:N271,F272),"")</f>
        <v/>
      </c>
      <c r="N272" s="4" t="str">
        <f t="shared" ca="1" si="35"/>
        <v/>
      </c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0"/>
      <c r="AF272" s="20"/>
      <c r="AG272" s="20"/>
      <c r="AH272" s="20"/>
      <c r="AI272" s="20"/>
      <c r="AJ272" s="20"/>
      <c r="AK272" s="20"/>
    </row>
    <row r="273" spans="1:37" ht="13.8" x14ac:dyDescent="0.3">
      <c r="A273" s="3">
        <f t="shared" ca="1" si="27"/>
        <v>0</v>
      </c>
      <c r="B273" s="6">
        <f t="shared" ca="1" si="28"/>
        <v>2.3725195393066993</v>
      </c>
      <c r="C273" s="4" t="str">
        <f t="shared" ca="1" si="29"/>
        <v/>
      </c>
      <c r="D273" s="20">
        <v>2.8482203977800964</v>
      </c>
      <c r="E273" s="4">
        <f t="shared" si="30"/>
        <v>1.9779308317917337E-3</v>
      </c>
      <c r="F273" s="4" t="str">
        <f t="shared" ca="1" si="31"/>
        <v/>
      </c>
      <c r="G273" s="3" t="str">
        <f ca="1">IF(F273&lt;&gt;"",SUM(COUNTIF($K$22:$K273,"&gt;"&amp;F273),COUNTIF($M$22:$M273,"&gt;"&amp;F273)),"")</f>
        <v/>
      </c>
      <c r="H273" s="20">
        <v>17.945739652204793</v>
      </c>
      <c r="I273" s="4">
        <f t="shared" si="32"/>
        <v>1.2462319202919995E-2</v>
      </c>
      <c r="J273" s="4" t="str">
        <f t="shared" ca="1" si="33"/>
        <v/>
      </c>
      <c r="K273" s="4" t="str">
        <f ca="1">IF(AND(MAX(L$21:L272)&lt;=MAX(N$21:N272),F273&lt;&gt;"",MAX(L$21:L272)&lt;=TIME(20,0,0)),MAX(L$21:L272,F273),"")</f>
        <v/>
      </c>
      <c r="L273" s="4" t="str">
        <f t="shared" ca="1" si="34"/>
        <v/>
      </c>
      <c r="M273" s="4" t="str">
        <f ca="1">IF(AND(MAX(L$21:L272)&gt;MAX(N$21:N272),F273&lt;&gt;"",MAX(N$21:N272)&lt;TIME(20,0,0)),MAX(N$21:N272,F273),"")</f>
        <v/>
      </c>
      <c r="N273" s="4" t="str">
        <f t="shared" ca="1" si="35"/>
        <v/>
      </c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0"/>
      <c r="AF273" s="20"/>
      <c r="AG273" s="20"/>
      <c r="AH273" s="20"/>
      <c r="AI273" s="20"/>
      <c r="AJ273" s="20"/>
      <c r="AK273" s="20"/>
    </row>
    <row r="274" spans="1:37" ht="13.8" x14ac:dyDescent="0.3">
      <c r="A274" s="3">
        <f t="shared" ca="1" si="27"/>
        <v>0</v>
      </c>
      <c r="B274" s="6">
        <f t="shared" ca="1" si="28"/>
        <v>7.342413172492309</v>
      </c>
      <c r="C274" s="4" t="str">
        <f t="shared" ca="1" si="29"/>
        <v/>
      </c>
      <c r="D274" s="20">
        <v>3.1086721113097155</v>
      </c>
      <c r="E274" s="4">
        <f t="shared" si="30"/>
        <v>2.1588000772984135E-3</v>
      </c>
      <c r="F274" s="4" t="str">
        <f t="shared" ca="1" si="31"/>
        <v/>
      </c>
      <c r="G274" s="3" t="str">
        <f ca="1">IF(F274&lt;&gt;"",SUM(COUNTIF($K$22:$K274,"&gt;"&amp;F274),COUNTIF($M$22:$M274,"&gt;"&amp;F274)),"")</f>
        <v/>
      </c>
      <c r="H274" s="20">
        <v>7.7453018244705163</v>
      </c>
      <c r="I274" s="4">
        <f t="shared" si="32"/>
        <v>5.3786818225489696E-3</v>
      </c>
      <c r="J274" s="4" t="str">
        <f t="shared" ca="1" si="33"/>
        <v/>
      </c>
      <c r="K274" s="4" t="str">
        <f ca="1">IF(AND(MAX(L$21:L273)&lt;=MAX(N$21:N273),F274&lt;&gt;"",MAX(L$21:L273)&lt;=TIME(20,0,0)),MAX(L$21:L273,F274),"")</f>
        <v/>
      </c>
      <c r="L274" s="4" t="str">
        <f t="shared" ca="1" si="34"/>
        <v/>
      </c>
      <c r="M274" s="4" t="str">
        <f ca="1">IF(AND(MAX(L$21:L273)&gt;MAX(N$21:N273),F274&lt;&gt;"",MAX(N$21:N273)&lt;TIME(20,0,0)),MAX(N$21:N273,F274),"")</f>
        <v/>
      </c>
      <c r="N274" s="4" t="str">
        <f t="shared" ca="1" si="35"/>
        <v/>
      </c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0"/>
      <c r="AF274" s="20"/>
      <c r="AG274" s="20"/>
      <c r="AH274" s="20"/>
      <c r="AI274" s="20"/>
      <c r="AJ274" s="20"/>
      <c r="AK274" s="20"/>
    </row>
    <row r="275" spans="1:37" ht="13.8" x14ac:dyDescent="0.3">
      <c r="A275" s="3">
        <f t="shared" ca="1" si="27"/>
        <v>1</v>
      </c>
      <c r="B275" s="6">
        <f t="shared" ca="1" si="28"/>
        <v>8.226404100483439</v>
      </c>
      <c r="C275" s="4" t="str">
        <f t="shared" ca="1" si="29"/>
        <v/>
      </c>
      <c r="D275" s="20">
        <v>3.8182433930414845</v>
      </c>
      <c r="E275" s="4">
        <f t="shared" si="30"/>
        <v>2.6515579118343642E-3</v>
      </c>
      <c r="F275" s="4" t="str">
        <f t="shared" ca="1" si="31"/>
        <v/>
      </c>
      <c r="G275" s="3" t="str">
        <f ca="1">IF(F275&lt;&gt;"",SUM(COUNTIF($K$22:$K275,"&gt;"&amp;F275),COUNTIF($M$22:$M275,"&gt;"&amp;F275)),"")</f>
        <v/>
      </c>
      <c r="H275" s="20">
        <v>17.481905880813429</v>
      </c>
      <c r="I275" s="4">
        <f t="shared" si="32"/>
        <v>1.2140212417231547E-2</v>
      </c>
      <c r="J275" s="4" t="str">
        <f t="shared" ca="1" si="33"/>
        <v/>
      </c>
      <c r="K275" s="4" t="str">
        <f ca="1">IF(AND(MAX(L$21:L274)&lt;=MAX(N$21:N274),F275&lt;&gt;"",MAX(L$21:L274)&lt;=TIME(20,0,0)),MAX(L$21:L274,F275),"")</f>
        <v/>
      </c>
      <c r="L275" s="4" t="str">
        <f t="shared" ca="1" si="34"/>
        <v/>
      </c>
      <c r="M275" s="4" t="str">
        <f ca="1">IF(AND(MAX(L$21:L274)&gt;MAX(N$21:N274),F275&lt;&gt;"",MAX(N$21:N274)&lt;TIME(20,0,0)),MAX(N$21:N274,F275),"")</f>
        <v/>
      </c>
      <c r="N275" s="4" t="str">
        <f t="shared" ca="1" si="35"/>
        <v/>
      </c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0"/>
      <c r="AF275" s="20"/>
      <c r="AG275" s="20"/>
      <c r="AH275" s="20"/>
      <c r="AI275" s="20"/>
      <c r="AJ275" s="20"/>
      <c r="AK275" s="20"/>
    </row>
    <row r="276" spans="1:37" ht="13.8" x14ac:dyDescent="0.3">
      <c r="A276" s="3">
        <f t="shared" ca="1" si="27"/>
        <v>1</v>
      </c>
      <c r="B276" s="6">
        <f t="shared" ca="1" si="28"/>
        <v>1.2158832746390229</v>
      </c>
      <c r="C276" s="4" t="str">
        <f t="shared" ca="1" si="29"/>
        <v/>
      </c>
      <c r="D276" s="20">
        <v>2.2181392372003756</v>
      </c>
      <c r="E276" s="4">
        <f t="shared" si="30"/>
        <v>1.5403744702780387E-3</v>
      </c>
      <c r="F276" s="4" t="str">
        <f t="shared" ca="1" si="31"/>
        <v/>
      </c>
      <c r="G276" s="3" t="str">
        <f ca="1">IF(F276&lt;&gt;"",SUM(COUNTIF($K$22:$K276,"&gt;"&amp;F276),COUNTIF($M$22:$M276,"&gt;"&amp;F276)),"")</f>
        <v/>
      </c>
      <c r="H276" s="20">
        <v>11.903051169283572</v>
      </c>
      <c r="I276" s="4">
        <f t="shared" si="32"/>
        <v>8.2660077564469248E-3</v>
      </c>
      <c r="J276" s="4" t="str">
        <f t="shared" ca="1" si="33"/>
        <v/>
      </c>
      <c r="K276" s="4" t="str">
        <f ca="1">IF(AND(MAX(L$21:L275)&lt;=MAX(N$21:N275),F276&lt;&gt;"",MAX(L$21:L275)&lt;=TIME(20,0,0)),MAX(L$21:L275,F276),"")</f>
        <v/>
      </c>
      <c r="L276" s="4" t="str">
        <f t="shared" ca="1" si="34"/>
        <v/>
      </c>
      <c r="M276" s="4" t="str">
        <f ca="1">IF(AND(MAX(L$21:L275)&gt;MAX(N$21:N275),F276&lt;&gt;"",MAX(N$21:N275)&lt;TIME(20,0,0)),MAX(N$21:N275,F276),"")</f>
        <v/>
      </c>
      <c r="N276" s="4" t="str">
        <f t="shared" ca="1" si="35"/>
        <v/>
      </c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0"/>
      <c r="AF276" s="20"/>
      <c r="AG276" s="20"/>
      <c r="AH276" s="20"/>
      <c r="AI276" s="20"/>
      <c r="AJ276" s="20"/>
      <c r="AK276" s="20"/>
    </row>
    <row r="277" spans="1:37" ht="13.8" x14ac:dyDescent="0.3">
      <c r="A277" s="3">
        <f t="shared" ca="1" si="27"/>
        <v>1</v>
      </c>
      <c r="B277" s="6">
        <f t="shared" ca="1" si="28"/>
        <v>1.153939261668091</v>
      </c>
      <c r="C277" s="4" t="str">
        <f t="shared" ca="1" si="29"/>
        <v/>
      </c>
      <c r="D277" s="20">
        <v>2.1314450653590029</v>
      </c>
      <c r="E277" s="4">
        <f t="shared" si="30"/>
        <v>1.4801701842770854E-3</v>
      </c>
      <c r="F277" s="4" t="str">
        <f t="shared" ca="1" si="31"/>
        <v/>
      </c>
      <c r="G277" s="3" t="str">
        <f ca="1">IF(F277&lt;&gt;"",SUM(COUNTIF($K$22:$K277,"&gt;"&amp;F277),COUNTIF($M$22:$M277,"&gt;"&amp;F277)),"")</f>
        <v/>
      </c>
      <c r="H277" s="20">
        <v>15.979943592938071</v>
      </c>
      <c r="I277" s="4">
        <f t="shared" si="32"/>
        <v>1.1097183050651438E-2</v>
      </c>
      <c r="J277" s="4" t="str">
        <f t="shared" ca="1" si="33"/>
        <v/>
      </c>
      <c r="K277" s="4" t="str">
        <f ca="1">IF(AND(MAX(L$21:L276)&lt;=MAX(N$21:N276),F277&lt;&gt;"",MAX(L$21:L276)&lt;=TIME(20,0,0)),MAX(L$21:L276,F277),"")</f>
        <v/>
      </c>
      <c r="L277" s="4" t="str">
        <f t="shared" ca="1" si="34"/>
        <v/>
      </c>
      <c r="M277" s="4" t="str">
        <f ca="1">IF(AND(MAX(L$21:L276)&gt;MAX(N$21:N276),F277&lt;&gt;"",MAX(N$21:N276)&lt;TIME(20,0,0)),MAX(N$21:N276,F277),"")</f>
        <v/>
      </c>
      <c r="N277" s="4" t="str">
        <f t="shared" ca="1" si="35"/>
        <v/>
      </c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0"/>
      <c r="AF277" s="20"/>
      <c r="AG277" s="20"/>
      <c r="AH277" s="20"/>
      <c r="AI277" s="20"/>
      <c r="AJ277" s="20"/>
      <c r="AK277" s="20"/>
    </row>
    <row r="278" spans="1:37" ht="13.8" x14ac:dyDescent="0.3">
      <c r="A278" s="3">
        <f t="shared" ca="1" si="27"/>
        <v>1</v>
      </c>
      <c r="B278" s="6">
        <f t="shared" ca="1" si="28"/>
        <v>3.2710366373394275</v>
      </c>
      <c r="C278" s="4" t="str">
        <f t="shared" ca="1" si="29"/>
        <v/>
      </c>
      <c r="D278" s="20">
        <v>3.9328601890956634</v>
      </c>
      <c r="E278" s="4">
        <f t="shared" si="30"/>
        <v>2.7311529090942106E-3</v>
      </c>
      <c r="F278" s="4" t="str">
        <f t="shared" ca="1" si="31"/>
        <v/>
      </c>
      <c r="G278" s="3" t="str">
        <f ca="1">IF(F278&lt;&gt;"",SUM(COUNTIF($K$22:$K278,"&gt;"&amp;F278),COUNTIF($M$22:$M278,"&gt;"&amp;F278)),"")</f>
        <v/>
      </c>
      <c r="H278" s="20">
        <v>17.090398254495085</v>
      </c>
      <c r="I278" s="4">
        <f t="shared" si="32"/>
        <v>1.1868332121177142E-2</v>
      </c>
      <c r="J278" s="4" t="str">
        <f t="shared" ca="1" si="33"/>
        <v/>
      </c>
      <c r="K278" s="4" t="str">
        <f ca="1">IF(AND(MAX(L$21:L277)&lt;=MAX(N$21:N277),F278&lt;&gt;"",MAX(L$21:L277)&lt;=TIME(20,0,0)),MAX(L$21:L277,F278),"")</f>
        <v/>
      </c>
      <c r="L278" s="4" t="str">
        <f t="shared" ca="1" si="34"/>
        <v/>
      </c>
      <c r="M278" s="4" t="str">
        <f ca="1">IF(AND(MAX(L$21:L277)&gt;MAX(N$21:N277),F278&lt;&gt;"",MAX(N$21:N277)&lt;TIME(20,0,0)),MAX(N$21:N277,F278),"")</f>
        <v/>
      </c>
      <c r="N278" s="4" t="str">
        <f t="shared" ca="1" si="35"/>
        <v/>
      </c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0"/>
      <c r="AF278" s="20"/>
      <c r="AG278" s="20"/>
      <c r="AH278" s="20"/>
      <c r="AI278" s="20"/>
      <c r="AJ278" s="20"/>
      <c r="AK278" s="20"/>
    </row>
    <row r="279" spans="1:37" ht="13.8" x14ac:dyDescent="0.3">
      <c r="A279" s="3">
        <f t="shared" ref="A279:A342" ca="1" si="36">IF(IF(RAND()&lt;=0.3, RAND()*(1-0.5)+0.5, RAND()*0.5) &gt; 0.5,1,0)</f>
        <v>0</v>
      </c>
      <c r="B279" s="6">
        <f t="shared" ref="B279:B342" ca="1" si="37" xml:space="preserve"> -(60/10)*LOG(1-RAND())+1</f>
        <v>2.6350144553846175</v>
      </c>
      <c r="C279" s="4" t="str">
        <f t="shared" ref="C279:C342" ca="1" si="38">IF(C278="","",IF(C278+(B279)/1440&lt;=$C$21+12/24,C278+(B279)/1440,""))</f>
        <v/>
      </c>
      <c r="D279" s="20">
        <v>2.8424181057998794</v>
      </c>
      <c r="E279" s="4">
        <f t="shared" ref="E279:E342" si="39">D279/1440</f>
        <v>1.9739014623610272E-3</v>
      </c>
      <c r="F279" s="4" t="str">
        <f t="shared" ref="F279:F342" ca="1" si="40">IF(C279&lt;&gt;"",IF(A279,C279,IF(C279+E279&gt;TIME(20,0,0),"",C279+E279)),"")</f>
        <v/>
      </c>
      <c r="G279" s="3" t="str">
        <f ca="1">IF(F279&lt;&gt;"",SUM(COUNTIF($K$22:$K279,"&gt;"&amp;F279),COUNTIF($M$22:$M279,"&gt;"&amp;F279)),"")</f>
        <v/>
      </c>
      <c r="H279" s="20">
        <v>10.078633219236508</v>
      </c>
      <c r="I279" s="4">
        <f t="shared" ref="I279:I342" si="41">H279/1440</f>
        <v>6.9990508466920192E-3</v>
      </c>
      <c r="J279" s="4" t="str">
        <f t="shared" ref="J279:J342" ca="1" si="42">IF(AND(F279&lt;&gt;"",OR(K279&lt;&gt;"",M279&lt;&gt;"")),MAX(K279,M279)-F279,"")</f>
        <v/>
      </c>
      <c r="K279" s="4" t="str">
        <f ca="1">IF(AND(MAX(L$21:L278)&lt;=MAX(N$21:N278),F279&lt;&gt;"",MAX(L$21:L278)&lt;=TIME(20,0,0)),MAX(L$21:L278,F279),"")</f>
        <v/>
      </c>
      <c r="L279" s="4" t="str">
        <f t="shared" ref="L279:L342" ca="1" si="43">IF(ISTEXT(K279),"",K279+H279/1440)</f>
        <v/>
      </c>
      <c r="M279" s="4" t="str">
        <f ca="1">IF(AND(MAX(L$21:L278)&gt;MAX(N$21:N278),F279&lt;&gt;"",MAX(N$21:N278)&lt;TIME(20,0,0)),MAX(N$21:N278,F279),"")</f>
        <v/>
      </c>
      <c r="N279" s="4" t="str">
        <f t="shared" ref="N279:N342" ca="1" si="44">IF(ISTEXT(M279),"",M279+H279/1440)</f>
        <v/>
      </c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0"/>
      <c r="AF279" s="20"/>
      <c r="AG279" s="20"/>
      <c r="AH279" s="20"/>
      <c r="AI279" s="20"/>
      <c r="AJ279" s="20"/>
      <c r="AK279" s="20"/>
    </row>
    <row r="280" spans="1:37" ht="13.8" x14ac:dyDescent="0.3">
      <c r="A280" s="3">
        <f t="shared" ca="1" si="36"/>
        <v>0</v>
      </c>
      <c r="B280" s="6">
        <f t="shared" ca="1" si="37"/>
        <v>1.6226313401030912</v>
      </c>
      <c r="C280" s="4" t="str">
        <f t="shared" ca="1" si="38"/>
        <v/>
      </c>
      <c r="D280" s="20">
        <v>2.041347109596245</v>
      </c>
      <c r="E280" s="4">
        <f t="shared" si="39"/>
        <v>1.4176021594418367E-3</v>
      </c>
      <c r="F280" s="4" t="str">
        <f t="shared" ca="1" si="40"/>
        <v/>
      </c>
      <c r="G280" s="3" t="str">
        <f ca="1">IF(F280&lt;&gt;"",SUM(COUNTIF($K$22:$K280,"&gt;"&amp;F280),COUNTIF($M$22:$M280,"&gt;"&amp;F280)),"")</f>
        <v/>
      </c>
      <c r="H280" s="20">
        <v>14.605546463499195</v>
      </c>
      <c r="I280" s="4">
        <f t="shared" si="41"/>
        <v>1.0142740599652219E-2</v>
      </c>
      <c r="J280" s="4" t="str">
        <f t="shared" ca="1" si="42"/>
        <v/>
      </c>
      <c r="K280" s="4" t="str">
        <f ca="1">IF(AND(MAX(L$21:L279)&lt;=MAX(N$21:N279),F280&lt;&gt;"",MAX(L$21:L279)&lt;=TIME(20,0,0)),MAX(L$21:L279,F280),"")</f>
        <v/>
      </c>
      <c r="L280" s="4" t="str">
        <f t="shared" ca="1" si="43"/>
        <v/>
      </c>
      <c r="M280" s="4" t="str">
        <f ca="1">IF(AND(MAX(L$21:L279)&gt;MAX(N$21:N279),F280&lt;&gt;"",MAX(N$21:N279)&lt;TIME(20,0,0)),MAX(N$21:N279,F280),"")</f>
        <v/>
      </c>
      <c r="N280" s="4" t="str">
        <f t="shared" ca="1" si="44"/>
        <v/>
      </c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0"/>
      <c r="AF280" s="20"/>
      <c r="AG280" s="20"/>
      <c r="AH280" s="20"/>
      <c r="AI280" s="20"/>
      <c r="AJ280" s="20"/>
      <c r="AK280" s="20"/>
    </row>
    <row r="281" spans="1:37" ht="13.8" x14ac:dyDescent="0.3">
      <c r="A281" s="3">
        <f t="shared" ca="1" si="36"/>
        <v>1</v>
      </c>
      <c r="B281" s="6">
        <f t="shared" ca="1" si="37"/>
        <v>7.1980490699394277</v>
      </c>
      <c r="C281" s="4" t="str">
        <f t="shared" ca="1" si="38"/>
        <v/>
      </c>
      <c r="D281" s="20">
        <v>3.0470484451398079</v>
      </c>
      <c r="E281" s="4">
        <f t="shared" si="39"/>
        <v>2.1160058646804221E-3</v>
      </c>
      <c r="F281" s="4" t="str">
        <f t="shared" ca="1" si="40"/>
        <v/>
      </c>
      <c r="G281" s="3" t="str">
        <f ca="1">IF(F281&lt;&gt;"",SUM(COUNTIF($K$22:$K281,"&gt;"&amp;F281),COUNTIF($M$22:$M281,"&gt;"&amp;F281)),"")</f>
        <v/>
      </c>
      <c r="H281" s="20">
        <v>14.177745735323697</v>
      </c>
      <c r="I281" s="4">
        <f t="shared" si="41"/>
        <v>9.8456567606414556E-3</v>
      </c>
      <c r="J281" s="4" t="str">
        <f t="shared" ca="1" si="42"/>
        <v/>
      </c>
      <c r="K281" s="4" t="str">
        <f ca="1">IF(AND(MAX(L$21:L280)&lt;=MAX(N$21:N280),F281&lt;&gt;"",MAX(L$21:L280)&lt;=TIME(20,0,0)),MAX(L$21:L280,F281),"")</f>
        <v/>
      </c>
      <c r="L281" s="4" t="str">
        <f t="shared" ca="1" si="43"/>
        <v/>
      </c>
      <c r="M281" s="4" t="str">
        <f ca="1">IF(AND(MAX(L$21:L280)&gt;MAX(N$21:N280),F281&lt;&gt;"",MAX(N$21:N280)&lt;TIME(20,0,0)),MAX(N$21:N280,F281),"")</f>
        <v/>
      </c>
      <c r="N281" s="4" t="str">
        <f t="shared" ca="1" si="44"/>
        <v/>
      </c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0"/>
      <c r="AF281" s="20"/>
      <c r="AG281" s="20"/>
      <c r="AH281" s="20"/>
      <c r="AI281" s="20"/>
      <c r="AJ281" s="20"/>
      <c r="AK281" s="20"/>
    </row>
    <row r="282" spans="1:37" ht="13.8" x14ac:dyDescent="0.3">
      <c r="A282" s="3">
        <f t="shared" ca="1" si="36"/>
        <v>0</v>
      </c>
      <c r="B282" s="6">
        <f t="shared" ca="1" si="37"/>
        <v>2.3627817335355656</v>
      </c>
      <c r="C282" s="4" t="str">
        <f t="shared" ca="1" si="38"/>
        <v/>
      </c>
      <c r="D282" s="20">
        <v>3.1999092091864441</v>
      </c>
      <c r="E282" s="4">
        <f t="shared" si="39"/>
        <v>2.2221591730461417E-3</v>
      </c>
      <c r="F282" s="4" t="str">
        <f t="shared" ca="1" si="40"/>
        <v/>
      </c>
      <c r="G282" s="3" t="str">
        <f ca="1">IF(F282&lt;&gt;"",SUM(COUNTIF($K$22:$K282,"&gt;"&amp;F282),COUNTIF($M$22:$M282,"&gt;"&amp;F282)),"")</f>
        <v/>
      </c>
      <c r="H282" s="20">
        <v>11.199690599496535</v>
      </c>
      <c r="I282" s="4">
        <f t="shared" si="41"/>
        <v>7.7775629163170379E-3</v>
      </c>
      <c r="J282" s="4" t="str">
        <f t="shared" ca="1" si="42"/>
        <v/>
      </c>
      <c r="K282" s="4" t="str">
        <f ca="1">IF(AND(MAX(L$21:L281)&lt;=MAX(N$21:N281),F282&lt;&gt;"",MAX(L$21:L281)&lt;=TIME(20,0,0)),MAX(L$21:L281,F282),"")</f>
        <v/>
      </c>
      <c r="L282" s="4" t="str">
        <f t="shared" ca="1" si="43"/>
        <v/>
      </c>
      <c r="M282" s="4" t="str">
        <f ca="1">IF(AND(MAX(L$21:L281)&gt;MAX(N$21:N281),F282&lt;&gt;"",MAX(N$21:N281)&lt;TIME(20,0,0)),MAX(N$21:N281,F282),"")</f>
        <v/>
      </c>
      <c r="N282" s="4" t="str">
        <f t="shared" ca="1" si="44"/>
        <v/>
      </c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0"/>
      <c r="AF282" s="20"/>
      <c r="AG282" s="20"/>
      <c r="AH282" s="20"/>
      <c r="AI282" s="20"/>
      <c r="AJ282" s="20"/>
      <c r="AK282" s="20"/>
    </row>
    <row r="283" spans="1:37" ht="13.8" x14ac:dyDescent="0.3">
      <c r="A283" s="3">
        <f t="shared" ca="1" si="36"/>
        <v>1</v>
      </c>
      <c r="B283" s="6">
        <f t="shared" ca="1" si="37"/>
        <v>11.857763977586286</v>
      </c>
      <c r="C283" s="4" t="str">
        <f t="shared" ca="1" si="38"/>
        <v/>
      </c>
      <c r="D283" s="20">
        <v>2.9299888031600858</v>
      </c>
      <c r="E283" s="4">
        <f t="shared" si="39"/>
        <v>2.0347144466389484E-3</v>
      </c>
      <c r="F283" s="4" t="str">
        <f t="shared" ca="1" si="40"/>
        <v/>
      </c>
      <c r="G283" s="3" t="str">
        <f ca="1">IF(F283&lt;&gt;"",SUM(COUNTIF($K$22:$K283,"&gt;"&amp;F283),COUNTIF($M$22:$M283,"&gt;"&amp;F283)),"")</f>
        <v/>
      </c>
      <c r="H283" s="20">
        <v>13.805516554511996</v>
      </c>
      <c r="I283" s="4">
        <f t="shared" si="41"/>
        <v>9.587164273966664E-3</v>
      </c>
      <c r="J283" s="4" t="str">
        <f t="shared" ca="1" si="42"/>
        <v/>
      </c>
      <c r="K283" s="4" t="str">
        <f ca="1">IF(AND(MAX(L$21:L282)&lt;=MAX(N$21:N282),F283&lt;&gt;"",MAX(L$21:L282)&lt;=TIME(20,0,0)),MAX(L$21:L282,F283),"")</f>
        <v/>
      </c>
      <c r="L283" s="4" t="str">
        <f t="shared" ca="1" si="43"/>
        <v/>
      </c>
      <c r="M283" s="4" t="str">
        <f ca="1">IF(AND(MAX(L$21:L282)&gt;MAX(N$21:N282),F283&lt;&gt;"",MAX(N$21:N282)&lt;TIME(20,0,0)),MAX(N$21:N282,F283),"")</f>
        <v/>
      </c>
      <c r="N283" s="4" t="str">
        <f t="shared" ca="1" si="44"/>
        <v/>
      </c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0"/>
      <c r="AF283" s="20"/>
      <c r="AG283" s="20"/>
      <c r="AH283" s="20"/>
      <c r="AI283" s="20"/>
      <c r="AJ283" s="20"/>
      <c r="AK283" s="20"/>
    </row>
    <row r="284" spans="1:37" ht="13.8" x14ac:dyDescent="0.3">
      <c r="A284" s="3">
        <f t="shared" ca="1" si="36"/>
        <v>0</v>
      </c>
      <c r="B284" s="6">
        <f t="shared" ca="1" si="37"/>
        <v>4.387496293798848</v>
      </c>
      <c r="C284" s="4" t="str">
        <f t="shared" ca="1" si="38"/>
        <v/>
      </c>
      <c r="D284" s="20">
        <v>3.2341934646210575</v>
      </c>
      <c r="E284" s="4">
        <f t="shared" si="39"/>
        <v>2.2459676837646232E-3</v>
      </c>
      <c r="F284" s="4" t="str">
        <f t="shared" ca="1" si="40"/>
        <v/>
      </c>
      <c r="G284" s="3" t="str">
        <f ca="1">IF(F284&lt;&gt;"",SUM(COUNTIF($K$22:$K284,"&gt;"&amp;F284),COUNTIF($M$22:$M284,"&gt;"&amp;F284)),"")</f>
        <v/>
      </c>
      <c r="H284" s="20">
        <v>9.4771047921676654</v>
      </c>
      <c r="I284" s="4">
        <f t="shared" si="41"/>
        <v>6.5813227723386563E-3</v>
      </c>
      <c r="J284" s="4" t="str">
        <f t="shared" ca="1" si="42"/>
        <v/>
      </c>
      <c r="K284" s="4" t="str">
        <f ca="1">IF(AND(MAX(L$21:L283)&lt;=MAX(N$21:N283),F284&lt;&gt;"",MAX(L$21:L283)&lt;=TIME(20,0,0)),MAX(L$21:L283,F284),"")</f>
        <v/>
      </c>
      <c r="L284" s="4" t="str">
        <f t="shared" ca="1" si="43"/>
        <v/>
      </c>
      <c r="M284" s="4" t="str">
        <f ca="1">IF(AND(MAX(L$21:L283)&gt;MAX(N$21:N283),F284&lt;&gt;"",MAX(N$21:N283)&lt;TIME(20,0,0)),MAX(N$21:N283,F284),"")</f>
        <v/>
      </c>
      <c r="N284" s="4" t="str">
        <f t="shared" ca="1" si="44"/>
        <v/>
      </c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0"/>
      <c r="AF284" s="20"/>
      <c r="AG284" s="20"/>
      <c r="AH284" s="20"/>
      <c r="AI284" s="20"/>
      <c r="AJ284" s="20"/>
      <c r="AK284" s="20"/>
    </row>
    <row r="285" spans="1:37" ht="13.8" x14ac:dyDescent="0.3">
      <c r="A285" s="3">
        <f t="shared" ca="1" si="36"/>
        <v>0</v>
      </c>
      <c r="B285" s="6">
        <f t="shared" ca="1" si="37"/>
        <v>2.6185955280559328</v>
      </c>
      <c r="C285" s="4" t="str">
        <f t="shared" ca="1" si="38"/>
        <v/>
      </c>
      <c r="D285" s="20">
        <v>2.7387817529670428</v>
      </c>
      <c r="E285" s="4">
        <f t="shared" si="39"/>
        <v>1.9019317728937797E-3</v>
      </c>
      <c r="F285" s="4" t="str">
        <f t="shared" ca="1" si="40"/>
        <v/>
      </c>
      <c r="G285" s="3" t="str">
        <f ca="1">IF(F285&lt;&gt;"",SUM(COUNTIF($K$22:$K285,"&gt;"&amp;F285),COUNTIF($M$22:$M285,"&gt;"&amp;F285)),"")</f>
        <v/>
      </c>
      <c r="H285" s="20">
        <v>13.486066488112556</v>
      </c>
      <c r="I285" s="4">
        <f t="shared" si="41"/>
        <v>9.3653239500781638E-3</v>
      </c>
      <c r="J285" s="4" t="str">
        <f t="shared" ca="1" si="42"/>
        <v/>
      </c>
      <c r="K285" s="4" t="str">
        <f ca="1">IF(AND(MAX(L$21:L284)&lt;=MAX(N$21:N284),F285&lt;&gt;"",MAX(L$21:L284)&lt;=TIME(20,0,0)),MAX(L$21:L284,F285),"")</f>
        <v/>
      </c>
      <c r="L285" s="4" t="str">
        <f t="shared" ca="1" si="43"/>
        <v/>
      </c>
      <c r="M285" s="4" t="str">
        <f ca="1">IF(AND(MAX(L$21:L284)&gt;MAX(N$21:N284),F285&lt;&gt;"",MAX(N$21:N284)&lt;TIME(20,0,0)),MAX(N$21:N284,F285),"")</f>
        <v/>
      </c>
      <c r="N285" s="4" t="str">
        <f t="shared" ca="1" si="44"/>
        <v/>
      </c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0"/>
      <c r="AF285" s="20"/>
      <c r="AG285" s="20"/>
      <c r="AH285" s="20"/>
      <c r="AI285" s="20"/>
      <c r="AJ285" s="20"/>
      <c r="AK285" s="20"/>
    </row>
    <row r="286" spans="1:37" ht="13.8" x14ac:dyDescent="0.3">
      <c r="A286" s="3">
        <f t="shared" ca="1" si="36"/>
        <v>0</v>
      </c>
      <c r="B286" s="6">
        <f t="shared" ca="1" si="37"/>
        <v>1.4955722500656952</v>
      </c>
      <c r="C286" s="4" t="str">
        <f t="shared" ca="1" si="38"/>
        <v/>
      </c>
      <c r="D286" s="20">
        <v>3.4375226581032621</v>
      </c>
      <c r="E286" s="4">
        <f t="shared" si="39"/>
        <v>2.3871685125717097E-3</v>
      </c>
      <c r="F286" s="4" t="str">
        <f t="shared" ca="1" si="40"/>
        <v/>
      </c>
      <c r="G286" s="3" t="str">
        <f ca="1">IF(F286&lt;&gt;"",SUM(COUNTIF($K$22:$K286,"&gt;"&amp;F286),COUNTIF($M$22:$M286,"&gt;"&amp;F286)),"")</f>
        <v/>
      </c>
      <c r="H286" s="20">
        <v>16.794438730939873</v>
      </c>
      <c r="I286" s="4">
        <f t="shared" si="41"/>
        <v>1.1662804674263802E-2</v>
      </c>
      <c r="J286" s="4" t="str">
        <f t="shared" ca="1" si="42"/>
        <v/>
      </c>
      <c r="K286" s="4" t="str">
        <f ca="1">IF(AND(MAX(L$21:L285)&lt;=MAX(N$21:N285),F286&lt;&gt;"",MAX(L$21:L285)&lt;=TIME(20,0,0)),MAX(L$21:L285,F286),"")</f>
        <v/>
      </c>
      <c r="L286" s="4" t="str">
        <f t="shared" ca="1" si="43"/>
        <v/>
      </c>
      <c r="M286" s="4" t="str">
        <f ca="1">IF(AND(MAX(L$21:L285)&gt;MAX(N$21:N285),F286&lt;&gt;"",MAX(N$21:N285)&lt;TIME(20,0,0)),MAX(N$21:N285,F286),"")</f>
        <v/>
      </c>
      <c r="N286" s="4" t="str">
        <f t="shared" ca="1" si="44"/>
        <v/>
      </c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0"/>
      <c r="AF286" s="20"/>
      <c r="AG286" s="20"/>
      <c r="AH286" s="20"/>
      <c r="AI286" s="20"/>
      <c r="AJ286" s="20"/>
      <c r="AK286" s="20"/>
    </row>
    <row r="287" spans="1:37" ht="13.8" x14ac:dyDescent="0.3">
      <c r="A287" s="3">
        <f t="shared" ca="1" si="36"/>
        <v>1</v>
      </c>
      <c r="B287" s="6">
        <f t="shared" ca="1" si="37"/>
        <v>5.5301371549382532</v>
      </c>
      <c r="C287" s="4" t="str">
        <f t="shared" ca="1" si="38"/>
        <v/>
      </c>
      <c r="D287" s="20">
        <v>3.3630742639870732</v>
      </c>
      <c r="E287" s="4">
        <f t="shared" si="39"/>
        <v>2.3354682388799118E-3</v>
      </c>
      <c r="F287" s="4" t="str">
        <f t="shared" ca="1" si="40"/>
        <v/>
      </c>
      <c r="G287" s="3" t="str">
        <f ca="1">IF(F287&lt;&gt;"",SUM(COUNTIF($K$22:$K287,"&gt;"&amp;F287),COUNTIF($M$22:$M287,"&gt;"&amp;F287)),"")</f>
        <v/>
      </c>
      <c r="H287" s="20">
        <v>22.507321697630687</v>
      </c>
      <c r="I287" s="4">
        <f t="shared" si="41"/>
        <v>1.5630084512243531E-2</v>
      </c>
      <c r="J287" s="4" t="str">
        <f t="shared" ca="1" si="42"/>
        <v/>
      </c>
      <c r="K287" s="4" t="str">
        <f ca="1">IF(AND(MAX(L$21:L286)&lt;=MAX(N$21:N286),F287&lt;&gt;"",MAX(L$21:L286)&lt;=TIME(20,0,0)),MAX(L$21:L286,F287),"")</f>
        <v/>
      </c>
      <c r="L287" s="4" t="str">
        <f t="shared" ca="1" si="43"/>
        <v/>
      </c>
      <c r="M287" s="4" t="str">
        <f ca="1">IF(AND(MAX(L$21:L286)&gt;MAX(N$21:N286),F287&lt;&gt;"",MAX(N$21:N286)&lt;TIME(20,0,0)),MAX(N$21:N286,F287),"")</f>
        <v/>
      </c>
      <c r="N287" s="4" t="str">
        <f t="shared" ca="1" si="44"/>
        <v/>
      </c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0"/>
      <c r="AF287" s="20"/>
      <c r="AG287" s="20"/>
      <c r="AH287" s="20"/>
      <c r="AI287" s="20"/>
      <c r="AJ287" s="20"/>
      <c r="AK287" s="20"/>
    </row>
    <row r="288" spans="1:37" ht="13.8" x14ac:dyDescent="0.3">
      <c r="A288" s="3">
        <f t="shared" ca="1" si="36"/>
        <v>0</v>
      </c>
      <c r="B288" s="6">
        <f t="shared" ca="1" si="37"/>
        <v>2.4607868649776194</v>
      </c>
      <c r="C288" s="4" t="str">
        <f t="shared" ca="1" si="38"/>
        <v/>
      </c>
      <c r="D288" s="20">
        <v>3.8098669468381559</v>
      </c>
      <c r="E288" s="4">
        <f t="shared" si="39"/>
        <v>2.6457409353042747E-3</v>
      </c>
      <c r="F288" s="4" t="str">
        <f t="shared" ca="1" si="40"/>
        <v/>
      </c>
      <c r="G288" s="3" t="str">
        <f ca="1">IF(F288&lt;&gt;"",SUM(COUNTIF($K$22:$K288,"&gt;"&amp;F288),COUNTIF($M$22:$M288,"&gt;"&amp;F288)),"")</f>
        <v/>
      </c>
      <c r="H288" s="20">
        <v>12.737468504510616</v>
      </c>
      <c r="I288" s="4">
        <f t="shared" si="41"/>
        <v>8.8454642392434835E-3</v>
      </c>
      <c r="J288" s="4" t="str">
        <f t="shared" ca="1" si="42"/>
        <v/>
      </c>
      <c r="K288" s="4" t="str">
        <f ca="1">IF(AND(MAX(L$21:L287)&lt;=MAX(N$21:N287),F288&lt;&gt;"",MAX(L$21:L287)&lt;=TIME(20,0,0)),MAX(L$21:L287,F288),"")</f>
        <v/>
      </c>
      <c r="L288" s="4" t="str">
        <f t="shared" ca="1" si="43"/>
        <v/>
      </c>
      <c r="M288" s="4" t="str">
        <f ca="1">IF(AND(MAX(L$21:L287)&gt;MAX(N$21:N287),F288&lt;&gt;"",MAX(N$21:N287)&lt;TIME(20,0,0)),MAX(N$21:N287,F288),"")</f>
        <v/>
      </c>
      <c r="N288" s="4" t="str">
        <f t="shared" ca="1" si="44"/>
        <v/>
      </c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0"/>
      <c r="AF288" s="20"/>
      <c r="AG288" s="20"/>
      <c r="AH288" s="20"/>
      <c r="AI288" s="20"/>
      <c r="AJ288" s="20"/>
      <c r="AK288" s="20"/>
    </row>
    <row r="289" spans="1:37" ht="13.8" x14ac:dyDescent="0.3">
      <c r="A289" s="3">
        <f t="shared" ca="1" si="36"/>
        <v>0</v>
      </c>
      <c r="B289" s="6">
        <f t="shared" ca="1" si="37"/>
        <v>1.9664392409889686</v>
      </c>
      <c r="C289" s="4" t="str">
        <f t="shared" ca="1" si="38"/>
        <v/>
      </c>
      <c r="D289" s="20">
        <v>2.0335027177934535</v>
      </c>
      <c r="E289" s="4">
        <f t="shared" si="39"/>
        <v>1.4121546651343427E-3</v>
      </c>
      <c r="F289" s="4" t="str">
        <f t="shared" ca="1" si="40"/>
        <v/>
      </c>
      <c r="G289" s="3" t="str">
        <f ca="1">IF(F289&lt;&gt;"",SUM(COUNTIF($K$22:$K289,"&gt;"&amp;F289),COUNTIF($M$22:$M289,"&gt;"&amp;F289)),"")</f>
        <v/>
      </c>
      <c r="H289" s="20">
        <v>23.634697223897092</v>
      </c>
      <c r="I289" s="4">
        <f t="shared" si="41"/>
        <v>1.6412984183261869E-2</v>
      </c>
      <c r="J289" s="4" t="str">
        <f t="shared" ca="1" si="42"/>
        <v/>
      </c>
      <c r="K289" s="4" t="str">
        <f ca="1">IF(AND(MAX(L$21:L288)&lt;=MAX(N$21:N288),F289&lt;&gt;"",MAX(L$21:L288)&lt;=TIME(20,0,0)),MAX(L$21:L288,F289),"")</f>
        <v/>
      </c>
      <c r="L289" s="4" t="str">
        <f t="shared" ca="1" si="43"/>
        <v/>
      </c>
      <c r="M289" s="4" t="str">
        <f ca="1">IF(AND(MAX(L$21:L288)&gt;MAX(N$21:N288),F289&lt;&gt;"",MAX(N$21:N288)&lt;TIME(20,0,0)),MAX(N$21:N288,F289),"")</f>
        <v/>
      </c>
      <c r="N289" s="4" t="str">
        <f t="shared" ca="1" si="44"/>
        <v/>
      </c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0"/>
      <c r="AF289" s="20"/>
      <c r="AG289" s="20"/>
      <c r="AH289" s="20"/>
      <c r="AI289" s="20"/>
      <c r="AJ289" s="20"/>
      <c r="AK289" s="20"/>
    </row>
    <row r="290" spans="1:37" ht="13.8" x14ac:dyDescent="0.3">
      <c r="A290" s="3">
        <f t="shared" ca="1" si="36"/>
        <v>1</v>
      </c>
      <c r="B290" s="6">
        <f t="shared" ca="1" si="37"/>
        <v>1.9472466632521623</v>
      </c>
      <c r="C290" s="4" t="str">
        <f t="shared" ca="1" si="38"/>
        <v/>
      </c>
      <c r="D290" s="20">
        <v>3.3438401563471416</v>
      </c>
      <c r="E290" s="4">
        <f t="shared" si="39"/>
        <v>2.322111219685515E-3</v>
      </c>
      <c r="F290" s="4" t="str">
        <f t="shared" ca="1" si="40"/>
        <v/>
      </c>
      <c r="G290" s="3" t="str">
        <f ca="1">IF(F290&lt;&gt;"",SUM(COUNTIF($K$22:$K290,"&gt;"&amp;F290),COUNTIF($M$22:$M290,"&gt;"&amp;F290)),"")</f>
        <v/>
      </c>
      <c r="H290" s="20">
        <v>10.829853105533402</v>
      </c>
      <c r="I290" s="4">
        <f t="shared" si="41"/>
        <v>7.5207313232870847E-3</v>
      </c>
      <c r="J290" s="4" t="str">
        <f t="shared" ca="1" si="42"/>
        <v/>
      </c>
      <c r="K290" s="4" t="str">
        <f ca="1">IF(AND(MAX(L$21:L289)&lt;=MAX(N$21:N289),F290&lt;&gt;"",MAX(L$21:L289)&lt;=TIME(20,0,0)),MAX(L$21:L289,F290),"")</f>
        <v/>
      </c>
      <c r="L290" s="4" t="str">
        <f t="shared" ca="1" si="43"/>
        <v/>
      </c>
      <c r="M290" s="4" t="str">
        <f ca="1">IF(AND(MAX(L$21:L289)&gt;MAX(N$21:N289),F290&lt;&gt;"",MAX(N$21:N289)&lt;TIME(20,0,0)),MAX(N$21:N289,F290),"")</f>
        <v/>
      </c>
      <c r="N290" s="4" t="str">
        <f t="shared" ca="1" si="44"/>
        <v/>
      </c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0"/>
      <c r="AF290" s="20"/>
      <c r="AG290" s="20"/>
      <c r="AH290" s="20"/>
      <c r="AI290" s="20"/>
      <c r="AJ290" s="20"/>
      <c r="AK290" s="20"/>
    </row>
    <row r="291" spans="1:37" ht="13.8" x14ac:dyDescent="0.3">
      <c r="A291" s="3">
        <f t="shared" ca="1" si="36"/>
        <v>0</v>
      </c>
      <c r="B291" s="6">
        <f t="shared" ca="1" si="37"/>
        <v>1.4332993362735063</v>
      </c>
      <c r="C291" s="4" t="str">
        <f t="shared" ca="1" si="38"/>
        <v/>
      </c>
      <c r="D291" s="20">
        <v>3.7053250783428666</v>
      </c>
      <c r="E291" s="4">
        <f t="shared" si="39"/>
        <v>2.5731424155158796E-3</v>
      </c>
      <c r="F291" s="4" t="str">
        <f t="shared" ca="1" si="40"/>
        <v/>
      </c>
      <c r="G291" s="3" t="str">
        <f ca="1">IF(F291&lt;&gt;"",SUM(COUNTIF($K$22:$K291,"&gt;"&amp;F291),COUNTIF($M$22:$M291,"&gt;"&amp;F291)),"")</f>
        <v/>
      </c>
      <c r="H291" s="20">
        <v>6.9317360763670877</v>
      </c>
      <c r="I291" s="4">
        <f t="shared" si="41"/>
        <v>4.813705608588255E-3</v>
      </c>
      <c r="J291" s="4" t="str">
        <f t="shared" ca="1" si="42"/>
        <v/>
      </c>
      <c r="K291" s="4" t="str">
        <f ca="1">IF(AND(MAX(L$21:L290)&lt;=MAX(N$21:N290),F291&lt;&gt;"",MAX(L$21:L290)&lt;=TIME(20,0,0)),MAX(L$21:L290,F291),"")</f>
        <v/>
      </c>
      <c r="L291" s="4" t="str">
        <f t="shared" ca="1" si="43"/>
        <v/>
      </c>
      <c r="M291" s="4" t="str">
        <f ca="1">IF(AND(MAX(L$21:L290)&gt;MAX(N$21:N290),F291&lt;&gt;"",MAX(N$21:N290)&lt;TIME(20,0,0)),MAX(N$21:N290,F291),"")</f>
        <v/>
      </c>
      <c r="N291" s="4" t="str">
        <f t="shared" ca="1" si="44"/>
        <v/>
      </c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0"/>
      <c r="AF291" s="20"/>
      <c r="AG291" s="20"/>
      <c r="AH291" s="20"/>
      <c r="AI291" s="20"/>
      <c r="AJ291" s="20"/>
      <c r="AK291" s="20"/>
    </row>
    <row r="292" spans="1:37" ht="13.8" x14ac:dyDescent="0.3">
      <c r="A292" s="3">
        <f t="shared" ca="1" si="36"/>
        <v>0</v>
      </c>
      <c r="B292" s="6">
        <f t="shared" ca="1" si="37"/>
        <v>14.798895034227945</v>
      </c>
      <c r="C292" s="4" t="str">
        <f t="shared" ca="1" si="38"/>
        <v/>
      </c>
      <c r="D292" s="20">
        <v>4.0805445072037401</v>
      </c>
      <c r="E292" s="4">
        <f t="shared" si="39"/>
        <v>2.8337114633359304E-3</v>
      </c>
      <c r="F292" s="4" t="str">
        <f t="shared" ca="1" si="40"/>
        <v/>
      </c>
      <c r="G292" s="3" t="str">
        <f ca="1">IF(F292&lt;&gt;"",SUM(COUNTIF($K$22:$K292,"&gt;"&amp;F292),COUNTIF($M$22:$M292,"&gt;"&amp;F292)),"")</f>
        <v/>
      </c>
      <c r="H292" s="20">
        <v>13.588836547241954</v>
      </c>
      <c r="I292" s="4">
        <f t="shared" si="41"/>
        <v>9.4366920466958017E-3</v>
      </c>
      <c r="J292" s="4" t="str">
        <f t="shared" ca="1" si="42"/>
        <v/>
      </c>
      <c r="K292" s="4" t="str">
        <f ca="1">IF(AND(MAX(L$21:L291)&lt;=MAX(N$21:N291),F292&lt;&gt;"",MAX(L$21:L291)&lt;=TIME(20,0,0)),MAX(L$21:L291,F292),"")</f>
        <v/>
      </c>
      <c r="L292" s="4" t="str">
        <f t="shared" ca="1" si="43"/>
        <v/>
      </c>
      <c r="M292" s="4" t="str">
        <f ca="1">IF(AND(MAX(L$21:L291)&gt;MAX(N$21:N291),F292&lt;&gt;"",MAX(N$21:N291)&lt;TIME(20,0,0)),MAX(N$21:N291,F292),"")</f>
        <v/>
      </c>
      <c r="N292" s="4" t="str">
        <f t="shared" ca="1" si="44"/>
        <v/>
      </c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0"/>
      <c r="AF292" s="20"/>
      <c r="AG292" s="20"/>
      <c r="AH292" s="20"/>
      <c r="AI292" s="20"/>
      <c r="AJ292" s="20"/>
      <c r="AK292" s="20"/>
    </row>
    <row r="293" spans="1:37" ht="13.8" x14ac:dyDescent="0.3">
      <c r="A293" s="3">
        <f t="shared" ca="1" si="36"/>
        <v>0</v>
      </c>
      <c r="B293" s="6">
        <f t="shared" ca="1" si="37"/>
        <v>3.1975748607316463</v>
      </c>
      <c r="C293" s="4" t="str">
        <f t="shared" ca="1" si="38"/>
        <v/>
      </c>
      <c r="D293" s="20">
        <v>3.9141257351075183</v>
      </c>
      <c r="E293" s="4">
        <f t="shared" si="39"/>
        <v>2.7181428716024432E-3</v>
      </c>
      <c r="F293" s="4" t="str">
        <f t="shared" ca="1" si="40"/>
        <v/>
      </c>
      <c r="G293" s="3" t="str">
        <f ca="1">IF(F293&lt;&gt;"",SUM(COUNTIF($K$22:$K293,"&gt;"&amp;F293),COUNTIF($M$22:$M293,"&gt;"&amp;F293)),"")</f>
        <v/>
      </c>
      <c r="H293" s="20">
        <v>10.239664940527291</v>
      </c>
      <c r="I293" s="4">
        <f t="shared" si="41"/>
        <v>7.1108784309217299E-3</v>
      </c>
      <c r="J293" s="4" t="str">
        <f t="shared" ca="1" si="42"/>
        <v/>
      </c>
      <c r="K293" s="4" t="str">
        <f ca="1">IF(AND(MAX(L$21:L292)&lt;=MAX(N$21:N292),F293&lt;&gt;"",MAX(L$21:L292)&lt;=TIME(20,0,0)),MAX(L$21:L292,F293),"")</f>
        <v/>
      </c>
      <c r="L293" s="4" t="str">
        <f t="shared" ca="1" si="43"/>
        <v/>
      </c>
      <c r="M293" s="4" t="str">
        <f ca="1">IF(AND(MAX(L$21:L292)&gt;MAX(N$21:N292),F293&lt;&gt;"",MAX(N$21:N292)&lt;TIME(20,0,0)),MAX(N$21:N292,F293),"")</f>
        <v/>
      </c>
      <c r="N293" s="4" t="str">
        <f t="shared" ca="1" si="44"/>
        <v/>
      </c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0"/>
      <c r="AF293" s="20"/>
      <c r="AG293" s="20"/>
      <c r="AH293" s="20"/>
      <c r="AI293" s="20"/>
      <c r="AJ293" s="20"/>
      <c r="AK293" s="20"/>
    </row>
    <row r="294" spans="1:37" ht="13.8" x14ac:dyDescent="0.3">
      <c r="A294" s="3">
        <f t="shared" ca="1" si="36"/>
        <v>0</v>
      </c>
      <c r="B294" s="6">
        <f t="shared" ca="1" si="37"/>
        <v>8.0135328945019211</v>
      </c>
      <c r="C294" s="4" t="str">
        <f t="shared" ca="1" si="38"/>
        <v/>
      </c>
      <c r="D294" s="20">
        <v>1.2163217282504775</v>
      </c>
      <c r="E294" s="4">
        <f t="shared" si="39"/>
        <v>8.4466786684060939E-4</v>
      </c>
      <c r="F294" s="4" t="str">
        <f t="shared" ca="1" si="40"/>
        <v/>
      </c>
      <c r="G294" s="3" t="str">
        <f ca="1">IF(F294&lt;&gt;"",SUM(COUNTIF($K$22:$K294,"&gt;"&amp;F294),COUNTIF($M$22:$M294,"&gt;"&amp;F294)),"")</f>
        <v/>
      </c>
      <c r="H294" s="20">
        <v>20.17103160291299</v>
      </c>
      <c r="I294" s="4">
        <f t="shared" si="41"/>
        <v>1.4007660835356242E-2</v>
      </c>
      <c r="J294" s="4" t="str">
        <f t="shared" ca="1" si="42"/>
        <v/>
      </c>
      <c r="K294" s="4" t="str">
        <f ca="1">IF(AND(MAX(L$21:L293)&lt;=MAX(N$21:N293),F294&lt;&gt;"",MAX(L$21:L293)&lt;=TIME(20,0,0)),MAX(L$21:L293,F294),"")</f>
        <v/>
      </c>
      <c r="L294" s="4" t="str">
        <f t="shared" ca="1" si="43"/>
        <v/>
      </c>
      <c r="M294" s="4" t="str">
        <f ca="1">IF(AND(MAX(L$21:L293)&gt;MAX(N$21:N293),F294&lt;&gt;"",MAX(N$21:N293)&lt;TIME(20,0,0)),MAX(N$21:N293,F294),"")</f>
        <v/>
      </c>
      <c r="N294" s="4" t="str">
        <f t="shared" ca="1" si="44"/>
        <v/>
      </c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0"/>
      <c r="AF294" s="20"/>
      <c r="AG294" s="20"/>
      <c r="AH294" s="20"/>
      <c r="AI294" s="20"/>
      <c r="AJ294" s="20"/>
      <c r="AK294" s="20"/>
    </row>
    <row r="295" spans="1:37" ht="13.8" x14ac:dyDescent="0.3">
      <c r="A295" s="3">
        <f t="shared" ca="1" si="36"/>
        <v>0</v>
      </c>
      <c r="B295" s="6">
        <f t="shared" ca="1" si="37"/>
        <v>9.5384873892792292</v>
      </c>
      <c r="C295" s="4" t="str">
        <f t="shared" ca="1" si="38"/>
        <v/>
      </c>
      <c r="D295" s="20">
        <v>3.5093841082270956</v>
      </c>
      <c r="E295" s="4">
        <f t="shared" si="39"/>
        <v>2.4370722973799273E-3</v>
      </c>
      <c r="F295" s="4" t="str">
        <f t="shared" ca="1" si="40"/>
        <v/>
      </c>
      <c r="G295" s="3" t="str">
        <f ca="1">IF(F295&lt;&gt;"",SUM(COUNTIF($K$22:$K295,"&gt;"&amp;F295),COUNTIF($M$22:$M295,"&gt;"&amp;F295)),"")</f>
        <v/>
      </c>
      <c r="H295" s="20">
        <v>17.622589079237514</v>
      </c>
      <c r="I295" s="4">
        <f t="shared" si="41"/>
        <v>1.223790908280383E-2</v>
      </c>
      <c r="J295" s="4" t="str">
        <f t="shared" ca="1" si="42"/>
        <v/>
      </c>
      <c r="K295" s="4" t="str">
        <f ca="1">IF(AND(MAX(L$21:L294)&lt;=MAX(N$21:N294),F295&lt;&gt;"",MAX(L$21:L294)&lt;=TIME(20,0,0)),MAX(L$21:L294,F295),"")</f>
        <v/>
      </c>
      <c r="L295" s="4" t="str">
        <f t="shared" ca="1" si="43"/>
        <v/>
      </c>
      <c r="M295" s="4" t="str">
        <f ca="1">IF(AND(MAX(L$21:L294)&gt;MAX(N$21:N294),F295&lt;&gt;"",MAX(N$21:N294)&lt;TIME(20,0,0)),MAX(N$21:N294,F295),"")</f>
        <v/>
      </c>
      <c r="N295" s="4" t="str">
        <f t="shared" ca="1" si="44"/>
        <v/>
      </c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0"/>
      <c r="AF295" s="20"/>
      <c r="AG295" s="20"/>
      <c r="AH295" s="20"/>
      <c r="AI295" s="20"/>
      <c r="AJ295" s="20"/>
      <c r="AK295" s="20"/>
    </row>
    <row r="296" spans="1:37" ht="13.8" x14ac:dyDescent="0.3">
      <c r="A296" s="3">
        <f t="shared" ca="1" si="36"/>
        <v>1</v>
      </c>
      <c r="B296" s="6">
        <f t="shared" ca="1" si="37"/>
        <v>2.2346486971943325</v>
      </c>
      <c r="C296" s="4" t="str">
        <f t="shared" ca="1" si="38"/>
        <v/>
      </c>
      <c r="D296" s="20">
        <v>2.629229705533362</v>
      </c>
      <c r="E296" s="4">
        <f t="shared" si="39"/>
        <v>1.8258539621759458E-3</v>
      </c>
      <c r="F296" s="4" t="str">
        <f t="shared" ca="1" si="40"/>
        <v/>
      </c>
      <c r="G296" s="3" t="str">
        <f ca="1">IF(F296&lt;&gt;"",SUM(COUNTIF($K$22:$K296,"&gt;"&amp;F296),COUNTIF($M$22:$M296,"&gt;"&amp;F296)),"")</f>
        <v/>
      </c>
      <c r="H296" s="20">
        <v>14.897144675742311</v>
      </c>
      <c r="I296" s="4">
        <f t="shared" si="41"/>
        <v>1.0345239358154382E-2</v>
      </c>
      <c r="J296" s="4" t="str">
        <f t="shared" ca="1" si="42"/>
        <v/>
      </c>
      <c r="K296" s="4" t="str">
        <f ca="1">IF(AND(MAX(L$21:L295)&lt;=MAX(N$21:N295),F296&lt;&gt;"",MAX(L$21:L295)&lt;=TIME(20,0,0)),MAX(L$21:L295,F296),"")</f>
        <v/>
      </c>
      <c r="L296" s="4" t="str">
        <f t="shared" ca="1" si="43"/>
        <v/>
      </c>
      <c r="M296" s="4" t="str">
        <f ca="1">IF(AND(MAX(L$21:L295)&gt;MAX(N$21:N295),F296&lt;&gt;"",MAX(N$21:N295)&lt;TIME(20,0,0)),MAX(N$21:N295,F296),"")</f>
        <v/>
      </c>
      <c r="N296" s="4" t="str">
        <f t="shared" ca="1" si="44"/>
        <v/>
      </c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0"/>
      <c r="AF296" s="20"/>
      <c r="AG296" s="20"/>
      <c r="AH296" s="20"/>
      <c r="AI296" s="20"/>
      <c r="AJ296" s="20"/>
      <c r="AK296" s="20"/>
    </row>
    <row r="297" spans="1:37" ht="13.8" x14ac:dyDescent="0.3">
      <c r="A297" s="3">
        <f t="shared" ca="1" si="36"/>
        <v>0</v>
      </c>
      <c r="B297" s="6">
        <f t="shared" ca="1" si="37"/>
        <v>1.8010934974670554</v>
      </c>
      <c r="C297" s="4" t="str">
        <f t="shared" ca="1" si="38"/>
        <v/>
      </c>
      <c r="D297" s="20">
        <v>2.9622608015670266</v>
      </c>
      <c r="E297" s="4">
        <f t="shared" si="39"/>
        <v>2.0571255566437683E-3</v>
      </c>
      <c r="F297" s="4" t="str">
        <f t="shared" ca="1" si="40"/>
        <v/>
      </c>
      <c r="G297" s="3" t="str">
        <f ca="1">IF(F297&lt;&gt;"",SUM(COUNTIF($K$22:$K297,"&gt;"&amp;F297),COUNTIF($M$22:$M297,"&gt;"&amp;F297)),"")</f>
        <v/>
      </c>
      <c r="H297" s="20">
        <v>17.017407041421393</v>
      </c>
      <c r="I297" s="4">
        <f t="shared" si="41"/>
        <v>1.1817643778764856E-2</v>
      </c>
      <c r="J297" s="4" t="str">
        <f t="shared" ca="1" si="42"/>
        <v/>
      </c>
      <c r="K297" s="4" t="str">
        <f ca="1">IF(AND(MAX(L$21:L296)&lt;=MAX(N$21:N296),F297&lt;&gt;"",MAX(L$21:L296)&lt;=TIME(20,0,0)),MAX(L$21:L296,F297),"")</f>
        <v/>
      </c>
      <c r="L297" s="4" t="str">
        <f t="shared" ca="1" si="43"/>
        <v/>
      </c>
      <c r="M297" s="4" t="str">
        <f ca="1">IF(AND(MAX(L$21:L296)&gt;MAX(N$21:N296),F297&lt;&gt;"",MAX(N$21:N296)&lt;TIME(20,0,0)),MAX(N$21:N296,F297),"")</f>
        <v/>
      </c>
      <c r="N297" s="4" t="str">
        <f t="shared" ca="1" si="44"/>
        <v/>
      </c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0"/>
      <c r="AF297" s="20"/>
      <c r="AG297" s="20"/>
      <c r="AH297" s="20"/>
      <c r="AI297" s="20"/>
      <c r="AJ297" s="20"/>
      <c r="AK297" s="20"/>
    </row>
    <row r="298" spans="1:37" ht="13.8" x14ac:dyDescent="0.3">
      <c r="A298" s="3">
        <f t="shared" ca="1" si="36"/>
        <v>1</v>
      </c>
      <c r="B298" s="6">
        <f t="shared" ca="1" si="37"/>
        <v>1.0222003610794526</v>
      </c>
      <c r="C298" s="4" t="str">
        <f t="shared" ca="1" si="38"/>
        <v/>
      </c>
      <c r="D298" s="20">
        <v>2.6208430275146384</v>
      </c>
      <c r="E298" s="4">
        <f t="shared" si="39"/>
        <v>1.8200298802184989E-3</v>
      </c>
      <c r="F298" s="4" t="str">
        <f t="shared" ca="1" si="40"/>
        <v/>
      </c>
      <c r="G298" s="3" t="str">
        <f ca="1">IF(F298&lt;&gt;"",SUM(COUNTIF($K$22:$K298,"&gt;"&amp;F298),COUNTIF($M$22:$M298,"&gt;"&amp;F298)),"")</f>
        <v/>
      </c>
      <c r="H298" s="20">
        <v>18.052389274671441</v>
      </c>
      <c r="I298" s="4">
        <f t="shared" si="41"/>
        <v>1.2536381440744057E-2</v>
      </c>
      <c r="J298" s="4" t="str">
        <f t="shared" ca="1" si="42"/>
        <v/>
      </c>
      <c r="K298" s="4" t="str">
        <f ca="1">IF(AND(MAX(L$21:L297)&lt;=MAX(N$21:N297),F298&lt;&gt;"",MAX(L$21:L297)&lt;=TIME(20,0,0)),MAX(L$21:L297,F298),"")</f>
        <v/>
      </c>
      <c r="L298" s="4" t="str">
        <f t="shared" ca="1" si="43"/>
        <v/>
      </c>
      <c r="M298" s="4" t="str">
        <f ca="1">IF(AND(MAX(L$21:L297)&gt;MAX(N$21:N297),F298&lt;&gt;"",MAX(N$21:N297)&lt;TIME(20,0,0)),MAX(N$21:N297,F298),"")</f>
        <v/>
      </c>
      <c r="N298" s="4" t="str">
        <f t="shared" ca="1" si="44"/>
        <v/>
      </c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0"/>
      <c r="AF298" s="20"/>
      <c r="AG298" s="20"/>
      <c r="AH298" s="20"/>
      <c r="AI298" s="20"/>
      <c r="AJ298" s="20"/>
      <c r="AK298" s="20"/>
    </row>
    <row r="299" spans="1:37" ht="13.8" x14ac:dyDescent="0.3">
      <c r="A299" s="3">
        <f t="shared" ca="1" si="36"/>
        <v>0</v>
      </c>
      <c r="B299" s="6">
        <f t="shared" ca="1" si="37"/>
        <v>3.3038057598923642</v>
      </c>
      <c r="C299" s="4" t="str">
        <f t="shared" ca="1" si="38"/>
        <v/>
      </c>
      <c r="D299" s="20">
        <v>3.3898875888808107</v>
      </c>
      <c r="E299" s="4">
        <f t="shared" si="39"/>
        <v>2.354088603389452E-3</v>
      </c>
      <c r="F299" s="4" t="str">
        <f t="shared" ca="1" si="40"/>
        <v/>
      </c>
      <c r="G299" s="3" t="str">
        <f ca="1">IF(F299&lt;&gt;"",SUM(COUNTIF($K$22:$K299,"&gt;"&amp;F299),COUNTIF($M$22:$M299,"&gt;"&amp;F299)),"")</f>
        <v/>
      </c>
      <c r="H299" s="20">
        <v>20.812233894175733</v>
      </c>
      <c r="I299" s="4">
        <f t="shared" si="41"/>
        <v>1.4452940204288703E-2</v>
      </c>
      <c r="J299" s="4" t="str">
        <f t="shared" ca="1" si="42"/>
        <v/>
      </c>
      <c r="K299" s="4" t="str">
        <f ca="1">IF(AND(MAX(L$21:L298)&lt;=MAX(N$21:N298),F299&lt;&gt;"",MAX(L$21:L298)&lt;=TIME(20,0,0)),MAX(L$21:L298,F299),"")</f>
        <v/>
      </c>
      <c r="L299" s="4" t="str">
        <f t="shared" ca="1" si="43"/>
        <v/>
      </c>
      <c r="M299" s="4" t="str">
        <f ca="1">IF(AND(MAX(L$21:L298)&gt;MAX(N$21:N298),F299&lt;&gt;"",MAX(N$21:N298)&lt;TIME(20,0,0)),MAX(N$21:N298,F299),"")</f>
        <v/>
      </c>
      <c r="N299" s="4" t="str">
        <f t="shared" ca="1" si="44"/>
        <v/>
      </c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0"/>
      <c r="AF299" s="20"/>
      <c r="AG299" s="20"/>
      <c r="AH299" s="20"/>
      <c r="AI299" s="20"/>
      <c r="AJ299" s="20"/>
      <c r="AK299" s="20"/>
    </row>
    <row r="300" spans="1:37" ht="13.8" x14ac:dyDescent="0.3">
      <c r="A300" s="3">
        <f t="shared" ca="1" si="36"/>
        <v>1</v>
      </c>
      <c r="B300" s="6">
        <f t="shared" ca="1" si="37"/>
        <v>3.5036574468499744</v>
      </c>
      <c r="C300" s="4" t="str">
        <f t="shared" ca="1" si="38"/>
        <v/>
      </c>
      <c r="D300" s="20">
        <v>3.5749598130933009</v>
      </c>
      <c r="E300" s="4">
        <f t="shared" si="39"/>
        <v>2.4826109813147921E-3</v>
      </c>
      <c r="F300" s="4" t="str">
        <f t="shared" ca="1" si="40"/>
        <v/>
      </c>
      <c r="G300" s="3" t="str">
        <f ca="1">IF(F300&lt;&gt;"",SUM(COUNTIF($K$22:$K300,"&gt;"&amp;F300),COUNTIF($M$22:$M300,"&gt;"&amp;F300)),"")</f>
        <v/>
      </c>
      <c r="H300" s="20">
        <v>20.549344450628269</v>
      </c>
      <c r="I300" s="4">
        <f t="shared" si="41"/>
        <v>1.4270378090714075E-2</v>
      </c>
      <c r="J300" s="4" t="str">
        <f t="shared" ca="1" si="42"/>
        <v/>
      </c>
      <c r="K300" s="4" t="str">
        <f ca="1">IF(AND(MAX(L$21:L299)&lt;=MAX(N$21:N299),F300&lt;&gt;"",MAX(L$21:L299)&lt;=TIME(20,0,0)),MAX(L$21:L299,F300),"")</f>
        <v/>
      </c>
      <c r="L300" s="4" t="str">
        <f t="shared" ca="1" si="43"/>
        <v/>
      </c>
      <c r="M300" s="4" t="str">
        <f ca="1">IF(AND(MAX(L$21:L299)&gt;MAX(N$21:N299),F300&lt;&gt;"",MAX(N$21:N299)&lt;TIME(20,0,0)),MAX(N$21:N299,F300),"")</f>
        <v/>
      </c>
      <c r="N300" s="4" t="str">
        <f t="shared" ca="1" si="44"/>
        <v/>
      </c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0"/>
      <c r="AF300" s="20"/>
      <c r="AG300" s="20"/>
      <c r="AH300" s="20"/>
      <c r="AI300" s="20"/>
      <c r="AJ300" s="20"/>
      <c r="AK300" s="20"/>
    </row>
    <row r="301" spans="1:37" ht="13.8" x14ac:dyDescent="0.3">
      <c r="A301" s="3">
        <f t="shared" ca="1" si="36"/>
        <v>1</v>
      </c>
      <c r="B301" s="6">
        <f t="shared" ca="1" si="37"/>
        <v>2.3166841260319124</v>
      </c>
      <c r="C301" s="4" t="str">
        <f t="shared" ca="1" si="38"/>
        <v/>
      </c>
      <c r="D301" s="20">
        <v>3.3105211021647847</v>
      </c>
      <c r="E301" s="4">
        <f t="shared" si="39"/>
        <v>2.2989729876144336E-3</v>
      </c>
      <c r="F301" s="4" t="str">
        <f t="shared" ca="1" si="40"/>
        <v/>
      </c>
      <c r="G301" s="3" t="str">
        <f ca="1">IF(F301&lt;&gt;"",SUM(COUNTIF($K$22:$K301,"&gt;"&amp;F301),COUNTIF($M$22:$M301,"&gt;"&amp;F301)),"")</f>
        <v/>
      </c>
      <c r="H301" s="20">
        <v>11.476503838493954</v>
      </c>
      <c r="I301" s="4">
        <f t="shared" si="41"/>
        <v>7.9697943322874689E-3</v>
      </c>
      <c r="J301" s="4" t="str">
        <f t="shared" ca="1" si="42"/>
        <v/>
      </c>
      <c r="K301" s="4" t="str">
        <f ca="1">IF(AND(MAX(L$21:L300)&lt;=MAX(N$21:N300),F301&lt;&gt;"",MAX(L$21:L300)&lt;=TIME(20,0,0)),MAX(L$21:L300,F301),"")</f>
        <v/>
      </c>
      <c r="L301" s="4" t="str">
        <f t="shared" ca="1" si="43"/>
        <v/>
      </c>
      <c r="M301" s="4" t="str">
        <f ca="1">IF(AND(MAX(L$21:L300)&gt;MAX(N$21:N300),F301&lt;&gt;"",MAX(N$21:N300)&lt;TIME(20,0,0)),MAX(N$21:N300,F301),"")</f>
        <v/>
      </c>
      <c r="N301" s="4" t="str">
        <f t="shared" ca="1" si="44"/>
        <v/>
      </c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0"/>
      <c r="AF301" s="20"/>
      <c r="AG301" s="20"/>
      <c r="AH301" s="20"/>
      <c r="AI301" s="20"/>
      <c r="AJ301" s="20"/>
      <c r="AK301" s="20"/>
    </row>
    <row r="302" spans="1:37" ht="13.8" x14ac:dyDescent="0.3">
      <c r="A302" s="3">
        <f t="shared" ca="1" si="36"/>
        <v>1</v>
      </c>
      <c r="B302" s="6">
        <f t="shared" ca="1" si="37"/>
        <v>8.1867347670853636</v>
      </c>
      <c r="C302" s="4" t="str">
        <f t="shared" ca="1" si="38"/>
        <v/>
      </c>
      <c r="D302" s="20">
        <v>2.9685789475734055</v>
      </c>
      <c r="E302" s="4">
        <f t="shared" si="39"/>
        <v>2.0615131580370869E-3</v>
      </c>
      <c r="F302" s="4" t="str">
        <f t="shared" ca="1" si="40"/>
        <v/>
      </c>
      <c r="G302" s="3" t="str">
        <f ca="1">IF(F302&lt;&gt;"",SUM(COUNTIF($K$22:$K302,"&gt;"&amp;F302),COUNTIF($M$22:$M302,"&gt;"&amp;F302)),"")</f>
        <v/>
      </c>
      <c r="H302" s="20">
        <v>17.517376174182573</v>
      </c>
      <c r="I302" s="4">
        <f t="shared" si="41"/>
        <v>1.2164844565404564E-2</v>
      </c>
      <c r="J302" s="4" t="str">
        <f t="shared" ca="1" si="42"/>
        <v/>
      </c>
      <c r="K302" s="4" t="str">
        <f ca="1">IF(AND(MAX(L$21:L301)&lt;=MAX(N$21:N301),F302&lt;&gt;"",MAX(L$21:L301)&lt;=TIME(20,0,0)),MAX(L$21:L301,F302),"")</f>
        <v/>
      </c>
      <c r="L302" s="4" t="str">
        <f t="shared" ca="1" si="43"/>
        <v/>
      </c>
      <c r="M302" s="4" t="str">
        <f ca="1">IF(AND(MAX(L$21:L301)&gt;MAX(N$21:N301),F302&lt;&gt;"",MAX(N$21:N301)&lt;TIME(20,0,0)),MAX(N$21:N301,F302),"")</f>
        <v/>
      </c>
      <c r="N302" s="4" t="str">
        <f t="shared" ca="1" si="44"/>
        <v/>
      </c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0"/>
      <c r="AF302" s="20"/>
      <c r="AG302" s="20"/>
      <c r="AH302" s="20"/>
      <c r="AI302" s="20"/>
      <c r="AJ302" s="20"/>
      <c r="AK302" s="20"/>
    </row>
    <row r="303" spans="1:37" ht="13.8" x14ac:dyDescent="0.3">
      <c r="A303" s="3">
        <f t="shared" ca="1" si="36"/>
        <v>1</v>
      </c>
      <c r="B303" s="6">
        <f t="shared" ca="1" si="37"/>
        <v>6.0927654992491753</v>
      </c>
      <c r="C303" s="4" t="str">
        <f t="shared" ca="1" si="38"/>
        <v/>
      </c>
      <c r="D303" s="20">
        <v>3.1910058244902757</v>
      </c>
      <c r="E303" s="4">
        <f t="shared" si="39"/>
        <v>2.2159762670071357E-3</v>
      </c>
      <c r="F303" s="4" t="str">
        <f t="shared" ca="1" si="40"/>
        <v/>
      </c>
      <c r="G303" s="3" t="str">
        <f ca="1">IF(F303&lt;&gt;"",SUM(COUNTIF($K$22:$K303,"&gt;"&amp;F303),COUNTIF($M$22:$M303,"&gt;"&amp;F303)),"")</f>
        <v/>
      </c>
      <c r="H303" s="20">
        <v>17.469781179570418</v>
      </c>
      <c r="I303" s="4">
        <f t="shared" si="41"/>
        <v>1.213179248581279E-2</v>
      </c>
      <c r="J303" s="4" t="str">
        <f t="shared" ca="1" si="42"/>
        <v/>
      </c>
      <c r="K303" s="4" t="str">
        <f ca="1">IF(AND(MAX(L$21:L302)&lt;=MAX(N$21:N302),F303&lt;&gt;"",MAX(L$21:L302)&lt;=TIME(20,0,0)),MAX(L$21:L302,F303),"")</f>
        <v/>
      </c>
      <c r="L303" s="4" t="str">
        <f t="shared" ca="1" si="43"/>
        <v/>
      </c>
      <c r="M303" s="4" t="str">
        <f ca="1">IF(AND(MAX(L$21:L302)&gt;MAX(N$21:N302),F303&lt;&gt;"",MAX(N$21:N302)&lt;TIME(20,0,0)),MAX(N$21:N302,F303),"")</f>
        <v/>
      </c>
      <c r="N303" s="4" t="str">
        <f t="shared" ca="1" si="44"/>
        <v/>
      </c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0"/>
      <c r="AF303" s="20"/>
      <c r="AG303" s="20"/>
      <c r="AH303" s="20"/>
      <c r="AI303" s="20"/>
      <c r="AJ303" s="20"/>
      <c r="AK303" s="20"/>
    </row>
    <row r="304" spans="1:37" ht="13.8" x14ac:dyDescent="0.3">
      <c r="A304" s="3">
        <f t="shared" ca="1" si="36"/>
        <v>1</v>
      </c>
      <c r="B304" s="6">
        <f t="shared" ca="1" si="37"/>
        <v>3.0903294582421781</v>
      </c>
      <c r="C304" s="4" t="str">
        <f t="shared" ca="1" si="38"/>
        <v/>
      </c>
      <c r="D304" s="20">
        <v>1.2995950631448068</v>
      </c>
      <c r="E304" s="4">
        <f t="shared" si="39"/>
        <v>9.0249657162833801E-4</v>
      </c>
      <c r="F304" s="4" t="str">
        <f t="shared" ca="1" si="40"/>
        <v/>
      </c>
      <c r="G304" s="3" t="str">
        <f ca="1">IF(F304&lt;&gt;"",SUM(COUNTIF($K$22:$K304,"&gt;"&amp;F304),COUNTIF($M$22:$M304,"&gt;"&amp;F304)),"")</f>
        <v/>
      </c>
      <c r="H304" s="20">
        <v>11.615912323250086</v>
      </c>
      <c r="I304" s="4">
        <f t="shared" si="41"/>
        <v>8.0666057800347826E-3</v>
      </c>
      <c r="J304" s="4" t="str">
        <f t="shared" ca="1" si="42"/>
        <v/>
      </c>
      <c r="K304" s="4" t="str">
        <f ca="1">IF(AND(MAX(L$21:L303)&lt;=MAX(N$21:N303),F304&lt;&gt;"",MAX(L$21:L303)&lt;=TIME(20,0,0)),MAX(L$21:L303,F304),"")</f>
        <v/>
      </c>
      <c r="L304" s="4" t="str">
        <f t="shared" ca="1" si="43"/>
        <v/>
      </c>
      <c r="M304" s="4" t="str">
        <f ca="1">IF(AND(MAX(L$21:L303)&gt;MAX(N$21:N303),F304&lt;&gt;"",MAX(N$21:N303)&lt;TIME(20,0,0)),MAX(N$21:N303,F304),"")</f>
        <v/>
      </c>
      <c r="N304" s="4" t="str">
        <f t="shared" ca="1" si="44"/>
        <v/>
      </c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0"/>
      <c r="AF304" s="20"/>
      <c r="AG304" s="20"/>
      <c r="AH304" s="20"/>
      <c r="AI304" s="20"/>
      <c r="AJ304" s="20"/>
      <c r="AK304" s="20"/>
    </row>
    <row r="305" spans="1:37" ht="13.8" x14ac:dyDescent="0.3">
      <c r="A305" s="3">
        <f t="shared" ca="1" si="36"/>
        <v>0</v>
      </c>
      <c r="B305" s="6">
        <f t="shared" ca="1" si="37"/>
        <v>3.4531733565318983</v>
      </c>
      <c r="C305" s="4" t="str">
        <f t="shared" ca="1" si="38"/>
        <v/>
      </c>
      <c r="D305" s="20">
        <v>2.8721568772452883</v>
      </c>
      <c r="E305" s="4">
        <f t="shared" si="39"/>
        <v>1.9945533869758945E-3</v>
      </c>
      <c r="F305" s="4" t="str">
        <f t="shared" ca="1" si="40"/>
        <v/>
      </c>
      <c r="G305" s="3" t="str">
        <f ca="1">IF(F305&lt;&gt;"",SUM(COUNTIF($K$22:$K305,"&gt;"&amp;F305),COUNTIF($M$22:$M305,"&gt;"&amp;F305)),"")</f>
        <v/>
      </c>
      <c r="H305" s="20">
        <v>13.192686234688153</v>
      </c>
      <c r="I305" s="4">
        <f t="shared" si="41"/>
        <v>9.1615876629778849E-3</v>
      </c>
      <c r="J305" s="4" t="str">
        <f t="shared" ca="1" si="42"/>
        <v/>
      </c>
      <c r="K305" s="4" t="str">
        <f ca="1">IF(AND(MAX(L$21:L304)&lt;=MAX(N$21:N304),F305&lt;&gt;"",MAX(L$21:L304)&lt;=TIME(20,0,0)),MAX(L$21:L304,F305),"")</f>
        <v/>
      </c>
      <c r="L305" s="4" t="str">
        <f t="shared" ca="1" si="43"/>
        <v/>
      </c>
      <c r="M305" s="4" t="str">
        <f ca="1">IF(AND(MAX(L$21:L304)&gt;MAX(N$21:N304),F305&lt;&gt;"",MAX(N$21:N304)&lt;TIME(20,0,0)),MAX(N$21:N304,F305),"")</f>
        <v/>
      </c>
      <c r="N305" s="4" t="str">
        <f t="shared" ca="1" si="44"/>
        <v/>
      </c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0"/>
      <c r="AF305" s="20"/>
      <c r="AG305" s="20"/>
      <c r="AH305" s="20"/>
      <c r="AI305" s="20"/>
      <c r="AJ305" s="20"/>
      <c r="AK305" s="20"/>
    </row>
    <row r="306" spans="1:37" ht="13.8" x14ac:dyDescent="0.3">
      <c r="A306" s="3">
        <f t="shared" ca="1" si="36"/>
        <v>0</v>
      </c>
      <c r="B306" s="6">
        <f t="shared" ca="1" si="37"/>
        <v>8.3944913921183506</v>
      </c>
      <c r="C306" s="4" t="str">
        <f t="shared" ca="1" si="38"/>
        <v/>
      </c>
      <c r="D306" s="20">
        <v>3.8785036698100157</v>
      </c>
      <c r="E306" s="4">
        <f t="shared" si="39"/>
        <v>2.6934053262569553E-3</v>
      </c>
      <c r="F306" s="4" t="str">
        <f t="shared" ca="1" si="40"/>
        <v/>
      </c>
      <c r="G306" s="3" t="str">
        <f ca="1">IF(F306&lt;&gt;"",SUM(COUNTIF($K$22:$K306,"&gt;"&amp;F306),COUNTIF($M$22:$M306,"&gt;"&amp;F306)),"")</f>
        <v/>
      </c>
      <c r="H306" s="20">
        <v>19.82853010908002</v>
      </c>
      <c r="I306" s="4">
        <f t="shared" si="41"/>
        <v>1.3769812575750015E-2</v>
      </c>
      <c r="J306" s="4" t="str">
        <f t="shared" ca="1" si="42"/>
        <v/>
      </c>
      <c r="K306" s="4" t="str">
        <f ca="1">IF(AND(MAX(L$21:L305)&lt;=MAX(N$21:N305),F306&lt;&gt;"",MAX(L$21:L305)&lt;=TIME(20,0,0)),MAX(L$21:L305,F306),"")</f>
        <v/>
      </c>
      <c r="L306" s="4" t="str">
        <f t="shared" ca="1" si="43"/>
        <v/>
      </c>
      <c r="M306" s="4" t="str">
        <f ca="1">IF(AND(MAX(L$21:L305)&gt;MAX(N$21:N305),F306&lt;&gt;"",MAX(N$21:N305)&lt;TIME(20,0,0)),MAX(N$21:N305,F306),"")</f>
        <v/>
      </c>
      <c r="N306" s="4" t="str">
        <f t="shared" ca="1" si="44"/>
        <v/>
      </c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0"/>
      <c r="AF306" s="20"/>
      <c r="AG306" s="20"/>
      <c r="AH306" s="20"/>
      <c r="AI306" s="20"/>
      <c r="AJ306" s="20"/>
      <c r="AK306" s="20"/>
    </row>
    <row r="307" spans="1:37" ht="13.8" x14ac:dyDescent="0.3">
      <c r="A307" s="3">
        <f t="shared" ca="1" si="36"/>
        <v>1</v>
      </c>
      <c r="B307" s="6">
        <f t="shared" ca="1" si="37"/>
        <v>1.3425907233694239</v>
      </c>
      <c r="C307" s="4" t="str">
        <f t="shared" ca="1" si="38"/>
        <v/>
      </c>
      <c r="D307" s="20">
        <v>3.9524524102744181</v>
      </c>
      <c r="E307" s="4">
        <f t="shared" si="39"/>
        <v>2.7447586182461235E-3</v>
      </c>
      <c r="F307" s="4" t="str">
        <f t="shared" ca="1" si="40"/>
        <v/>
      </c>
      <c r="G307" s="3" t="str">
        <f ca="1">IF(F307&lt;&gt;"",SUM(COUNTIF($K$22:$K307,"&gt;"&amp;F307),COUNTIF($M$22:$M307,"&gt;"&amp;F307)),"")</f>
        <v/>
      </c>
      <c r="H307" s="20">
        <v>17.359652739869489</v>
      </c>
      <c r="I307" s="4">
        <f t="shared" si="41"/>
        <v>1.2055314402687145E-2</v>
      </c>
      <c r="J307" s="4" t="str">
        <f t="shared" ca="1" si="42"/>
        <v/>
      </c>
      <c r="K307" s="4" t="str">
        <f ca="1">IF(AND(MAX(L$21:L306)&lt;=MAX(N$21:N306),F307&lt;&gt;"",MAX(L$21:L306)&lt;=TIME(20,0,0)),MAX(L$21:L306,F307),"")</f>
        <v/>
      </c>
      <c r="L307" s="4" t="str">
        <f t="shared" ca="1" si="43"/>
        <v/>
      </c>
      <c r="M307" s="4" t="str">
        <f ca="1">IF(AND(MAX(L$21:L306)&gt;MAX(N$21:N306),F307&lt;&gt;"",MAX(N$21:N306)&lt;TIME(20,0,0)),MAX(N$21:N306,F307),"")</f>
        <v/>
      </c>
      <c r="N307" s="4" t="str">
        <f t="shared" ca="1" si="44"/>
        <v/>
      </c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0"/>
      <c r="AF307" s="20"/>
      <c r="AG307" s="20"/>
      <c r="AH307" s="20"/>
      <c r="AI307" s="20"/>
      <c r="AJ307" s="20"/>
      <c r="AK307" s="20"/>
    </row>
    <row r="308" spans="1:37" ht="13.8" x14ac:dyDescent="0.3">
      <c r="A308" s="3">
        <f t="shared" ca="1" si="36"/>
        <v>0</v>
      </c>
      <c r="B308" s="6">
        <f t="shared" ca="1" si="37"/>
        <v>1.3940726886723196</v>
      </c>
      <c r="C308" s="4" t="str">
        <f t="shared" ca="1" si="38"/>
        <v/>
      </c>
      <c r="D308" s="20">
        <v>3.6475869440691895</v>
      </c>
      <c r="E308" s="4">
        <f t="shared" si="39"/>
        <v>2.5330464889369371E-3</v>
      </c>
      <c r="F308" s="4" t="str">
        <f t="shared" ca="1" si="40"/>
        <v/>
      </c>
      <c r="G308" s="3" t="str">
        <f ca="1">IF(F308&lt;&gt;"",SUM(COUNTIF($K$22:$K308,"&gt;"&amp;F308),COUNTIF($M$22:$M308,"&gt;"&amp;F308)),"")</f>
        <v/>
      </c>
      <c r="H308" s="20">
        <v>13.557996150339022</v>
      </c>
      <c r="I308" s="4">
        <f t="shared" si="41"/>
        <v>9.4152751044020988E-3</v>
      </c>
      <c r="J308" s="4" t="str">
        <f t="shared" ca="1" si="42"/>
        <v/>
      </c>
      <c r="K308" s="4" t="str">
        <f ca="1">IF(AND(MAX(L$21:L307)&lt;=MAX(N$21:N307),F308&lt;&gt;"",MAX(L$21:L307)&lt;=TIME(20,0,0)),MAX(L$21:L307,F308),"")</f>
        <v/>
      </c>
      <c r="L308" s="4" t="str">
        <f t="shared" ca="1" si="43"/>
        <v/>
      </c>
      <c r="M308" s="4" t="str">
        <f ca="1">IF(AND(MAX(L$21:L307)&gt;MAX(N$21:N307),F308&lt;&gt;"",MAX(N$21:N307)&lt;TIME(20,0,0)),MAX(N$21:N307,F308),"")</f>
        <v/>
      </c>
      <c r="N308" s="4" t="str">
        <f t="shared" ca="1" si="44"/>
        <v/>
      </c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0"/>
      <c r="AF308" s="20"/>
      <c r="AG308" s="20"/>
      <c r="AH308" s="20"/>
      <c r="AI308" s="20"/>
      <c r="AJ308" s="20"/>
      <c r="AK308" s="20"/>
    </row>
    <row r="309" spans="1:37" ht="13.8" x14ac:dyDescent="0.3">
      <c r="A309" s="3">
        <f t="shared" ca="1" si="36"/>
        <v>0</v>
      </c>
      <c r="B309" s="6">
        <f t="shared" ca="1" si="37"/>
        <v>2.3230511272647401</v>
      </c>
      <c r="C309" s="4" t="str">
        <f t="shared" ca="1" si="38"/>
        <v/>
      </c>
      <c r="D309" s="20">
        <v>3.1167961727333022</v>
      </c>
      <c r="E309" s="4">
        <f t="shared" si="39"/>
        <v>2.1644417866203487E-3</v>
      </c>
      <c r="F309" s="4" t="str">
        <f t="shared" ca="1" si="40"/>
        <v/>
      </c>
      <c r="G309" s="3" t="str">
        <f ca="1">IF(F309&lt;&gt;"",SUM(COUNTIF($K$22:$K309,"&gt;"&amp;F309),COUNTIF($M$22:$M309,"&gt;"&amp;F309)),"")</f>
        <v/>
      </c>
      <c r="H309" s="20">
        <v>21.73458089295309</v>
      </c>
      <c r="I309" s="4">
        <f t="shared" si="41"/>
        <v>1.5093458953439646E-2</v>
      </c>
      <c r="J309" s="4" t="str">
        <f t="shared" ca="1" si="42"/>
        <v/>
      </c>
      <c r="K309" s="4" t="str">
        <f ca="1">IF(AND(MAX(L$21:L308)&lt;=MAX(N$21:N308),F309&lt;&gt;"",MAX(L$21:L308)&lt;=TIME(20,0,0)),MAX(L$21:L308,F309),"")</f>
        <v/>
      </c>
      <c r="L309" s="4" t="str">
        <f t="shared" ca="1" si="43"/>
        <v/>
      </c>
      <c r="M309" s="4" t="str">
        <f ca="1">IF(AND(MAX(L$21:L308)&gt;MAX(N$21:N308),F309&lt;&gt;"",MAX(N$21:N308)&lt;TIME(20,0,0)),MAX(N$21:N308,F309),"")</f>
        <v/>
      </c>
      <c r="N309" s="4" t="str">
        <f t="shared" ca="1" si="44"/>
        <v/>
      </c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0"/>
      <c r="AF309" s="20"/>
      <c r="AG309" s="20"/>
      <c r="AH309" s="20"/>
      <c r="AI309" s="20"/>
      <c r="AJ309" s="20"/>
      <c r="AK309" s="20"/>
    </row>
    <row r="310" spans="1:37" ht="13.8" x14ac:dyDescent="0.3">
      <c r="A310" s="3">
        <f t="shared" ca="1" si="36"/>
        <v>0</v>
      </c>
      <c r="B310" s="6">
        <f t="shared" ca="1" si="37"/>
        <v>1.2868219410769735</v>
      </c>
      <c r="C310" s="4" t="str">
        <f t="shared" ca="1" si="38"/>
        <v/>
      </c>
      <c r="D310" s="20">
        <v>2.4608754150249297</v>
      </c>
      <c r="E310" s="4">
        <f t="shared" si="39"/>
        <v>1.7089412604339789E-3</v>
      </c>
      <c r="F310" s="4" t="str">
        <f t="shared" ca="1" si="40"/>
        <v/>
      </c>
      <c r="G310" s="3" t="str">
        <f ca="1">IF(F310&lt;&gt;"",SUM(COUNTIF($K$22:$K310,"&gt;"&amp;F310),COUNTIF($M$22:$M310,"&gt;"&amp;F310)),"")</f>
        <v/>
      </c>
      <c r="H310" s="20">
        <v>18.333099130031769</v>
      </c>
      <c r="I310" s="4">
        <f t="shared" si="41"/>
        <v>1.273131884029984E-2</v>
      </c>
      <c r="J310" s="4" t="str">
        <f t="shared" ca="1" si="42"/>
        <v/>
      </c>
      <c r="K310" s="4" t="str">
        <f ca="1">IF(AND(MAX(L$21:L309)&lt;=MAX(N$21:N309),F310&lt;&gt;"",MAX(L$21:L309)&lt;=TIME(20,0,0)),MAX(L$21:L309,F310),"")</f>
        <v/>
      </c>
      <c r="L310" s="4" t="str">
        <f t="shared" ca="1" si="43"/>
        <v/>
      </c>
      <c r="M310" s="4" t="str">
        <f ca="1">IF(AND(MAX(L$21:L309)&gt;MAX(N$21:N309),F310&lt;&gt;"",MAX(N$21:N309)&lt;TIME(20,0,0)),MAX(N$21:N309,F310),"")</f>
        <v/>
      </c>
      <c r="N310" s="4" t="str">
        <f t="shared" ca="1" si="44"/>
        <v/>
      </c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0"/>
      <c r="AF310" s="20"/>
      <c r="AG310" s="20"/>
      <c r="AH310" s="20"/>
      <c r="AI310" s="20"/>
      <c r="AJ310" s="20"/>
      <c r="AK310" s="20"/>
    </row>
    <row r="311" spans="1:37" ht="13.8" x14ac:dyDescent="0.3">
      <c r="A311" s="3">
        <f t="shared" ca="1" si="36"/>
        <v>0</v>
      </c>
      <c r="B311" s="6">
        <f t="shared" ca="1" si="37"/>
        <v>2.0368212611491239</v>
      </c>
      <c r="C311" s="4" t="str">
        <f t="shared" ca="1" si="38"/>
        <v/>
      </c>
      <c r="D311" s="20">
        <v>3.4855763791056233</v>
      </c>
      <c r="E311" s="4">
        <f t="shared" si="39"/>
        <v>2.4205391521566829E-3</v>
      </c>
      <c r="F311" s="4" t="str">
        <f t="shared" ca="1" si="40"/>
        <v/>
      </c>
      <c r="G311" s="3" t="str">
        <f ca="1">IF(F311&lt;&gt;"",SUM(COUNTIF($K$22:$K311,"&gt;"&amp;F311),COUNTIF($M$22:$M311,"&gt;"&amp;F311)),"")</f>
        <v/>
      </c>
      <c r="H311" s="20">
        <v>15.045471892917703</v>
      </c>
      <c r="I311" s="4">
        <f t="shared" si="41"/>
        <v>1.0448244370081738E-2</v>
      </c>
      <c r="J311" s="4" t="str">
        <f t="shared" ca="1" si="42"/>
        <v/>
      </c>
      <c r="K311" s="4" t="str">
        <f ca="1">IF(AND(MAX(L$21:L310)&lt;=MAX(N$21:N310),F311&lt;&gt;"",MAX(L$21:L310)&lt;=TIME(20,0,0)),MAX(L$21:L310,F311),"")</f>
        <v/>
      </c>
      <c r="L311" s="4" t="str">
        <f t="shared" ca="1" si="43"/>
        <v/>
      </c>
      <c r="M311" s="4" t="str">
        <f ca="1">IF(AND(MAX(L$21:L310)&gt;MAX(N$21:N310),F311&lt;&gt;"",MAX(N$21:N310)&lt;TIME(20,0,0)),MAX(N$21:N310,F311),"")</f>
        <v/>
      </c>
      <c r="N311" s="4" t="str">
        <f t="shared" ca="1" si="44"/>
        <v/>
      </c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0"/>
      <c r="AF311" s="20"/>
      <c r="AG311" s="20"/>
      <c r="AH311" s="20"/>
      <c r="AI311" s="20"/>
      <c r="AJ311" s="20"/>
      <c r="AK311" s="20"/>
    </row>
    <row r="312" spans="1:37" ht="13.8" x14ac:dyDescent="0.3">
      <c r="A312" s="3">
        <f t="shared" ca="1" si="36"/>
        <v>0</v>
      </c>
      <c r="B312" s="6">
        <f t="shared" ca="1" si="37"/>
        <v>2.0847757926988257</v>
      </c>
      <c r="C312" s="4" t="str">
        <f t="shared" ca="1" si="38"/>
        <v/>
      </c>
      <c r="D312" s="20">
        <v>1.960273615011829</v>
      </c>
      <c r="E312" s="4">
        <f t="shared" si="39"/>
        <v>1.3613011215359923E-3</v>
      </c>
      <c r="F312" s="4" t="str">
        <f t="shared" ca="1" si="40"/>
        <v/>
      </c>
      <c r="G312" s="3" t="str">
        <f ca="1">IF(F312&lt;&gt;"",SUM(COUNTIF($K$22:$K312,"&gt;"&amp;F312),COUNTIF($M$22:$M312,"&gt;"&amp;F312)),"")</f>
        <v/>
      </c>
      <c r="H312" s="20">
        <v>12.885765878891107</v>
      </c>
      <c r="I312" s="4">
        <f t="shared" si="41"/>
        <v>8.948448527007713E-3</v>
      </c>
      <c r="J312" s="4" t="str">
        <f t="shared" ca="1" si="42"/>
        <v/>
      </c>
      <c r="K312" s="4" t="str">
        <f ca="1">IF(AND(MAX(L$21:L311)&lt;=MAX(N$21:N311),F312&lt;&gt;"",MAX(L$21:L311)&lt;=TIME(20,0,0)),MAX(L$21:L311,F312),"")</f>
        <v/>
      </c>
      <c r="L312" s="4" t="str">
        <f t="shared" ca="1" si="43"/>
        <v/>
      </c>
      <c r="M312" s="4" t="str">
        <f ca="1">IF(AND(MAX(L$21:L311)&gt;MAX(N$21:N311),F312&lt;&gt;"",MAX(N$21:N311)&lt;TIME(20,0,0)),MAX(N$21:N311,F312),"")</f>
        <v/>
      </c>
      <c r="N312" s="4" t="str">
        <f t="shared" ca="1" si="44"/>
        <v/>
      </c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0"/>
      <c r="AF312" s="20"/>
      <c r="AG312" s="20"/>
      <c r="AH312" s="20"/>
      <c r="AI312" s="20"/>
      <c r="AJ312" s="20"/>
      <c r="AK312" s="20"/>
    </row>
    <row r="313" spans="1:37" ht="13.8" x14ac:dyDescent="0.3">
      <c r="A313" s="3">
        <f t="shared" ca="1" si="36"/>
        <v>0</v>
      </c>
      <c r="B313" s="6">
        <f t="shared" ca="1" si="37"/>
        <v>4.9769050883100707</v>
      </c>
      <c r="C313" s="4" t="str">
        <f t="shared" ca="1" si="38"/>
        <v/>
      </c>
      <c r="D313" s="20">
        <v>3.3179118834850669</v>
      </c>
      <c r="E313" s="4">
        <f t="shared" si="39"/>
        <v>2.3041054746424077E-3</v>
      </c>
      <c r="F313" s="4" t="str">
        <f t="shared" ca="1" si="40"/>
        <v/>
      </c>
      <c r="G313" s="3" t="str">
        <f ca="1">IF(F313&lt;&gt;"",SUM(COUNTIF($K$22:$K313,"&gt;"&amp;F313),COUNTIF($M$22:$M313,"&gt;"&amp;F313)),"")</f>
        <v/>
      </c>
      <c r="H313" s="20">
        <v>10.992547496825864</v>
      </c>
      <c r="I313" s="4">
        <f t="shared" si="41"/>
        <v>7.6337135394624056E-3</v>
      </c>
      <c r="J313" s="4" t="str">
        <f t="shared" ca="1" si="42"/>
        <v/>
      </c>
      <c r="K313" s="4" t="str">
        <f ca="1">IF(AND(MAX(L$21:L312)&lt;=MAX(N$21:N312),F313&lt;&gt;"",MAX(L$21:L312)&lt;=TIME(20,0,0)),MAX(L$21:L312,F313),"")</f>
        <v/>
      </c>
      <c r="L313" s="4" t="str">
        <f t="shared" ca="1" si="43"/>
        <v/>
      </c>
      <c r="M313" s="4" t="str">
        <f ca="1">IF(AND(MAX(L$21:L312)&gt;MAX(N$21:N312),F313&lt;&gt;"",MAX(N$21:N312)&lt;TIME(20,0,0)),MAX(N$21:N312,F313),"")</f>
        <v/>
      </c>
      <c r="N313" s="4" t="str">
        <f t="shared" ca="1" si="44"/>
        <v/>
      </c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0"/>
      <c r="AF313" s="20"/>
      <c r="AG313" s="20"/>
      <c r="AH313" s="20"/>
      <c r="AI313" s="20"/>
      <c r="AJ313" s="20"/>
      <c r="AK313" s="20"/>
    </row>
    <row r="314" spans="1:37" ht="13.8" x14ac:dyDescent="0.3">
      <c r="A314" s="3">
        <f t="shared" ca="1" si="36"/>
        <v>0</v>
      </c>
      <c r="B314" s="6">
        <f t="shared" ca="1" si="37"/>
        <v>3.1090127892165844</v>
      </c>
      <c r="C314" s="4" t="str">
        <f t="shared" ca="1" si="38"/>
        <v/>
      </c>
      <c r="D314" s="20">
        <v>1.8972831488354132</v>
      </c>
      <c r="E314" s="4">
        <f t="shared" si="39"/>
        <v>1.3175577422468146E-3</v>
      </c>
      <c r="F314" s="4" t="str">
        <f t="shared" ca="1" si="40"/>
        <v/>
      </c>
      <c r="G314" s="3" t="str">
        <f ca="1">IF(F314&lt;&gt;"",SUM(COUNTIF($K$22:$K314,"&gt;"&amp;F314),COUNTIF($M$22:$M314,"&gt;"&amp;F314)),"")</f>
        <v/>
      </c>
      <c r="H314" s="20">
        <v>11.146578951083939</v>
      </c>
      <c r="I314" s="4">
        <f t="shared" si="41"/>
        <v>7.7406798271416237E-3</v>
      </c>
      <c r="J314" s="4" t="str">
        <f t="shared" ca="1" si="42"/>
        <v/>
      </c>
      <c r="K314" s="4" t="str">
        <f ca="1">IF(AND(MAX(L$21:L313)&lt;=MAX(N$21:N313),F314&lt;&gt;"",MAX(L$21:L313)&lt;=TIME(20,0,0)),MAX(L$21:L313,F314),"")</f>
        <v/>
      </c>
      <c r="L314" s="4" t="str">
        <f t="shared" ca="1" si="43"/>
        <v/>
      </c>
      <c r="M314" s="4" t="str">
        <f ca="1">IF(AND(MAX(L$21:L313)&gt;MAX(N$21:N313),F314&lt;&gt;"",MAX(N$21:N313)&lt;TIME(20,0,0)),MAX(N$21:N313,F314),"")</f>
        <v/>
      </c>
      <c r="N314" s="4" t="str">
        <f t="shared" ca="1" si="44"/>
        <v/>
      </c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0"/>
      <c r="AF314" s="20"/>
      <c r="AG314" s="20"/>
      <c r="AH314" s="20"/>
      <c r="AI314" s="20"/>
      <c r="AJ314" s="20"/>
      <c r="AK314" s="20"/>
    </row>
    <row r="315" spans="1:37" ht="13.8" x14ac:dyDescent="0.3">
      <c r="A315" s="3">
        <f t="shared" ca="1" si="36"/>
        <v>0</v>
      </c>
      <c r="B315" s="6">
        <f t="shared" ca="1" si="37"/>
        <v>6.0723646025063829</v>
      </c>
      <c r="C315" s="4" t="str">
        <f t="shared" ca="1" si="38"/>
        <v/>
      </c>
      <c r="D315" s="20">
        <v>4.9087929103989154</v>
      </c>
      <c r="E315" s="4">
        <f t="shared" si="39"/>
        <v>3.4088839655548025E-3</v>
      </c>
      <c r="F315" s="4" t="str">
        <f t="shared" ca="1" si="40"/>
        <v/>
      </c>
      <c r="G315" s="3" t="str">
        <f ca="1">IF(F315&lt;&gt;"",SUM(COUNTIF($K$22:$K315,"&gt;"&amp;F315),COUNTIF($M$22:$M315,"&gt;"&amp;F315)),"")</f>
        <v/>
      </c>
      <c r="H315" s="20">
        <v>13.516830146400025</v>
      </c>
      <c r="I315" s="4">
        <f t="shared" si="41"/>
        <v>9.3866876016666847E-3</v>
      </c>
      <c r="J315" s="4" t="str">
        <f t="shared" ca="1" si="42"/>
        <v/>
      </c>
      <c r="K315" s="4" t="str">
        <f ca="1">IF(AND(MAX(L$21:L314)&lt;=MAX(N$21:N314),F315&lt;&gt;"",MAX(L$21:L314)&lt;=TIME(20,0,0)),MAX(L$21:L314,F315),"")</f>
        <v/>
      </c>
      <c r="L315" s="4" t="str">
        <f t="shared" ca="1" si="43"/>
        <v/>
      </c>
      <c r="M315" s="4" t="str">
        <f ca="1">IF(AND(MAX(L$21:L314)&gt;MAX(N$21:N314),F315&lt;&gt;"",MAX(N$21:N314)&lt;TIME(20,0,0)),MAX(N$21:N314,F315),"")</f>
        <v/>
      </c>
      <c r="N315" s="4" t="str">
        <f t="shared" ca="1" si="44"/>
        <v/>
      </c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0"/>
      <c r="AF315" s="20"/>
      <c r="AG315" s="20"/>
      <c r="AH315" s="20"/>
      <c r="AI315" s="20"/>
      <c r="AJ315" s="20"/>
      <c r="AK315" s="20"/>
    </row>
    <row r="316" spans="1:37" ht="13.8" x14ac:dyDescent="0.3">
      <c r="A316" s="3">
        <f t="shared" ca="1" si="36"/>
        <v>0</v>
      </c>
      <c r="B316" s="6">
        <f t="shared" ca="1" si="37"/>
        <v>3.8149061498433872</v>
      </c>
      <c r="C316" s="4" t="str">
        <f t="shared" ca="1" si="38"/>
        <v/>
      </c>
      <c r="D316" s="20">
        <v>3.0130532384901016</v>
      </c>
      <c r="E316" s="4">
        <f t="shared" si="39"/>
        <v>2.0923980822847928E-3</v>
      </c>
      <c r="F316" s="4" t="str">
        <f t="shared" ca="1" si="40"/>
        <v/>
      </c>
      <c r="G316" s="3" t="str">
        <f ca="1">IF(F316&lt;&gt;"",SUM(COUNTIF($K$22:$K316,"&gt;"&amp;F316),COUNTIF($M$22:$M316,"&gt;"&amp;F316)),"")</f>
        <v/>
      </c>
      <c r="H316" s="20">
        <v>17.259091047562833</v>
      </c>
      <c r="I316" s="4">
        <f t="shared" si="41"/>
        <v>1.1985479894140857E-2</v>
      </c>
      <c r="J316" s="4" t="str">
        <f t="shared" ca="1" si="42"/>
        <v/>
      </c>
      <c r="K316" s="4" t="str">
        <f ca="1">IF(AND(MAX(L$21:L315)&lt;=MAX(N$21:N315),F316&lt;&gt;"",MAX(L$21:L315)&lt;=TIME(20,0,0)),MAX(L$21:L315,F316),"")</f>
        <v/>
      </c>
      <c r="L316" s="4" t="str">
        <f t="shared" ca="1" si="43"/>
        <v/>
      </c>
      <c r="M316" s="4" t="str">
        <f ca="1">IF(AND(MAX(L$21:L315)&gt;MAX(N$21:N315),F316&lt;&gt;"",MAX(N$21:N315)&lt;TIME(20,0,0)),MAX(N$21:N315,F316),"")</f>
        <v/>
      </c>
      <c r="N316" s="4" t="str">
        <f t="shared" ca="1" si="44"/>
        <v/>
      </c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0"/>
      <c r="AF316" s="20"/>
      <c r="AG316" s="20"/>
      <c r="AH316" s="20"/>
      <c r="AI316" s="20"/>
      <c r="AJ316" s="20"/>
      <c r="AK316" s="20"/>
    </row>
    <row r="317" spans="1:37" ht="13.8" x14ac:dyDescent="0.3">
      <c r="A317" s="3">
        <f t="shared" ca="1" si="36"/>
        <v>0</v>
      </c>
      <c r="B317" s="6">
        <f t="shared" ca="1" si="37"/>
        <v>1.5912579710927823</v>
      </c>
      <c r="C317" s="4" t="str">
        <f t="shared" ca="1" si="38"/>
        <v/>
      </c>
      <c r="D317" s="20">
        <v>2.9540438011536025</v>
      </c>
      <c r="E317" s="4">
        <f t="shared" si="39"/>
        <v>2.0514193063566684E-3</v>
      </c>
      <c r="F317" s="4" t="str">
        <f t="shared" ca="1" si="40"/>
        <v/>
      </c>
      <c r="G317" s="3" t="str">
        <f ca="1">IF(F317&lt;&gt;"",SUM(COUNTIF($K$22:$K317,"&gt;"&amp;F317),COUNTIF($M$22:$M317,"&gt;"&amp;F317)),"")</f>
        <v/>
      </c>
      <c r="H317" s="20">
        <v>13.101606024647481</v>
      </c>
      <c r="I317" s="4">
        <f t="shared" si="41"/>
        <v>9.0983375171163061E-3</v>
      </c>
      <c r="J317" s="4" t="str">
        <f t="shared" ca="1" si="42"/>
        <v/>
      </c>
      <c r="K317" s="4" t="str">
        <f ca="1">IF(AND(MAX(L$21:L316)&lt;=MAX(N$21:N316),F317&lt;&gt;"",MAX(L$21:L316)&lt;=TIME(20,0,0)),MAX(L$21:L316,F317),"")</f>
        <v/>
      </c>
      <c r="L317" s="4" t="str">
        <f t="shared" ca="1" si="43"/>
        <v/>
      </c>
      <c r="M317" s="4" t="str">
        <f ca="1">IF(AND(MAX(L$21:L316)&gt;MAX(N$21:N316),F317&lt;&gt;"",MAX(N$21:N316)&lt;TIME(20,0,0)),MAX(N$21:N316,F317),"")</f>
        <v/>
      </c>
      <c r="N317" s="4" t="str">
        <f t="shared" ca="1" si="44"/>
        <v/>
      </c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0"/>
      <c r="AF317" s="20"/>
      <c r="AG317" s="20"/>
      <c r="AH317" s="20"/>
      <c r="AI317" s="20"/>
      <c r="AJ317" s="20"/>
      <c r="AK317" s="20"/>
    </row>
    <row r="318" spans="1:37" ht="13.8" x14ac:dyDescent="0.3">
      <c r="A318" s="3">
        <f t="shared" ca="1" si="36"/>
        <v>0</v>
      </c>
      <c r="B318" s="6">
        <f t="shared" ca="1" si="37"/>
        <v>6.734997439040268</v>
      </c>
      <c r="C318" s="4" t="str">
        <f t="shared" ca="1" si="38"/>
        <v/>
      </c>
      <c r="D318" s="20">
        <v>2.9646158244104299</v>
      </c>
      <c r="E318" s="4">
        <f t="shared" si="39"/>
        <v>2.0587609891739096E-3</v>
      </c>
      <c r="F318" s="4" t="str">
        <f t="shared" ca="1" si="40"/>
        <v/>
      </c>
      <c r="G318" s="3" t="str">
        <f ca="1">IF(F318&lt;&gt;"",SUM(COUNTIF($K$22:$K318,"&gt;"&amp;F318),COUNTIF($M$22:$M318,"&gt;"&amp;F318)),"")</f>
        <v/>
      </c>
      <c r="H318" s="20">
        <v>9.68411147063307</v>
      </c>
      <c r="I318" s="4">
        <f t="shared" si="41"/>
        <v>6.7250774101618544E-3</v>
      </c>
      <c r="J318" s="4" t="str">
        <f t="shared" ca="1" si="42"/>
        <v/>
      </c>
      <c r="K318" s="4" t="str">
        <f ca="1">IF(AND(MAX(L$21:L317)&lt;=MAX(N$21:N317),F318&lt;&gt;"",MAX(L$21:L317)&lt;=TIME(20,0,0)),MAX(L$21:L317,F318),"")</f>
        <v/>
      </c>
      <c r="L318" s="4" t="str">
        <f t="shared" ca="1" si="43"/>
        <v/>
      </c>
      <c r="M318" s="4" t="str">
        <f ca="1">IF(AND(MAX(L$21:L317)&gt;MAX(N$21:N317),F318&lt;&gt;"",MAX(N$21:N317)&lt;TIME(20,0,0)),MAX(N$21:N317,F318),"")</f>
        <v/>
      </c>
      <c r="N318" s="4" t="str">
        <f t="shared" ca="1" si="44"/>
        <v/>
      </c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0"/>
      <c r="AF318" s="20"/>
      <c r="AG318" s="20"/>
      <c r="AH318" s="20"/>
      <c r="AI318" s="20"/>
      <c r="AJ318" s="20"/>
      <c r="AK318" s="20"/>
    </row>
    <row r="319" spans="1:37" ht="13.8" x14ac:dyDescent="0.3">
      <c r="A319" s="3">
        <f t="shared" ca="1" si="36"/>
        <v>0</v>
      </c>
      <c r="B319" s="6">
        <f t="shared" ca="1" si="37"/>
        <v>2.1521450311380956</v>
      </c>
      <c r="C319" s="4" t="str">
        <f t="shared" ca="1" si="38"/>
        <v/>
      </c>
      <c r="D319" s="20">
        <v>4.1799227195297135</v>
      </c>
      <c r="E319" s="4">
        <f t="shared" si="39"/>
        <v>2.9027241107845232E-3</v>
      </c>
      <c r="F319" s="4" t="str">
        <f t="shared" ca="1" si="40"/>
        <v/>
      </c>
      <c r="G319" s="3" t="str">
        <f ca="1">IF(F319&lt;&gt;"",SUM(COUNTIF($K$22:$K319,"&gt;"&amp;F319),COUNTIF($M$22:$M319,"&gt;"&amp;F319)),"")</f>
        <v/>
      </c>
      <c r="H319" s="20">
        <v>17.063309523236967</v>
      </c>
      <c r="I319" s="4">
        <f t="shared" si="41"/>
        <v>1.1849520502247893E-2</v>
      </c>
      <c r="J319" s="4" t="str">
        <f t="shared" ca="1" si="42"/>
        <v/>
      </c>
      <c r="K319" s="4" t="str">
        <f ca="1">IF(AND(MAX(L$21:L318)&lt;=MAX(N$21:N318),F319&lt;&gt;"",MAX(L$21:L318)&lt;=TIME(20,0,0)),MAX(L$21:L318,F319),"")</f>
        <v/>
      </c>
      <c r="L319" s="4" t="str">
        <f t="shared" ca="1" si="43"/>
        <v/>
      </c>
      <c r="M319" s="4" t="str">
        <f ca="1">IF(AND(MAX(L$21:L318)&gt;MAX(N$21:N318),F319&lt;&gt;"",MAX(N$21:N318)&lt;TIME(20,0,0)),MAX(N$21:N318,F319),"")</f>
        <v/>
      </c>
      <c r="N319" s="4" t="str">
        <f t="shared" ca="1" si="44"/>
        <v/>
      </c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0"/>
      <c r="AF319" s="20"/>
      <c r="AG319" s="20"/>
      <c r="AH319" s="20"/>
      <c r="AI319" s="20"/>
      <c r="AJ319" s="20"/>
      <c r="AK319" s="20"/>
    </row>
    <row r="320" spans="1:37" ht="13.8" x14ac:dyDescent="0.3">
      <c r="A320" s="3">
        <f t="shared" ca="1" si="36"/>
        <v>0</v>
      </c>
      <c r="B320" s="6">
        <f t="shared" ca="1" si="37"/>
        <v>1.759662367224982</v>
      </c>
      <c r="C320" s="4" t="str">
        <f t="shared" ca="1" si="38"/>
        <v/>
      </c>
      <c r="D320" s="20">
        <v>4.7087677406379953</v>
      </c>
      <c r="E320" s="4">
        <f t="shared" si="39"/>
        <v>3.2699775976652743E-3</v>
      </c>
      <c r="F320" s="4" t="str">
        <f t="shared" ca="1" si="40"/>
        <v/>
      </c>
      <c r="G320" s="3" t="str">
        <f ca="1">IF(F320&lt;&gt;"",SUM(COUNTIF($K$22:$K320,"&gt;"&amp;F320),COUNTIF($M$22:$M320,"&gt;"&amp;F320)),"")</f>
        <v/>
      </c>
      <c r="H320" s="20">
        <v>8.3486378722591326</v>
      </c>
      <c r="I320" s="4">
        <f t="shared" si="41"/>
        <v>5.7976651890688418E-3</v>
      </c>
      <c r="J320" s="4" t="str">
        <f t="shared" ca="1" si="42"/>
        <v/>
      </c>
      <c r="K320" s="4" t="str">
        <f ca="1">IF(AND(MAX(L$21:L319)&lt;=MAX(N$21:N319),F320&lt;&gt;"",MAX(L$21:L319)&lt;=TIME(20,0,0)),MAX(L$21:L319,F320),"")</f>
        <v/>
      </c>
      <c r="L320" s="4" t="str">
        <f t="shared" ca="1" si="43"/>
        <v/>
      </c>
      <c r="M320" s="4" t="str">
        <f ca="1">IF(AND(MAX(L$21:L319)&gt;MAX(N$21:N319),F320&lt;&gt;"",MAX(N$21:N319)&lt;TIME(20,0,0)),MAX(N$21:N319,F320),"")</f>
        <v/>
      </c>
      <c r="N320" s="4" t="str">
        <f t="shared" ca="1" si="44"/>
        <v/>
      </c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0"/>
      <c r="AF320" s="20"/>
      <c r="AG320" s="20"/>
      <c r="AH320" s="20"/>
      <c r="AI320" s="20"/>
      <c r="AJ320" s="20"/>
      <c r="AK320" s="20"/>
    </row>
    <row r="321" spans="1:37" ht="13.8" x14ac:dyDescent="0.3">
      <c r="A321" s="3">
        <f t="shared" ca="1" si="36"/>
        <v>0</v>
      </c>
      <c r="B321" s="6">
        <f t="shared" ca="1" si="37"/>
        <v>1.0944180688828651</v>
      </c>
      <c r="C321" s="4" t="str">
        <f t="shared" ca="1" si="38"/>
        <v/>
      </c>
      <c r="D321" s="20">
        <v>2.9485817170352675</v>
      </c>
      <c r="E321" s="4">
        <f t="shared" si="39"/>
        <v>2.0476261923856025E-3</v>
      </c>
      <c r="F321" s="4" t="str">
        <f t="shared" ca="1" si="40"/>
        <v/>
      </c>
      <c r="G321" s="3" t="str">
        <f ca="1">IF(F321&lt;&gt;"",SUM(COUNTIF($K$22:$K321,"&gt;"&amp;F321),COUNTIF($M$22:$M321,"&gt;"&amp;F321)),"")</f>
        <v/>
      </c>
      <c r="H321" s="20">
        <v>17.03499723738787</v>
      </c>
      <c r="I321" s="4">
        <f t="shared" si="41"/>
        <v>1.1829859192630465E-2</v>
      </c>
      <c r="J321" s="4" t="str">
        <f t="shared" ca="1" si="42"/>
        <v/>
      </c>
      <c r="K321" s="4" t="str">
        <f ca="1">IF(AND(MAX(L$21:L320)&lt;=MAX(N$21:N320),F321&lt;&gt;"",MAX(L$21:L320)&lt;=TIME(20,0,0)),MAX(L$21:L320,F321),"")</f>
        <v/>
      </c>
      <c r="L321" s="4" t="str">
        <f t="shared" ca="1" si="43"/>
        <v/>
      </c>
      <c r="M321" s="4" t="str">
        <f ca="1">IF(AND(MAX(L$21:L320)&gt;MAX(N$21:N320),F321&lt;&gt;"",MAX(N$21:N320)&lt;TIME(20,0,0)),MAX(N$21:N320,F321),"")</f>
        <v/>
      </c>
      <c r="N321" s="4" t="str">
        <f t="shared" ca="1" si="44"/>
        <v/>
      </c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0"/>
      <c r="AF321" s="20"/>
      <c r="AG321" s="20"/>
      <c r="AH321" s="20"/>
      <c r="AI321" s="20"/>
      <c r="AJ321" s="20"/>
      <c r="AK321" s="20"/>
    </row>
    <row r="322" spans="1:37" ht="13.8" x14ac:dyDescent="0.3">
      <c r="A322" s="3">
        <f t="shared" ca="1" si="36"/>
        <v>1</v>
      </c>
      <c r="B322" s="6">
        <f t="shared" ca="1" si="37"/>
        <v>1.6792008621191576</v>
      </c>
      <c r="C322" s="4" t="str">
        <f t="shared" ca="1" si="38"/>
        <v/>
      </c>
      <c r="D322" s="20">
        <v>4.0300641406502109</v>
      </c>
      <c r="E322" s="4">
        <f t="shared" si="39"/>
        <v>2.7986556532293132E-3</v>
      </c>
      <c r="F322" s="4" t="str">
        <f t="shared" ca="1" si="40"/>
        <v/>
      </c>
      <c r="G322" s="3" t="str">
        <f ca="1">IF(F322&lt;&gt;"",SUM(COUNTIF($K$22:$K322,"&gt;"&amp;F322),COUNTIF($M$22:$M322,"&gt;"&amp;F322)),"")</f>
        <v/>
      </c>
      <c r="H322" s="20">
        <v>12.757053904479108</v>
      </c>
      <c r="I322" s="4">
        <f t="shared" si="41"/>
        <v>8.8590652114438253E-3</v>
      </c>
      <c r="J322" s="4" t="str">
        <f t="shared" ca="1" si="42"/>
        <v/>
      </c>
      <c r="K322" s="4" t="str">
        <f ca="1">IF(AND(MAX(L$21:L321)&lt;=MAX(N$21:N321),F322&lt;&gt;"",MAX(L$21:L321)&lt;=TIME(20,0,0)),MAX(L$21:L321,F322),"")</f>
        <v/>
      </c>
      <c r="L322" s="4" t="str">
        <f t="shared" ca="1" si="43"/>
        <v/>
      </c>
      <c r="M322" s="4" t="str">
        <f ca="1">IF(AND(MAX(L$21:L321)&gt;MAX(N$21:N321),F322&lt;&gt;"",MAX(N$21:N321)&lt;TIME(20,0,0)),MAX(N$21:N321,F322),"")</f>
        <v/>
      </c>
      <c r="N322" s="4" t="str">
        <f t="shared" ca="1" si="44"/>
        <v/>
      </c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0"/>
      <c r="AF322" s="20"/>
      <c r="AG322" s="20"/>
      <c r="AH322" s="20"/>
      <c r="AI322" s="20"/>
      <c r="AJ322" s="20"/>
      <c r="AK322" s="20"/>
    </row>
    <row r="323" spans="1:37" ht="13.8" x14ac:dyDescent="0.3">
      <c r="A323" s="3">
        <f t="shared" ca="1" si="36"/>
        <v>1</v>
      </c>
      <c r="B323" s="6">
        <f t="shared" ca="1" si="37"/>
        <v>5.2462272980244773</v>
      </c>
      <c r="C323" s="4" t="str">
        <f t="shared" ca="1" si="38"/>
        <v/>
      </c>
      <c r="D323" s="20">
        <v>2.0743106081936276</v>
      </c>
      <c r="E323" s="4">
        <f t="shared" si="39"/>
        <v>1.4404934779122414E-3</v>
      </c>
      <c r="F323" s="4" t="str">
        <f t="shared" ca="1" si="40"/>
        <v/>
      </c>
      <c r="G323" s="3" t="str">
        <f ca="1">IF(F323&lt;&gt;"",SUM(COUNTIF($K$22:$K323,"&gt;"&amp;F323),COUNTIF($M$22:$M323,"&gt;"&amp;F323)),"")</f>
        <v/>
      </c>
      <c r="H323" s="20">
        <v>17.272520305268699</v>
      </c>
      <c r="I323" s="4">
        <f t="shared" si="41"/>
        <v>1.1994805767547708E-2</v>
      </c>
      <c r="J323" s="4" t="str">
        <f t="shared" ca="1" si="42"/>
        <v/>
      </c>
      <c r="K323" s="4" t="str">
        <f ca="1">IF(AND(MAX(L$21:L322)&lt;=MAX(N$21:N322),F323&lt;&gt;"",MAX(L$21:L322)&lt;=TIME(20,0,0)),MAX(L$21:L322,F323),"")</f>
        <v/>
      </c>
      <c r="L323" s="4" t="str">
        <f t="shared" ca="1" si="43"/>
        <v/>
      </c>
      <c r="M323" s="4" t="str">
        <f ca="1">IF(AND(MAX(L$21:L322)&gt;MAX(N$21:N322),F323&lt;&gt;"",MAX(N$21:N322)&lt;TIME(20,0,0)),MAX(N$21:N322,F323),"")</f>
        <v/>
      </c>
      <c r="N323" s="4" t="str">
        <f t="shared" ca="1" si="44"/>
        <v/>
      </c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0"/>
      <c r="AF323" s="20"/>
      <c r="AG323" s="20"/>
      <c r="AH323" s="20"/>
      <c r="AI323" s="20"/>
      <c r="AJ323" s="20"/>
      <c r="AK323" s="20"/>
    </row>
    <row r="324" spans="1:37" ht="13.8" x14ac:dyDescent="0.3">
      <c r="A324" s="3">
        <f t="shared" ca="1" si="36"/>
        <v>0</v>
      </c>
      <c r="B324" s="6">
        <f t="shared" ca="1" si="37"/>
        <v>2.2076283478380332</v>
      </c>
      <c r="C324" s="4" t="str">
        <f t="shared" ca="1" si="38"/>
        <v/>
      </c>
      <c r="D324" s="20">
        <v>3.7833426707293256</v>
      </c>
      <c r="E324" s="4">
        <f t="shared" si="39"/>
        <v>2.6273212991175872E-3</v>
      </c>
      <c r="F324" s="4" t="str">
        <f t="shared" ca="1" si="40"/>
        <v/>
      </c>
      <c r="G324" s="3" t="str">
        <f ca="1">IF(F324&lt;&gt;"",SUM(COUNTIF($K$22:$K324,"&gt;"&amp;F324),COUNTIF($M$22:$M324,"&gt;"&amp;F324)),"")</f>
        <v/>
      </c>
      <c r="H324" s="20">
        <v>17.627351136652578</v>
      </c>
      <c r="I324" s="4">
        <f t="shared" si="41"/>
        <v>1.2241216067119845E-2</v>
      </c>
      <c r="J324" s="4" t="str">
        <f t="shared" ca="1" si="42"/>
        <v/>
      </c>
      <c r="K324" s="4" t="str">
        <f ca="1">IF(AND(MAX(L$21:L323)&lt;=MAX(N$21:N323),F324&lt;&gt;"",MAX(L$21:L323)&lt;=TIME(20,0,0)),MAX(L$21:L323,F324),"")</f>
        <v/>
      </c>
      <c r="L324" s="4" t="str">
        <f t="shared" ca="1" si="43"/>
        <v/>
      </c>
      <c r="M324" s="4" t="str">
        <f ca="1">IF(AND(MAX(L$21:L323)&gt;MAX(N$21:N323),F324&lt;&gt;"",MAX(N$21:N323)&lt;TIME(20,0,0)),MAX(N$21:N323,F324),"")</f>
        <v/>
      </c>
      <c r="N324" s="4" t="str">
        <f t="shared" ca="1" si="44"/>
        <v/>
      </c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0"/>
      <c r="AF324" s="20"/>
      <c r="AG324" s="20"/>
      <c r="AH324" s="20"/>
      <c r="AI324" s="20"/>
      <c r="AJ324" s="20"/>
      <c r="AK324" s="20"/>
    </row>
    <row r="325" spans="1:37" ht="13.8" x14ac:dyDescent="0.3">
      <c r="A325" s="3">
        <f t="shared" ca="1" si="36"/>
        <v>1</v>
      </c>
      <c r="B325" s="6">
        <f t="shared" ca="1" si="37"/>
        <v>2.3872160450431599</v>
      </c>
      <c r="C325" s="4" t="str">
        <f t="shared" ca="1" si="38"/>
        <v/>
      </c>
      <c r="D325" s="20">
        <v>2.986659418027557</v>
      </c>
      <c r="E325" s="4">
        <f t="shared" si="39"/>
        <v>2.0740690402969147E-3</v>
      </c>
      <c r="F325" s="4" t="str">
        <f t="shared" ca="1" si="40"/>
        <v/>
      </c>
      <c r="G325" s="3" t="str">
        <f ca="1">IF(F325&lt;&gt;"",SUM(COUNTIF($K$22:$K325,"&gt;"&amp;F325),COUNTIF($M$22:$M325,"&gt;"&amp;F325)),"")</f>
        <v/>
      </c>
      <c r="H325" s="20">
        <v>14.102345782375778</v>
      </c>
      <c r="I325" s="4">
        <f t="shared" si="41"/>
        <v>9.793295682205402E-3</v>
      </c>
      <c r="J325" s="4" t="str">
        <f t="shared" ca="1" si="42"/>
        <v/>
      </c>
      <c r="K325" s="4" t="str">
        <f ca="1">IF(AND(MAX(L$21:L324)&lt;=MAX(N$21:N324),F325&lt;&gt;"",MAX(L$21:L324)&lt;=TIME(20,0,0)),MAX(L$21:L324,F325),"")</f>
        <v/>
      </c>
      <c r="L325" s="4" t="str">
        <f t="shared" ca="1" si="43"/>
        <v/>
      </c>
      <c r="M325" s="4" t="str">
        <f ca="1">IF(AND(MAX(L$21:L324)&gt;MAX(N$21:N324),F325&lt;&gt;"",MAX(N$21:N324)&lt;TIME(20,0,0)),MAX(N$21:N324,F325),"")</f>
        <v/>
      </c>
      <c r="N325" s="4" t="str">
        <f t="shared" ca="1" si="44"/>
        <v/>
      </c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0"/>
      <c r="AF325" s="20"/>
      <c r="AG325" s="20"/>
      <c r="AH325" s="20"/>
      <c r="AI325" s="20"/>
      <c r="AJ325" s="20"/>
      <c r="AK325" s="20"/>
    </row>
    <row r="326" spans="1:37" ht="13.8" x14ac:dyDescent="0.3">
      <c r="A326" s="3">
        <f t="shared" ca="1" si="36"/>
        <v>1</v>
      </c>
      <c r="B326" s="6">
        <f t="shared" ca="1" si="37"/>
        <v>1.3410665907945216</v>
      </c>
      <c r="C326" s="4" t="str">
        <f t="shared" ca="1" si="38"/>
        <v/>
      </c>
      <c r="D326" s="20">
        <v>4.1243059816479217</v>
      </c>
      <c r="E326" s="4">
        <f t="shared" si="39"/>
        <v>2.8641013761443899E-3</v>
      </c>
      <c r="F326" s="4" t="str">
        <f t="shared" ca="1" si="40"/>
        <v/>
      </c>
      <c r="G326" s="3" t="str">
        <f ca="1">IF(F326&lt;&gt;"",SUM(COUNTIF($K$22:$K326,"&gt;"&amp;F326),COUNTIF($M$22:$M326,"&gt;"&amp;F326)),"")</f>
        <v/>
      </c>
      <c r="H326" s="20">
        <v>7.9820319266582374</v>
      </c>
      <c r="I326" s="4">
        <f t="shared" si="41"/>
        <v>5.5430777268459979E-3</v>
      </c>
      <c r="J326" s="4" t="str">
        <f t="shared" ca="1" si="42"/>
        <v/>
      </c>
      <c r="K326" s="4" t="str">
        <f ca="1">IF(AND(MAX(L$21:L325)&lt;=MAX(N$21:N325),F326&lt;&gt;"",MAX(L$21:L325)&lt;=TIME(20,0,0)),MAX(L$21:L325,F326),"")</f>
        <v/>
      </c>
      <c r="L326" s="4" t="str">
        <f t="shared" ca="1" si="43"/>
        <v/>
      </c>
      <c r="M326" s="4" t="str">
        <f ca="1">IF(AND(MAX(L$21:L325)&gt;MAX(N$21:N325),F326&lt;&gt;"",MAX(N$21:N325)&lt;TIME(20,0,0)),MAX(N$21:N325,F326),"")</f>
        <v/>
      </c>
      <c r="N326" s="4" t="str">
        <f t="shared" ca="1" si="44"/>
        <v/>
      </c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0"/>
      <c r="AF326" s="20"/>
      <c r="AG326" s="20"/>
      <c r="AH326" s="20"/>
      <c r="AI326" s="20"/>
      <c r="AJ326" s="20"/>
      <c r="AK326" s="20"/>
    </row>
    <row r="327" spans="1:37" ht="13.8" x14ac:dyDescent="0.3">
      <c r="A327" s="3">
        <f t="shared" ca="1" si="36"/>
        <v>0</v>
      </c>
      <c r="B327" s="6">
        <f t="shared" ca="1" si="37"/>
        <v>1.8182242927776755</v>
      </c>
      <c r="C327" s="4" t="str">
        <f t="shared" ca="1" si="38"/>
        <v/>
      </c>
      <c r="D327" s="20">
        <v>2.0145056472101714</v>
      </c>
      <c r="E327" s="4">
        <f t="shared" si="39"/>
        <v>1.3989622550070635E-3</v>
      </c>
      <c r="F327" s="4" t="str">
        <f t="shared" ca="1" si="40"/>
        <v/>
      </c>
      <c r="G327" s="3" t="str">
        <f ca="1">IF(F327&lt;&gt;"",SUM(COUNTIF($K$22:$K327,"&gt;"&amp;F327),COUNTIF($M$22:$M327,"&gt;"&amp;F327)),"")</f>
        <v/>
      </c>
      <c r="H327" s="20">
        <v>16.010843675430806</v>
      </c>
      <c r="I327" s="4">
        <f t="shared" si="41"/>
        <v>1.1118641441271393E-2</v>
      </c>
      <c r="J327" s="4" t="str">
        <f t="shared" ca="1" si="42"/>
        <v/>
      </c>
      <c r="K327" s="4" t="str">
        <f ca="1">IF(AND(MAX(L$21:L326)&lt;=MAX(N$21:N326),F327&lt;&gt;"",MAX(L$21:L326)&lt;=TIME(20,0,0)),MAX(L$21:L326,F327),"")</f>
        <v/>
      </c>
      <c r="L327" s="4" t="str">
        <f t="shared" ca="1" si="43"/>
        <v/>
      </c>
      <c r="M327" s="4" t="str">
        <f ca="1">IF(AND(MAX(L$21:L326)&gt;MAX(N$21:N326),F327&lt;&gt;"",MAX(N$21:N326)&lt;TIME(20,0,0)),MAX(N$21:N326,F327),"")</f>
        <v/>
      </c>
      <c r="N327" s="4" t="str">
        <f t="shared" ca="1" si="44"/>
        <v/>
      </c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0"/>
      <c r="AF327" s="20"/>
      <c r="AG327" s="20"/>
      <c r="AH327" s="20"/>
      <c r="AI327" s="20"/>
      <c r="AJ327" s="20"/>
      <c r="AK327" s="20"/>
    </row>
    <row r="328" spans="1:37" ht="13.8" x14ac:dyDescent="0.3">
      <c r="A328" s="3">
        <f t="shared" ca="1" si="36"/>
        <v>0</v>
      </c>
      <c r="B328" s="6">
        <f t="shared" ca="1" si="37"/>
        <v>5.1643389869764178</v>
      </c>
      <c r="C328" s="4" t="str">
        <f t="shared" ca="1" si="38"/>
        <v/>
      </c>
      <c r="D328" s="20">
        <v>4.2288614925637376</v>
      </c>
      <c r="E328" s="4">
        <f t="shared" si="39"/>
        <v>2.9367093698359288E-3</v>
      </c>
      <c r="F328" s="4" t="str">
        <f t="shared" ca="1" si="40"/>
        <v/>
      </c>
      <c r="G328" s="3" t="str">
        <f ca="1">IF(F328&lt;&gt;"",SUM(COUNTIF($K$22:$K328,"&gt;"&amp;F328),COUNTIF($M$22:$M328,"&gt;"&amp;F328)),"")</f>
        <v/>
      </c>
      <c r="H328" s="20">
        <v>15.660766374949162</v>
      </c>
      <c r="I328" s="4">
        <f t="shared" si="41"/>
        <v>1.0875532204825808E-2</v>
      </c>
      <c r="J328" s="4" t="str">
        <f t="shared" ca="1" si="42"/>
        <v/>
      </c>
      <c r="K328" s="4" t="str">
        <f ca="1">IF(AND(MAX(L$21:L327)&lt;=MAX(N$21:N327),F328&lt;&gt;"",MAX(L$21:L327)&lt;=TIME(20,0,0)),MAX(L$21:L327,F328),"")</f>
        <v/>
      </c>
      <c r="L328" s="4" t="str">
        <f t="shared" ca="1" si="43"/>
        <v/>
      </c>
      <c r="M328" s="4" t="str">
        <f ca="1">IF(AND(MAX(L$21:L327)&gt;MAX(N$21:N327),F328&lt;&gt;"",MAX(N$21:N327)&lt;TIME(20,0,0)),MAX(N$21:N327,F328),"")</f>
        <v/>
      </c>
      <c r="N328" s="4" t="str">
        <f t="shared" ca="1" si="44"/>
        <v/>
      </c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0"/>
      <c r="AF328" s="20"/>
      <c r="AG328" s="20"/>
      <c r="AH328" s="20"/>
      <c r="AI328" s="20"/>
      <c r="AJ328" s="20"/>
      <c r="AK328" s="20"/>
    </row>
    <row r="329" spans="1:37" ht="13.8" x14ac:dyDescent="0.3">
      <c r="A329" s="3">
        <f t="shared" ca="1" si="36"/>
        <v>0</v>
      </c>
      <c r="B329" s="6">
        <f t="shared" ca="1" si="37"/>
        <v>7.3477476972584164</v>
      </c>
      <c r="C329" s="4" t="str">
        <f t="shared" ca="1" si="38"/>
        <v/>
      </c>
      <c r="D329" s="20">
        <v>3.0255650434155541</v>
      </c>
      <c r="E329" s="4">
        <f t="shared" si="39"/>
        <v>2.1010868357052457E-3</v>
      </c>
      <c r="F329" s="4" t="str">
        <f t="shared" ca="1" si="40"/>
        <v/>
      </c>
      <c r="G329" s="3" t="str">
        <f ca="1">IF(F329&lt;&gt;"",SUM(COUNTIF($K$22:$K329,"&gt;"&amp;F329),COUNTIF($M$22:$M329,"&gt;"&amp;F329)),"")</f>
        <v/>
      </c>
      <c r="H329" s="20">
        <v>22.309506599995075</v>
      </c>
      <c r="I329" s="4">
        <f t="shared" si="41"/>
        <v>1.5492712916663246E-2</v>
      </c>
      <c r="J329" s="4" t="str">
        <f t="shared" ca="1" si="42"/>
        <v/>
      </c>
      <c r="K329" s="4" t="str">
        <f ca="1">IF(AND(MAX(L$21:L328)&lt;=MAX(N$21:N328),F329&lt;&gt;"",MAX(L$21:L328)&lt;=TIME(20,0,0)),MAX(L$21:L328,F329),"")</f>
        <v/>
      </c>
      <c r="L329" s="4" t="str">
        <f t="shared" ca="1" si="43"/>
        <v/>
      </c>
      <c r="M329" s="4" t="str">
        <f ca="1">IF(AND(MAX(L$21:L328)&gt;MAX(N$21:N328),F329&lt;&gt;"",MAX(N$21:N328)&lt;TIME(20,0,0)),MAX(N$21:N328,F329),"")</f>
        <v/>
      </c>
      <c r="N329" s="4" t="str">
        <f t="shared" ca="1" si="44"/>
        <v/>
      </c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0"/>
      <c r="AF329" s="20"/>
      <c r="AG329" s="20"/>
      <c r="AH329" s="20"/>
      <c r="AI329" s="20"/>
      <c r="AJ329" s="20"/>
      <c r="AK329" s="20"/>
    </row>
    <row r="330" spans="1:37" ht="13.8" x14ac:dyDescent="0.3">
      <c r="A330" s="3">
        <f t="shared" ca="1" si="36"/>
        <v>0</v>
      </c>
      <c r="B330" s="6">
        <f t="shared" ca="1" si="37"/>
        <v>2.683459355395923</v>
      </c>
      <c r="C330" s="4" t="str">
        <f t="shared" ca="1" si="38"/>
        <v/>
      </c>
      <c r="D330" s="20">
        <v>2.9925128690847487</v>
      </c>
      <c r="E330" s="4">
        <f t="shared" si="39"/>
        <v>2.0781339368644088E-3</v>
      </c>
      <c r="F330" s="4" t="str">
        <f t="shared" ca="1" si="40"/>
        <v/>
      </c>
      <c r="G330" s="3" t="str">
        <f ca="1">IF(F330&lt;&gt;"",SUM(COUNTIF($K$22:$K330,"&gt;"&amp;F330),COUNTIF($M$22:$M330,"&gt;"&amp;F330)),"")</f>
        <v/>
      </c>
      <c r="H330" s="20">
        <v>12.752590275013063</v>
      </c>
      <c r="I330" s="4">
        <f t="shared" si="41"/>
        <v>8.8559654687590719E-3</v>
      </c>
      <c r="J330" s="4" t="str">
        <f t="shared" ca="1" si="42"/>
        <v/>
      </c>
      <c r="K330" s="4" t="str">
        <f ca="1">IF(AND(MAX(L$21:L329)&lt;=MAX(N$21:N329),F330&lt;&gt;"",MAX(L$21:L329)&lt;=TIME(20,0,0)),MAX(L$21:L329,F330),"")</f>
        <v/>
      </c>
      <c r="L330" s="4" t="str">
        <f t="shared" ca="1" si="43"/>
        <v/>
      </c>
      <c r="M330" s="4" t="str">
        <f ca="1">IF(AND(MAX(L$21:L329)&gt;MAX(N$21:N329),F330&lt;&gt;"",MAX(N$21:N329)&lt;TIME(20,0,0)),MAX(N$21:N329,F330),"")</f>
        <v/>
      </c>
      <c r="N330" s="4" t="str">
        <f t="shared" ca="1" si="44"/>
        <v/>
      </c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0"/>
      <c r="AF330" s="20"/>
      <c r="AG330" s="20"/>
      <c r="AH330" s="20"/>
      <c r="AI330" s="20"/>
      <c r="AJ330" s="20"/>
      <c r="AK330" s="20"/>
    </row>
    <row r="331" spans="1:37" ht="13.8" x14ac:dyDescent="0.3">
      <c r="A331" s="3">
        <f t="shared" ca="1" si="36"/>
        <v>1</v>
      </c>
      <c r="B331" s="6">
        <f t="shared" ca="1" si="37"/>
        <v>1.6648361549448181</v>
      </c>
      <c r="C331" s="4" t="str">
        <f t="shared" ca="1" si="38"/>
        <v/>
      </c>
      <c r="D331" s="20">
        <v>3.7370249477389734</v>
      </c>
      <c r="E331" s="4">
        <f t="shared" si="39"/>
        <v>2.5951562137076205E-3</v>
      </c>
      <c r="F331" s="4" t="str">
        <f t="shared" ca="1" si="40"/>
        <v/>
      </c>
      <c r="G331" s="3" t="str">
        <f ca="1">IF(F331&lt;&gt;"",SUM(COUNTIF($K$22:$K331,"&gt;"&amp;F331),COUNTIF($M$22:$M331,"&gt;"&amp;F331)),"")</f>
        <v/>
      </c>
      <c r="H331" s="20">
        <v>10.848969547296292</v>
      </c>
      <c r="I331" s="4">
        <f t="shared" si="41"/>
        <v>7.5340066300668695E-3</v>
      </c>
      <c r="J331" s="4" t="str">
        <f t="shared" ca="1" si="42"/>
        <v/>
      </c>
      <c r="K331" s="4" t="str">
        <f ca="1">IF(AND(MAX(L$21:L330)&lt;=MAX(N$21:N330),F331&lt;&gt;"",MAX(L$21:L330)&lt;=TIME(20,0,0)),MAX(L$21:L330,F331),"")</f>
        <v/>
      </c>
      <c r="L331" s="4" t="str">
        <f t="shared" ca="1" si="43"/>
        <v/>
      </c>
      <c r="M331" s="4" t="str">
        <f ca="1">IF(AND(MAX(L$21:L330)&gt;MAX(N$21:N330),F331&lt;&gt;"",MAX(N$21:N330)&lt;TIME(20,0,0)),MAX(N$21:N330,F331),"")</f>
        <v/>
      </c>
      <c r="N331" s="4" t="str">
        <f t="shared" ca="1" si="44"/>
        <v/>
      </c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0"/>
      <c r="AF331" s="20"/>
      <c r="AG331" s="20"/>
      <c r="AH331" s="20"/>
      <c r="AI331" s="20"/>
      <c r="AJ331" s="20"/>
      <c r="AK331" s="20"/>
    </row>
    <row r="332" spans="1:37" ht="13.8" x14ac:dyDescent="0.3">
      <c r="A332" s="3">
        <f t="shared" ca="1" si="36"/>
        <v>0</v>
      </c>
      <c r="B332" s="6">
        <f t="shared" ca="1" si="37"/>
        <v>1.4499189911113377</v>
      </c>
      <c r="C332" s="4" t="str">
        <f t="shared" ca="1" si="38"/>
        <v/>
      </c>
      <c r="D332" s="20">
        <v>3.0125365318126569</v>
      </c>
      <c r="E332" s="4">
        <f t="shared" si="39"/>
        <v>2.0920392582032339E-3</v>
      </c>
      <c r="F332" s="4" t="str">
        <f t="shared" ca="1" si="40"/>
        <v/>
      </c>
      <c r="G332" s="3" t="str">
        <f ca="1">IF(F332&lt;&gt;"",SUM(COUNTIF($K$22:$K332,"&gt;"&amp;F332),COUNTIF($M$22:$M332,"&gt;"&amp;F332)),"")</f>
        <v/>
      </c>
      <c r="H332" s="20">
        <v>19.294344080335577</v>
      </c>
      <c r="I332" s="4">
        <f t="shared" si="41"/>
        <v>1.3398850055788595E-2</v>
      </c>
      <c r="J332" s="4" t="str">
        <f t="shared" ca="1" si="42"/>
        <v/>
      </c>
      <c r="K332" s="4" t="str">
        <f ca="1">IF(AND(MAX(L$21:L331)&lt;=MAX(N$21:N331),F332&lt;&gt;"",MAX(L$21:L331)&lt;=TIME(20,0,0)),MAX(L$21:L331,F332),"")</f>
        <v/>
      </c>
      <c r="L332" s="4" t="str">
        <f t="shared" ca="1" si="43"/>
        <v/>
      </c>
      <c r="M332" s="4" t="str">
        <f ca="1">IF(AND(MAX(L$21:L331)&gt;MAX(N$21:N331),F332&lt;&gt;"",MAX(N$21:N331)&lt;TIME(20,0,0)),MAX(N$21:N331,F332),"")</f>
        <v/>
      </c>
      <c r="N332" s="4" t="str">
        <f t="shared" ca="1" si="44"/>
        <v/>
      </c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0"/>
      <c r="AF332" s="20"/>
      <c r="AG332" s="20"/>
      <c r="AH332" s="20"/>
      <c r="AI332" s="20"/>
      <c r="AJ332" s="20"/>
      <c r="AK332" s="20"/>
    </row>
    <row r="333" spans="1:37" ht="13.8" x14ac:dyDescent="0.3">
      <c r="A333" s="3">
        <f t="shared" ca="1" si="36"/>
        <v>0</v>
      </c>
      <c r="B333" s="6">
        <f t="shared" ca="1" si="37"/>
        <v>2.6367577612302386</v>
      </c>
      <c r="C333" s="4" t="str">
        <f t="shared" ca="1" si="38"/>
        <v/>
      </c>
      <c r="D333" s="20">
        <v>2.4828567650984041</v>
      </c>
      <c r="E333" s="4">
        <f t="shared" si="39"/>
        <v>1.7242060868738918E-3</v>
      </c>
      <c r="F333" s="4" t="str">
        <f t="shared" ca="1" si="40"/>
        <v/>
      </c>
      <c r="G333" s="3" t="str">
        <f ca="1">IF(F333&lt;&gt;"",SUM(COUNTIF($K$22:$K333,"&gt;"&amp;F333),COUNTIF($M$22:$M333,"&gt;"&amp;F333)),"")</f>
        <v/>
      </c>
      <c r="H333" s="20">
        <v>14.059483002383786</v>
      </c>
      <c r="I333" s="4">
        <f t="shared" si="41"/>
        <v>9.7635298627665179E-3</v>
      </c>
      <c r="J333" s="4" t="str">
        <f t="shared" ca="1" si="42"/>
        <v/>
      </c>
      <c r="K333" s="4" t="str">
        <f ca="1">IF(AND(MAX(L$21:L332)&lt;=MAX(N$21:N332),F333&lt;&gt;"",MAX(L$21:L332)&lt;=TIME(20,0,0)),MAX(L$21:L332,F333),"")</f>
        <v/>
      </c>
      <c r="L333" s="4" t="str">
        <f t="shared" ca="1" si="43"/>
        <v/>
      </c>
      <c r="M333" s="4" t="str">
        <f ca="1">IF(AND(MAX(L$21:L332)&gt;MAX(N$21:N332),F333&lt;&gt;"",MAX(N$21:N332)&lt;TIME(20,0,0)),MAX(N$21:N332,F333),"")</f>
        <v/>
      </c>
      <c r="N333" s="4" t="str">
        <f t="shared" ca="1" si="44"/>
        <v/>
      </c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0"/>
      <c r="AF333" s="20"/>
      <c r="AG333" s="20"/>
      <c r="AH333" s="20"/>
      <c r="AI333" s="20"/>
      <c r="AJ333" s="20"/>
      <c r="AK333" s="20"/>
    </row>
    <row r="334" spans="1:37" ht="13.8" x14ac:dyDescent="0.3">
      <c r="A334" s="3">
        <f t="shared" ca="1" si="36"/>
        <v>0</v>
      </c>
      <c r="B334" s="6">
        <f t="shared" ca="1" si="37"/>
        <v>8.5606262841733844</v>
      </c>
      <c r="C334" s="4" t="str">
        <f t="shared" ca="1" si="38"/>
        <v/>
      </c>
      <c r="D334" s="20">
        <v>3.6607638169953134</v>
      </c>
      <c r="E334" s="4">
        <f t="shared" si="39"/>
        <v>2.5421970951356341E-3</v>
      </c>
      <c r="F334" s="4" t="str">
        <f t="shared" ca="1" si="40"/>
        <v/>
      </c>
      <c r="G334" s="3" t="str">
        <f ca="1">IF(F334&lt;&gt;"",SUM(COUNTIF($K$22:$K334,"&gt;"&amp;F334),COUNTIF($M$22:$M334,"&gt;"&amp;F334)),"")</f>
        <v/>
      </c>
      <c r="H334" s="20">
        <v>22.221444775495911</v>
      </c>
      <c r="I334" s="4">
        <f t="shared" si="41"/>
        <v>1.5431558871872161E-2</v>
      </c>
      <c r="J334" s="4" t="str">
        <f t="shared" ca="1" si="42"/>
        <v/>
      </c>
      <c r="K334" s="4" t="str">
        <f ca="1">IF(AND(MAX(L$21:L333)&lt;=MAX(N$21:N333),F334&lt;&gt;"",MAX(L$21:L333)&lt;=TIME(20,0,0)),MAX(L$21:L333,F334),"")</f>
        <v/>
      </c>
      <c r="L334" s="4" t="str">
        <f t="shared" ca="1" si="43"/>
        <v/>
      </c>
      <c r="M334" s="4" t="str">
        <f ca="1">IF(AND(MAX(L$21:L333)&gt;MAX(N$21:N333),F334&lt;&gt;"",MAX(N$21:N333)&lt;TIME(20,0,0)),MAX(N$21:N333,F334),"")</f>
        <v/>
      </c>
      <c r="N334" s="4" t="str">
        <f t="shared" ca="1" si="44"/>
        <v/>
      </c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0"/>
      <c r="AF334" s="20"/>
      <c r="AG334" s="20"/>
      <c r="AH334" s="20"/>
      <c r="AI334" s="20"/>
      <c r="AJ334" s="20"/>
      <c r="AK334" s="20"/>
    </row>
    <row r="335" spans="1:37" ht="13.8" x14ac:dyDescent="0.3">
      <c r="A335" s="3">
        <f t="shared" ca="1" si="36"/>
        <v>0</v>
      </c>
      <c r="B335" s="6">
        <f t="shared" ca="1" si="37"/>
        <v>2.4831506471213389</v>
      </c>
      <c r="C335" s="4" t="str">
        <f t="shared" ca="1" si="38"/>
        <v/>
      </c>
      <c r="D335" s="20">
        <v>2.3716897961348877</v>
      </c>
      <c r="E335" s="4">
        <f t="shared" si="39"/>
        <v>1.6470068028714498E-3</v>
      </c>
      <c r="F335" s="4" t="str">
        <f t="shared" ca="1" si="40"/>
        <v/>
      </c>
      <c r="G335" s="3" t="str">
        <f ca="1">IF(F335&lt;&gt;"",SUM(COUNTIF($K$22:$K335,"&gt;"&amp;F335),COUNTIF($M$22:$M335,"&gt;"&amp;F335)),"")</f>
        <v/>
      </c>
      <c r="H335" s="20">
        <v>10.618284742704418</v>
      </c>
      <c r="I335" s="4">
        <f t="shared" si="41"/>
        <v>7.37380884910029E-3</v>
      </c>
      <c r="J335" s="4" t="str">
        <f t="shared" ca="1" si="42"/>
        <v/>
      </c>
      <c r="K335" s="4" t="str">
        <f ca="1">IF(AND(MAX(L$21:L334)&lt;=MAX(N$21:N334),F335&lt;&gt;"",MAX(L$21:L334)&lt;=TIME(20,0,0)),MAX(L$21:L334,F335),"")</f>
        <v/>
      </c>
      <c r="L335" s="4" t="str">
        <f t="shared" ca="1" si="43"/>
        <v/>
      </c>
      <c r="M335" s="4" t="str">
        <f ca="1">IF(AND(MAX(L$21:L334)&gt;MAX(N$21:N334),F335&lt;&gt;"",MAX(N$21:N334)&lt;TIME(20,0,0)),MAX(N$21:N334,F335),"")</f>
        <v/>
      </c>
      <c r="N335" s="4" t="str">
        <f t="shared" ca="1" si="44"/>
        <v/>
      </c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0"/>
      <c r="AF335" s="20"/>
      <c r="AG335" s="20"/>
      <c r="AH335" s="20"/>
      <c r="AI335" s="20"/>
      <c r="AJ335" s="20"/>
      <c r="AK335" s="20"/>
    </row>
    <row r="336" spans="1:37" ht="13.8" x14ac:dyDescent="0.3">
      <c r="A336" s="3">
        <f t="shared" ca="1" si="36"/>
        <v>1</v>
      </c>
      <c r="B336" s="6">
        <f t="shared" ca="1" si="37"/>
        <v>4.4329674325472066</v>
      </c>
      <c r="C336" s="4" t="str">
        <f t="shared" ca="1" si="38"/>
        <v/>
      </c>
      <c r="D336" s="20">
        <v>4.4803663361817598</v>
      </c>
      <c r="E336" s="4">
        <f t="shared" si="39"/>
        <v>3.1113655112373333E-3</v>
      </c>
      <c r="F336" s="4" t="str">
        <f t="shared" ca="1" si="40"/>
        <v/>
      </c>
      <c r="G336" s="3" t="str">
        <f ca="1">IF(F336&lt;&gt;"",SUM(COUNTIF($K$22:$K336,"&gt;"&amp;F336),COUNTIF($M$22:$M336,"&gt;"&amp;F336)),"")</f>
        <v/>
      </c>
      <c r="H336" s="20">
        <v>16.071070698799303</v>
      </c>
      <c r="I336" s="4">
        <f t="shared" si="41"/>
        <v>1.1160465763055072E-2</v>
      </c>
      <c r="J336" s="4" t="str">
        <f t="shared" ca="1" si="42"/>
        <v/>
      </c>
      <c r="K336" s="4" t="str">
        <f ca="1">IF(AND(MAX(L$21:L335)&lt;=MAX(N$21:N335),F336&lt;&gt;"",MAX(L$21:L335)&lt;=TIME(20,0,0)),MAX(L$21:L335,F336),"")</f>
        <v/>
      </c>
      <c r="L336" s="4" t="str">
        <f t="shared" ca="1" si="43"/>
        <v/>
      </c>
      <c r="M336" s="4" t="str">
        <f ca="1">IF(AND(MAX(L$21:L335)&gt;MAX(N$21:N335),F336&lt;&gt;"",MAX(N$21:N335)&lt;TIME(20,0,0)),MAX(N$21:N335,F336),"")</f>
        <v/>
      </c>
      <c r="N336" s="4" t="str">
        <f t="shared" ca="1" si="44"/>
        <v/>
      </c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0"/>
      <c r="AF336" s="20"/>
      <c r="AG336" s="20"/>
      <c r="AH336" s="20"/>
      <c r="AI336" s="20"/>
      <c r="AJ336" s="20"/>
      <c r="AK336" s="20"/>
    </row>
    <row r="337" spans="1:37" ht="13.8" x14ac:dyDescent="0.3">
      <c r="A337" s="3">
        <f t="shared" ca="1" si="36"/>
        <v>0</v>
      </c>
      <c r="B337" s="6">
        <f t="shared" ca="1" si="37"/>
        <v>7.0603149536793834</v>
      </c>
      <c r="C337" s="4" t="str">
        <f t="shared" ca="1" si="38"/>
        <v/>
      </c>
      <c r="D337" s="20">
        <v>3.3841194029519102</v>
      </c>
      <c r="E337" s="4">
        <f t="shared" si="39"/>
        <v>2.3500829187166044E-3</v>
      </c>
      <c r="F337" s="4" t="str">
        <f t="shared" ca="1" si="40"/>
        <v/>
      </c>
      <c r="G337" s="3" t="str">
        <f ca="1">IF(F337&lt;&gt;"",SUM(COUNTIF($K$22:$K337,"&gt;"&amp;F337),COUNTIF($M$22:$M337,"&gt;"&amp;F337)),"")</f>
        <v/>
      </c>
      <c r="H337" s="20">
        <v>12.397154061218316</v>
      </c>
      <c r="I337" s="4">
        <f t="shared" si="41"/>
        <v>8.6091347647349412E-3</v>
      </c>
      <c r="J337" s="4" t="str">
        <f t="shared" ca="1" si="42"/>
        <v/>
      </c>
      <c r="K337" s="4" t="str">
        <f ca="1">IF(AND(MAX(L$21:L336)&lt;=MAX(N$21:N336),F337&lt;&gt;"",MAX(L$21:L336)&lt;=TIME(20,0,0)),MAX(L$21:L336,F337),"")</f>
        <v/>
      </c>
      <c r="L337" s="4" t="str">
        <f t="shared" ca="1" si="43"/>
        <v/>
      </c>
      <c r="M337" s="4" t="str">
        <f ca="1">IF(AND(MAX(L$21:L336)&gt;MAX(N$21:N336),F337&lt;&gt;"",MAX(N$21:N336)&lt;TIME(20,0,0)),MAX(N$21:N336,F337),"")</f>
        <v/>
      </c>
      <c r="N337" s="4" t="str">
        <f t="shared" ca="1" si="44"/>
        <v/>
      </c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0"/>
      <c r="AF337" s="20"/>
      <c r="AG337" s="20"/>
      <c r="AH337" s="20"/>
      <c r="AI337" s="20"/>
      <c r="AJ337" s="20"/>
      <c r="AK337" s="20"/>
    </row>
    <row r="338" spans="1:37" ht="13.8" x14ac:dyDescent="0.3">
      <c r="A338" s="3">
        <f t="shared" ca="1" si="36"/>
        <v>0</v>
      </c>
      <c r="B338" s="6">
        <f t="shared" ca="1" si="37"/>
        <v>1.6864615311777014</v>
      </c>
      <c r="C338" s="4" t="str">
        <f t="shared" ca="1" si="38"/>
        <v/>
      </c>
      <c r="D338" s="20">
        <v>2.523725193739665</v>
      </c>
      <c r="E338" s="4">
        <f t="shared" si="39"/>
        <v>1.7525869400969896E-3</v>
      </c>
      <c r="F338" s="4" t="str">
        <f t="shared" ca="1" si="40"/>
        <v/>
      </c>
      <c r="G338" s="3" t="str">
        <f ca="1">IF(F338&lt;&gt;"",SUM(COUNTIF($K$22:$K338,"&gt;"&amp;F338),COUNTIF($M$22:$M338,"&gt;"&amp;F338)),"")</f>
        <v/>
      </c>
      <c r="H338" s="20">
        <v>18.087279765168205</v>
      </c>
      <c r="I338" s="4">
        <f t="shared" si="41"/>
        <v>1.2560610948033476E-2</v>
      </c>
      <c r="J338" s="4" t="str">
        <f t="shared" ca="1" si="42"/>
        <v/>
      </c>
      <c r="K338" s="4" t="str">
        <f ca="1">IF(AND(MAX(L$21:L337)&lt;=MAX(N$21:N337),F338&lt;&gt;"",MAX(L$21:L337)&lt;=TIME(20,0,0)),MAX(L$21:L337,F338),"")</f>
        <v/>
      </c>
      <c r="L338" s="4" t="str">
        <f t="shared" ca="1" si="43"/>
        <v/>
      </c>
      <c r="M338" s="4" t="str">
        <f ca="1">IF(AND(MAX(L$21:L337)&gt;MAX(N$21:N337),F338&lt;&gt;"",MAX(N$21:N337)&lt;TIME(20,0,0)),MAX(N$21:N337,F338),"")</f>
        <v/>
      </c>
      <c r="N338" s="4" t="str">
        <f t="shared" ca="1" si="44"/>
        <v/>
      </c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0"/>
      <c r="AF338" s="20"/>
      <c r="AG338" s="20"/>
      <c r="AH338" s="20"/>
      <c r="AI338" s="20"/>
      <c r="AJ338" s="20"/>
      <c r="AK338" s="20"/>
    </row>
    <row r="339" spans="1:37" ht="13.8" x14ac:dyDescent="0.3">
      <c r="A339" s="3">
        <f t="shared" ca="1" si="36"/>
        <v>1</v>
      </c>
      <c r="B339" s="6">
        <f t="shared" ca="1" si="37"/>
        <v>2.6443797595425669</v>
      </c>
      <c r="C339" s="4" t="str">
        <f t="shared" ca="1" si="38"/>
        <v/>
      </c>
      <c r="D339" s="20">
        <v>2.6168611460234388</v>
      </c>
      <c r="E339" s="4">
        <f t="shared" si="39"/>
        <v>1.8172646847384991E-3</v>
      </c>
      <c r="F339" s="4" t="str">
        <f t="shared" ca="1" si="40"/>
        <v/>
      </c>
      <c r="G339" s="3" t="str">
        <f ca="1">IF(F339&lt;&gt;"",SUM(COUNTIF($K$22:$K339,"&gt;"&amp;F339),COUNTIF($M$22:$M339,"&gt;"&amp;F339)),"")</f>
        <v/>
      </c>
      <c r="H339" s="20">
        <v>7.8575789454043843</v>
      </c>
      <c r="I339" s="4">
        <f t="shared" si="41"/>
        <v>5.4566520454197116E-3</v>
      </c>
      <c r="J339" s="4" t="str">
        <f t="shared" ca="1" si="42"/>
        <v/>
      </c>
      <c r="K339" s="4" t="str">
        <f ca="1">IF(AND(MAX(L$21:L338)&lt;=MAX(N$21:N338),F339&lt;&gt;"",MAX(L$21:L338)&lt;=TIME(20,0,0)),MAX(L$21:L338,F339),"")</f>
        <v/>
      </c>
      <c r="L339" s="4" t="str">
        <f t="shared" ca="1" si="43"/>
        <v/>
      </c>
      <c r="M339" s="4" t="str">
        <f ca="1">IF(AND(MAX(L$21:L338)&gt;MAX(N$21:N338),F339&lt;&gt;"",MAX(N$21:N338)&lt;TIME(20,0,0)),MAX(N$21:N338,F339),"")</f>
        <v/>
      </c>
      <c r="N339" s="4" t="str">
        <f t="shared" ca="1" si="44"/>
        <v/>
      </c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0"/>
      <c r="AF339" s="20"/>
      <c r="AG339" s="20"/>
      <c r="AH339" s="20"/>
      <c r="AI339" s="20"/>
      <c r="AJ339" s="20"/>
      <c r="AK339" s="20"/>
    </row>
    <row r="340" spans="1:37" ht="13.8" x14ac:dyDescent="0.3">
      <c r="A340" s="3">
        <f t="shared" ca="1" si="36"/>
        <v>0</v>
      </c>
      <c r="B340" s="6">
        <f t="shared" ca="1" si="37"/>
        <v>3.1166560376852637</v>
      </c>
      <c r="C340" s="4" t="str">
        <f t="shared" ca="1" si="38"/>
        <v/>
      </c>
      <c r="D340" s="20">
        <v>3.3503544121485902</v>
      </c>
      <c r="E340" s="4">
        <f t="shared" si="39"/>
        <v>2.3266350084365211E-3</v>
      </c>
      <c r="F340" s="4" t="str">
        <f t="shared" ca="1" si="40"/>
        <v/>
      </c>
      <c r="G340" s="3" t="str">
        <f ca="1">IF(F340&lt;&gt;"",SUM(COUNTIF($K$22:$K340,"&gt;"&amp;F340),COUNTIF($M$22:$M340,"&gt;"&amp;F340)),"")</f>
        <v/>
      </c>
      <c r="H340" s="20">
        <v>15.012478551525419</v>
      </c>
      <c r="I340" s="4">
        <f t="shared" si="41"/>
        <v>1.0425332327448208E-2</v>
      </c>
      <c r="J340" s="4" t="str">
        <f t="shared" ca="1" si="42"/>
        <v/>
      </c>
      <c r="K340" s="4" t="str">
        <f ca="1">IF(AND(MAX(L$21:L339)&lt;=MAX(N$21:N339),F340&lt;&gt;"",MAX(L$21:L339)&lt;=TIME(20,0,0)),MAX(L$21:L339,F340),"")</f>
        <v/>
      </c>
      <c r="L340" s="4" t="str">
        <f t="shared" ca="1" si="43"/>
        <v/>
      </c>
      <c r="M340" s="4" t="str">
        <f ca="1">IF(AND(MAX(L$21:L339)&gt;MAX(N$21:N339),F340&lt;&gt;"",MAX(N$21:N339)&lt;TIME(20,0,0)),MAX(N$21:N339,F340),"")</f>
        <v/>
      </c>
      <c r="N340" s="4" t="str">
        <f t="shared" ca="1" si="44"/>
        <v/>
      </c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0"/>
      <c r="AF340" s="20"/>
      <c r="AG340" s="20"/>
      <c r="AH340" s="20"/>
      <c r="AI340" s="20"/>
      <c r="AJ340" s="20"/>
      <c r="AK340" s="20"/>
    </row>
    <row r="341" spans="1:37" ht="13.8" x14ac:dyDescent="0.3">
      <c r="A341" s="3">
        <f t="shared" ca="1" si="36"/>
        <v>0</v>
      </c>
      <c r="B341" s="6">
        <f t="shared" ca="1" si="37"/>
        <v>2.5467144667157409</v>
      </c>
      <c r="C341" s="4" t="str">
        <f t="shared" ca="1" si="38"/>
        <v/>
      </c>
      <c r="D341" s="20">
        <v>2.7335942225618055</v>
      </c>
      <c r="E341" s="4">
        <f t="shared" si="39"/>
        <v>1.898329321223476E-3</v>
      </c>
      <c r="F341" s="4" t="str">
        <f t="shared" ca="1" si="40"/>
        <v/>
      </c>
      <c r="G341" s="3" t="str">
        <f ca="1">IF(F341&lt;&gt;"",SUM(COUNTIF($K$22:$K341,"&gt;"&amp;F341),COUNTIF($M$22:$M341,"&gt;"&amp;F341)),"")</f>
        <v/>
      </c>
      <c r="H341" s="20">
        <v>15.572947556065628</v>
      </c>
      <c r="I341" s="4">
        <f t="shared" si="41"/>
        <v>1.0814546913934464E-2</v>
      </c>
      <c r="J341" s="4" t="str">
        <f t="shared" ca="1" si="42"/>
        <v/>
      </c>
      <c r="K341" s="4" t="str">
        <f ca="1">IF(AND(MAX(L$21:L340)&lt;=MAX(N$21:N340),F341&lt;&gt;"",MAX(L$21:L340)&lt;=TIME(20,0,0)),MAX(L$21:L340,F341),"")</f>
        <v/>
      </c>
      <c r="L341" s="4" t="str">
        <f t="shared" ca="1" si="43"/>
        <v/>
      </c>
      <c r="M341" s="4" t="str">
        <f ca="1">IF(AND(MAX(L$21:L340)&gt;MAX(N$21:N340),F341&lt;&gt;"",MAX(N$21:N340)&lt;TIME(20,0,0)),MAX(N$21:N340,F341),"")</f>
        <v/>
      </c>
      <c r="N341" s="4" t="str">
        <f t="shared" ca="1" si="44"/>
        <v/>
      </c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0"/>
      <c r="AF341" s="20"/>
      <c r="AG341" s="20"/>
      <c r="AH341" s="20"/>
      <c r="AI341" s="20"/>
      <c r="AJ341" s="20"/>
      <c r="AK341" s="20"/>
    </row>
    <row r="342" spans="1:37" ht="13.8" x14ac:dyDescent="0.3">
      <c r="A342" s="3">
        <f t="shared" ca="1" si="36"/>
        <v>1</v>
      </c>
      <c r="B342" s="6">
        <f t="shared" ca="1" si="37"/>
        <v>2.4980155832752242</v>
      </c>
      <c r="C342" s="4" t="str">
        <f t="shared" ca="1" si="38"/>
        <v/>
      </c>
      <c r="D342" s="20">
        <v>2.9379372184193926</v>
      </c>
      <c r="E342" s="4">
        <f t="shared" si="39"/>
        <v>2.0402341794579113E-3</v>
      </c>
      <c r="F342" s="4" t="str">
        <f t="shared" ca="1" si="40"/>
        <v/>
      </c>
      <c r="G342" s="3" t="str">
        <f ca="1">IF(F342&lt;&gt;"",SUM(COUNTIF($K$22:$K342,"&gt;"&amp;F342),COUNTIF($M$22:$M342,"&gt;"&amp;F342)),"")</f>
        <v/>
      </c>
      <c r="H342" s="20">
        <v>14.526411897932121</v>
      </c>
      <c r="I342" s="4">
        <f t="shared" si="41"/>
        <v>1.008778604023064E-2</v>
      </c>
      <c r="J342" s="4" t="str">
        <f t="shared" ca="1" si="42"/>
        <v/>
      </c>
      <c r="K342" s="4" t="str">
        <f ca="1">IF(AND(MAX(L$21:L341)&lt;=MAX(N$21:N341),F342&lt;&gt;"",MAX(L$21:L341)&lt;=TIME(20,0,0)),MAX(L$21:L341,F342),"")</f>
        <v/>
      </c>
      <c r="L342" s="4" t="str">
        <f t="shared" ca="1" si="43"/>
        <v/>
      </c>
      <c r="M342" s="4" t="str">
        <f ca="1">IF(AND(MAX(L$21:L341)&gt;MAX(N$21:N341),F342&lt;&gt;"",MAX(N$21:N341)&lt;TIME(20,0,0)),MAX(N$21:N341,F342),"")</f>
        <v/>
      </c>
      <c r="N342" s="4" t="str">
        <f t="shared" ca="1" si="44"/>
        <v/>
      </c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0"/>
      <c r="AF342" s="20"/>
      <c r="AG342" s="20"/>
      <c r="AH342" s="20"/>
      <c r="AI342" s="20"/>
      <c r="AJ342" s="20"/>
      <c r="AK342" s="20"/>
    </row>
    <row r="343" spans="1:37" ht="13.8" x14ac:dyDescent="0.3">
      <c r="A343" s="3">
        <f t="shared" ref="A343:A382" ca="1" si="45">IF(IF(RAND()&lt;=0.3, RAND()*(1-0.5)+0.5, RAND()*0.5) &gt; 0.5,1,0)</f>
        <v>1</v>
      </c>
      <c r="B343" s="6">
        <f t="shared" ref="B343:B382" ca="1" si="46" xml:space="preserve"> -(60/10)*LOG(1-RAND())+1</f>
        <v>1.8842455375683487</v>
      </c>
      <c r="C343" s="4" t="str">
        <f t="shared" ref="C343:C383" ca="1" si="47">IF(C342="","",IF(C342+(B343)/1440&lt;=$C$21+12/24,C342+(B343)/1440,""))</f>
        <v/>
      </c>
      <c r="D343" s="20">
        <v>2.980691711698455</v>
      </c>
      <c r="E343" s="4">
        <f t="shared" ref="E343:E383" si="48">D343/1440</f>
        <v>2.0699247997905939E-3</v>
      </c>
      <c r="F343" s="4" t="str">
        <f t="shared" ref="F343:F383" ca="1" si="49">IF(C343&lt;&gt;"",IF(A343,C343,IF(C343+E343&gt;TIME(20,0,0),"",C343+E343)),"")</f>
        <v/>
      </c>
      <c r="G343" s="3" t="str">
        <f ca="1">IF(F343&lt;&gt;"",SUM(COUNTIF($K$22:$K343,"&gt;"&amp;F343),COUNTIF($M$22:$M343,"&gt;"&amp;F343)),"")</f>
        <v/>
      </c>
      <c r="H343" s="20">
        <v>15.725840720861015</v>
      </c>
      <c r="I343" s="4">
        <f t="shared" ref="I343:I383" si="50">H343/1440</f>
        <v>1.092072272282015E-2</v>
      </c>
      <c r="J343" s="4" t="str">
        <f t="shared" ref="J343:J383" ca="1" si="51">IF(AND(F343&lt;&gt;"",OR(K343&lt;&gt;"",M343&lt;&gt;"")),MAX(K343,M343)-F343,"")</f>
        <v/>
      </c>
      <c r="K343" s="4" t="str">
        <f ca="1">IF(AND(MAX(L$21:L342)&lt;=MAX(N$21:N342),F343&lt;&gt;"",MAX(L$21:L342)&lt;=TIME(20,0,0)),MAX(L$21:L342,F343),"")</f>
        <v/>
      </c>
      <c r="L343" s="4" t="str">
        <f t="shared" ref="L343:L383" ca="1" si="52">IF(ISTEXT(K343),"",K343+H343/1440)</f>
        <v/>
      </c>
      <c r="M343" s="4" t="str">
        <f ca="1">IF(AND(MAX(L$21:L342)&gt;MAX(N$21:N342),F343&lt;&gt;"",MAX(N$21:N342)&lt;TIME(20,0,0)),MAX(N$21:N342,F343),"")</f>
        <v/>
      </c>
      <c r="N343" s="4" t="str">
        <f t="shared" ref="N343:N383" ca="1" si="53">IF(ISTEXT(M343),"",M343+H343/1440)</f>
        <v/>
      </c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0"/>
      <c r="AF343" s="20"/>
      <c r="AG343" s="20"/>
      <c r="AH343" s="20"/>
      <c r="AI343" s="20"/>
      <c r="AJ343" s="20"/>
      <c r="AK343" s="20"/>
    </row>
    <row r="344" spans="1:37" ht="13.8" x14ac:dyDescent="0.3">
      <c r="A344" s="3">
        <f t="shared" ca="1" si="45"/>
        <v>0</v>
      </c>
      <c r="B344" s="6">
        <f t="shared" ca="1" si="46"/>
        <v>4.7431177539800018</v>
      </c>
      <c r="C344" s="4" t="str">
        <f t="shared" ca="1" si="47"/>
        <v/>
      </c>
      <c r="D344" s="20">
        <v>3.055847806379461</v>
      </c>
      <c r="E344" s="4">
        <f t="shared" si="48"/>
        <v>2.122116532207959E-3</v>
      </c>
      <c r="F344" s="4" t="str">
        <f t="shared" ca="1" si="49"/>
        <v/>
      </c>
      <c r="G344" s="3" t="str">
        <f ca="1">IF(F344&lt;&gt;"",SUM(COUNTIF($K$22:$K344,"&gt;"&amp;F344),COUNTIF($M$22:$M344,"&gt;"&amp;F344)),"")</f>
        <v/>
      </c>
      <c r="H344" s="20">
        <v>13.316090454864025</v>
      </c>
      <c r="I344" s="4">
        <f t="shared" si="50"/>
        <v>9.2472850381000171E-3</v>
      </c>
      <c r="J344" s="4" t="str">
        <f t="shared" ca="1" si="51"/>
        <v/>
      </c>
      <c r="K344" s="4" t="str">
        <f ca="1">IF(AND(MAX(L$21:L343)&lt;=MAX(N$21:N343),F344&lt;&gt;"",MAX(L$21:L343)&lt;=TIME(20,0,0)),MAX(L$21:L343,F344),"")</f>
        <v/>
      </c>
      <c r="L344" s="4" t="str">
        <f t="shared" ca="1" si="52"/>
        <v/>
      </c>
      <c r="M344" s="4" t="str">
        <f ca="1">IF(AND(MAX(L$21:L343)&gt;MAX(N$21:N343),F344&lt;&gt;"",MAX(N$21:N343)&lt;TIME(20,0,0)),MAX(N$21:N343,F344),"")</f>
        <v/>
      </c>
      <c r="N344" s="4" t="str">
        <f t="shared" ca="1" si="53"/>
        <v/>
      </c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0"/>
      <c r="AF344" s="20"/>
      <c r="AG344" s="20"/>
      <c r="AH344" s="20"/>
      <c r="AI344" s="20"/>
      <c r="AJ344" s="20"/>
      <c r="AK344" s="20"/>
    </row>
    <row r="345" spans="1:37" ht="13.8" x14ac:dyDescent="0.3">
      <c r="A345" s="3">
        <f t="shared" ca="1" si="45"/>
        <v>0</v>
      </c>
      <c r="B345" s="6">
        <f t="shared" ca="1" si="46"/>
        <v>1.6279455960409099</v>
      </c>
      <c r="C345" s="4" t="str">
        <f t="shared" ca="1" si="47"/>
        <v/>
      </c>
      <c r="D345" s="20">
        <v>2.3700586742306768</v>
      </c>
      <c r="E345" s="4">
        <f t="shared" si="48"/>
        <v>1.645874079326859E-3</v>
      </c>
      <c r="F345" s="4" t="str">
        <f t="shared" ca="1" si="49"/>
        <v/>
      </c>
      <c r="G345" s="3" t="str">
        <f ca="1">IF(F345&lt;&gt;"",SUM(COUNTIF($K$22:$K345,"&gt;"&amp;F345),COUNTIF($M$22:$M345,"&gt;"&amp;F345)),"")</f>
        <v/>
      </c>
      <c r="H345" s="20">
        <v>16.389322790146252</v>
      </c>
      <c r="I345" s="4">
        <f t="shared" si="50"/>
        <v>1.1381474159823787E-2</v>
      </c>
      <c r="J345" s="4" t="str">
        <f t="shared" ca="1" si="51"/>
        <v/>
      </c>
      <c r="K345" s="4" t="str">
        <f ca="1">IF(AND(MAX(L$21:L344)&lt;=MAX(N$21:N344),F345&lt;&gt;"",MAX(L$21:L344)&lt;=TIME(20,0,0)),MAX(L$21:L344,F345),"")</f>
        <v/>
      </c>
      <c r="L345" s="4" t="str">
        <f t="shared" ca="1" si="52"/>
        <v/>
      </c>
      <c r="M345" s="4" t="str">
        <f ca="1">IF(AND(MAX(L$21:L344)&gt;MAX(N$21:N344),F345&lt;&gt;"",MAX(N$21:N344)&lt;TIME(20,0,0)),MAX(N$21:N344,F345),"")</f>
        <v/>
      </c>
      <c r="N345" s="4" t="str">
        <f t="shared" ca="1" si="53"/>
        <v/>
      </c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0"/>
      <c r="AF345" s="20"/>
      <c r="AG345" s="20"/>
      <c r="AH345" s="20"/>
      <c r="AI345" s="20"/>
      <c r="AJ345" s="20"/>
      <c r="AK345" s="20"/>
    </row>
    <row r="346" spans="1:37" ht="13.8" x14ac:dyDescent="0.3">
      <c r="A346" s="3">
        <f t="shared" ca="1" si="45"/>
        <v>0</v>
      </c>
      <c r="B346" s="6">
        <f t="shared" ca="1" si="46"/>
        <v>6.5832071782802259</v>
      </c>
      <c r="C346" s="4" t="str">
        <f t="shared" ca="1" si="47"/>
        <v/>
      </c>
      <c r="D346" s="20">
        <v>4.4313150131783914</v>
      </c>
      <c r="E346" s="4">
        <f t="shared" si="48"/>
        <v>3.0773020924849941E-3</v>
      </c>
      <c r="F346" s="4" t="str">
        <f t="shared" ca="1" si="49"/>
        <v/>
      </c>
      <c r="G346" s="3" t="str">
        <f ca="1">IF(F346&lt;&gt;"",SUM(COUNTIF($K$22:$K346,"&gt;"&amp;F346),COUNTIF($M$22:$M346,"&gt;"&amp;F346)),"")</f>
        <v/>
      </c>
      <c r="H346" s="20">
        <v>16.015904160794889</v>
      </c>
      <c r="I346" s="4">
        <f t="shared" si="50"/>
        <v>1.1122155667218673E-2</v>
      </c>
      <c r="J346" s="4" t="str">
        <f t="shared" ca="1" si="51"/>
        <v/>
      </c>
      <c r="K346" s="4" t="str">
        <f ca="1">IF(AND(MAX(L$21:L345)&lt;=MAX(N$21:N345),F346&lt;&gt;"",MAX(L$21:L345)&lt;=TIME(20,0,0)),MAX(L$21:L345,F346),"")</f>
        <v/>
      </c>
      <c r="L346" s="4" t="str">
        <f t="shared" ca="1" si="52"/>
        <v/>
      </c>
      <c r="M346" s="4" t="str">
        <f ca="1">IF(AND(MAX(L$21:L345)&gt;MAX(N$21:N345),F346&lt;&gt;"",MAX(N$21:N345)&lt;TIME(20,0,0)),MAX(N$21:N345,F346),"")</f>
        <v/>
      </c>
      <c r="N346" s="4" t="str">
        <f t="shared" ca="1" si="53"/>
        <v/>
      </c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0"/>
      <c r="AF346" s="20"/>
      <c r="AG346" s="20"/>
      <c r="AH346" s="20"/>
      <c r="AI346" s="20"/>
      <c r="AJ346" s="20"/>
      <c r="AK346" s="20"/>
    </row>
    <row r="347" spans="1:37" ht="13.8" x14ac:dyDescent="0.3">
      <c r="A347" s="3">
        <f t="shared" ca="1" si="45"/>
        <v>1</v>
      </c>
      <c r="B347" s="6">
        <f t="shared" ca="1" si="46"/>
        <v>1.9739836901285142</v>
      </c>
      <c r="C347" s="4" t="str">
        <f t="shared" ca="1" si="47"/>
        <v/>
      </c>
      <c r="D347" s="20">
        <v>2.6889783915321459</v>
      </c>
      <c r="E347" s="4">
        <f t="shared" si="48"/>
        <v>1.8673461052306569E-3</v>
      </c>
      <c r="F347" s="4" t="str">
        <f t="shared" ca="1" si="49"/>
        <v/>
      </c>
      <c r="G347" s="3" t="str">
        <f ca="1">IF(F347&lt;&gt;"",SUM(COUNTIF($K$22:$K347,"&gt;"&amp;F347),COUNTIF($M$22:$M347,"&gt;"&amp;F347)),"")</f>
        <v/>
      </c>
      <c r="H347" s="20">
        <v>16.11806883751342</v>
      </c>
      <c r="I347" s="4">
        <f t="shared" si="50"/>
        <v>1.1193103359384319E-2</v>
      </c>
      <c r="J347" s="4" t="str">
        <f t="shared" ca="1" si="51"/>
        <v/>
      </c>
      <c r="K347" s="4" t="str">
        <f ca="1">IF(AND(MAX(L$21:L346)&lt;=MAX(N$21:N346),F347&lt;&gt;"",MAX(L$21:L346)&lt;=TIME(20,0,0)),MAX(L$21:L346,F347),"")</f>
        <v/>
      </c>
      <c r="L347" s="4" t="str">
        <f t="shared" ca="1" si="52"/>
        <v/>
      </c>
      <c r="M347" s="4" t="str">
        <f ca="1">IF(AND(MAX(L$21:L346)&gt;MAX(N$21:N346),F347&lt;&gt;"",MAX(N$21:N346)&lt;TIME(20,0,0)),MAX(N$21:N346,F347),"")</f>
        <v/>
      </c>
      <c r="N347" s="4" t="str">
        <f t="shared" ca="1" si="53"/>
        <v/>
      </c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0"/>
      <c r="AF347" s="20"/>
      <c r="AG347" s="20"/>
      <c r="AH347" s="20"/>
      <c r="AI347" s="20"/>
      <c r="AJ347" s="20"/>
      <c r="AK347" s="20"/>
    </row>
    <row r="348" spans="1:37" ht="13.8" x14ac:dyDescent="0.3">
      <c r="A348" s="3">
        <f t="shared" ca="1" si="45"/>
        <v>0</v>
      </c>
      <c r="B348" s="6">
        <f t="shared" ca="1" si="46"/>
        <v>5.248484256560765</v>
      </c>
      <c r="C348" s="4" t="str">
        <f t="shared" ca="1" si="47"/>
        <v/>
      </c>
      <c r="D348" s="20">
        <v>3.1801797111511405</v>
      </c>
      <c r="E348" s="4">
        <f t="shared" si="48"/>
        <v>2.2084581327438475E-3</v>
      </c>
      <c r="F348" s="4" t="str">
        <f t="shared" ca="1" si="49"/>
        <v/>
      </c>
      <c r="G348" s="3" t="str">
        <f ca="1">IF(F348&lt;&gt;"",SUM(COUNTIF($K$22:$K348,"&gt;"&amp;F348),COUNTIF($M$22:$M348,"&gt;"&amp;F348)),"")</f>
        <v/>
      </c>
      <c r="H348" s="20">
        <v>14.6412981317917</v>
      </c>
      <c r="I348" s="4">
        <f t="shared" si="50"/>
        <v>1.0167568147077569E-2</v>
      </c>
      <c r="J348" s="4" t="str">
        <f t="shared" ca="1" si="51"/>
        <v/>
      </c>
      <c r="K348" s="4" t="str">
        <f ca="1">IF(AND(MAX(L$21:L347)&lt;=MAX(N$21:N347),F348&lt;&gt;"",MAX(L$21:L347)&lt;=TIME(20,0,0)),MAX(L$21:L347,F348),"")</f>
        <v/>
      </c>
      <c r="L348" s="4" t="str">
        <f t="shared" ca="1" si="52"/>
        <v/>
      </c>
      <c r="M348" s="4" t="str">
        <f ca="1">IF(AND(MAX(L$21:L347)&gt;MAX(N$21:N347),F348&lt;&gt;"",MAX(N$21:N347)&lt;TIME(20,0,0)),MAX(N$21:N347,F348),"")</f>
        <v/>
      </c>
      <c r="N348" s="4" t="str">
        <f t="shared" ca="1" si="53"/>
        <v/>
      </c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0"/>
      <c r="AF348" s="20"/>
      <c r="AG348" s="20"/>
      <c r="AH348" s="20"/>
      <c r="AI348" s="20"/>
      <c r="AJ348" s="20"/>
      <c r="AK348" s="20"/>
    </row>
    <row r="349" spans="1:37" ht="13.8" x14ac:dyDescent="0.3">
      <c r="A349" s="3">
        <f t="shared" ca="1" si="45"/>
        <v>1</v>
      </c>
      <c r="B349" s="6">
        <f t="shared" ca="1" si="46"/>
        <v>4.0501792801526868</v>
      </c>
      <c r="C349" s="4" t="str">
        <f t="shared" ca="1" si="47"/>
        <v/>
      </c>
      <c r="D349" s="20">
        <v>1.7561830039339839</v>
      </c>
      <c r="E349" s="4">
        <f t="shared" si="48"/>
        <v>1.2195715305097111E-3</v>
      </c>
      <c r="F349" s="4" t="str">
        <f t="shared" ca="1" si="49"/>
        <v/>
      </c>
      <c r="G349" s="3" t="str">
        <f ca="1">IF(F349&lt;&gt;"",SUM(COUNTIF($K$22:$K349,"&gt;"&amp;F349),COUNTIF($M$22:$M349,"&gt;"&amp;F349)),"")</f>
        <v/>
      </c>
      <c r="H349" s="20">
        <v>10.110360373473668</v>
      </c>
      <c r="I349" s="4">
        <f t="shared" si="50"/>
        <v>7.0210835926900472E-3</v>
      </c>
      <c r="J349" s="4" t="str">
        <f t="shared" ca="1" si="51"/>
        <v/>
      </c>
      <c r="K349" s="4" t="str">
        <f ca="1">IF(AND(MAX(L$21:L348)&lt;=MAX(N$21:N348),F349&lt;&gt;"",MAX(L$21:L348)&lt;=TIME(20,0,0)),MAX(L$21:L348,F349),"")</f>
        <v/>
      </c>
      <c r="L349" s="4" t="str">
        <f t="shared" ca="1" si="52"/>
        <v/>
      </c>
      <c r="M349" s="4" t="str">
        <f ca="1">IF(AND(MAX(L$21:L348)&gt;MAX(N$21:N348),F349&lt;&gt;"",MAX(N$21:N348)&lt;TIME(20,0,0)),MAX(N$21:N348,F349),"")</f>
        <v/>
      </c>
      <c r="N349" s="4" t="str">
        <f t="shared" ca="1" si="53"/>
        <v/>
      </c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0"/>
      <c r="AF349" s="20"/>
      <c r="AG349" s="20"/>
      <c r="AH349" s="20"/>
      <c r="AI349" s="20"/>
      <c r="AJ349" s="20"/>
      <c r="AK349" s="20"/>
    </row>
    <row r="350" spans="1:37" ht="13.8" x14ac:dyDescent="0.3">
      <c r="A350" s="3">
        <f t="shared" ca="1" si="45"/>
        <v>0</v>
      </c>
      <c r="B350" s="6">
        <f t="shared" ca="1" si="46"/>
        <v>6.3193821649428168</v>
      </c>
      <c r="C350" s="4" t="str">
        <f t="shared" ca="1" si="47"/>
        <v/>
      </c>
      <c r="D350" s="20">
        <v>3.2717902702897845</v>
      </c>
      <c r="E350" s="4">
        <f t="shared" si="48"/>
        <v>2.2720765765901281E-3</v>
      </c>
      <c r="F350" s="4" t="str">
        <f t="shared" ca="1" si="49"/>
        <v/>
      </c>
      <c r="G350" s="3" t="str">
        <f ca="1">IF(F350&lt;&gt;"",SUM(COUNTIF($K$22:$K350,"&gt;"&amp;F350),COUNTIF($M$22:$M350,"&gt;"&amp;F350)),"")</f>
        <v/>
      </c>
      <c r="H350" s="20">
        <v>18.143998128507519</v>
      </c>
      <c r="I350" s="4">
        <f t="shared" si="50"/>
        <v>1.2599998700352444E-2</v>
      </c>
      <c r="J350" s="4" t="str">
        <f t="shared" ca="1" si="51"/>
        <v/>
      </c>
      <c r="K350" s="4" t="str">
        <f ca="1">IF(AND(MAX(L$21:L349)&lt;=MAX(N$21:N349),F350&lt;&gt;"",MAX(L$21:L349)&lt;=TIME(20,0,0)),MAX(L$21:L349,F350),"")</f>
        <v/>
      </c>
      <c r="L350" s="4" t="str">
        <f t="shared" ca="1" si="52"/>
        <v/>
      </c>
      <c r="M350" s="4" t="str">
        <f ca="1">IF(AND(MAX(L$21:L349)&gt;MAX(N$21:N349),F350&lt;&gt;"",MAX(N$21:N349)&lt;TIME(20,0,0)),MAX(N$21:N349,F350),"")</f>
        <v/>
      </c>
      <c r="N350" s="4" t="str">
        <f t="shared" ca="1" si="53"/>
        <v/>
      </c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0"/>
      <c r="AF350" s="20"/>
      <c r="AG350" s="20"/>
      <c r="AH350" s="20"/>
      <c r="AI350" s="20"/>
      <c r="AJ350" s="20"/>
      <c r="AK350" s="20"/>
    </row>
    <row r="351" spans="1:37" ht="13.8" x14ac:dyDescent="0.3">
      <c r="A351" s="3">
        <f t="shared" ca="1" si="45"/>
        <v>0</v>
      </c>
      <c r="B351" s="6">
        <f t="shared" ca="1" si="46"/>
        <v>1.7540692653316012</v>
      </c>
      <c r="C351" s="4" t="str">
        <f t="shared" ca="1" si="47"/>
        <v/>
      </c>
      <c r="D351" s="20">
        <v>3.29099624043738</v>
      </c>
      <c r="E351" s="4">
        <f t="shared" si="48"/>
        <v>2.2854140558592915E-3</v>
      </c>
      <c r="F351" s="4" t="str">
        <f t="shared" ca="1" si="49"/>
        <v/>
      </c>
      <c r="G351" s="3" t="str">
        <f ca="1">IF(F351&lt;&gt;"",SUM(COUNTIF($K$22:$K351,"&gt;"&amp;F351),COUNTIF($M$22:$M351,"&gt;"&amp;F351)),"")</f>
        <v/>
      </c>
      <c r="H351" s="20">
        <v>8.4682989533030195</v>
      </c>
      <c r="I351" s="4">
        <f t="shared" si="50"/>
        <v>5.8807631620159855E-3</v>
      </c>
      <c r="J351" s="4" t="str">
        <f t="shared" ca="1" si="51"/>
        <v/>
      </c>
      <c r="K351" s="4" t="str">
        <f ca="1">IF(AND(MAX(L$21:L350)&lt;=MAX(N$21:N350),F351&lt;&gt;"",MAX(L$21:L350)&lt;=TIME(20,0,0)),MAX(L$21:L350,F351),"")</f>
        <v/>
      </c>
      <c r="L351" s="4" t="str">
        <f t="shared" ca="1" si="52"/>
        <v/>
      </c>
      <c r="M351" s="4" t="str">
        <f ca="1">IF(AND(MAX(L$21:L350)&gt;MAX(N$21:N350),F351&lt;&gt;"",MAX(N$21:N350)&lt;TIME(20,0,0)),MAX(N$21:N350,F351),"")</f>
        <v/>
      </c>
      <c r="N351" s="4" t="str">
        <f t="shared" ca="1" si="53"/>
        <v/>
      </c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0"/>
      <c r="AF351" s="20"/>
      <c r="AG351" s="20"/>
      <c r="AH351" s="20"/>
      <c r="AI351" s="20"/>
      <c r="AJ351" s="20"/>
      <c r="AK351" s="20"/>
    </row>
    <row r="352" spans="1:37" ht="13.8" x14ac:dyDescent="0.3">
      <c r="A352" s="3">
        <f t="shared" ca="1" si="45"/>
        <v>1</v>
      </c>
      <c r="B352" s="6">
        <f t="shared" ca="1" si="46"/>
        <v>2.5696193587667828</v>
      </c>
      <c r="C352" s="4" t="str">
        <f t="shared" ca="1" si="47"/>
        <v/>
      </c>
      <c r="D352" s="20">
        <v>3.6546963504661107</v>
      </c>
      <c r="E352" s="4">
        <f t="shared" si="48"/>
        <v>2.5379835767125767E-3</v>
      </c>
      <c r="F352" s="4" t="str">
        <f t="shared" ca="1" si="49"/>
        <v/>
      </c>
      <c r="G352" s="3" t="str">
        <f ca="1">IF(F352&lt;&gt;"",SUM(COUNTIF($K$22:$K352,"&gt;"&amp;F352),COUNTIF($M$22:$M352,"&gt;"&amp;F352)),"")</f>
        <v/>
      </c>
      <c r="H352" s="20">
        <v>12.60844104912394</v>
      </c>
      <c r="I352" s="4">
        <f t="shared" si="50"/>
        <v>8.7558618396694019E-3</v>
      </c>
      <c r="J352" s="4" t="str">
        <f t="shared" ca="1" si="51"/>
        <v/>
      </c>
      <c r="K352" s="4" t="str">
        <f ca="1">IF(AND(MAX(L$21:L351)&lt;=MAX(N$21:N351),F352&lt;&gt;"",MAX(L$21:L351)&lt;=TIME(20,0,0)),MAX(L$21:L351,F352),"")</f>
        <v/>
      </c>
      <c r="L352" s="4" t="str">
        <f t="shared" ca="1" si="52"/>
        <v/>
      </c>
      <c r="M352" s="4" t="str">
        <f ca="1">IF(AND(MAX(L$21:L351)&gt;MAX(N$21:N351),F352&lt;&gt;"",MAX(N$21:N351)&lt;TIME(20,0,0)),MAX(N$21:N351,F352),"")</f>
        <v/>
      </c>
      <c r="N352" s="4" t="str">
        <f t="shared" ca="1" si="53"/>
        <v/>
      </c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0"/>
      <c r="AF352" s="20"/>
      <c r="AG352" s="20"/>
      <c r="AH352" s="20"/>
      <c r="AI352" s="20"/>
      <c r="AJ352" s="20"/>
      <c r="AK352" s="20"/>
    </row>
    <row r="353" spans="1:37" ht="13.8" x14ac:dyDescent="0.3">
      <c r="A353" s="3">
        <f t="shared" ca="1" si="45"/>
        <v>0</v>
      </c>
      <c r="B353" s="6">
        <f t="shared" ca="1" si="46"/>
        <v>7.9878355443343576</v>
      </c>
      <c r="C353" s="4" t="str">
        <f t="shared" ca="1" si="47"/>
        <v/>
      </c>
      <c r="D353" s="20">
        <v>3.2416746269773284</v>
      </c>
      <c r="E353" s="4">
        <f t="shared" si="48"/>
        <v>2.2511629354009226E-3</v>
      </c>
      <c r="F353" s="4" t="str">
        <f t="shared" ca="1" si="49"/>
        <v/>
      </c>
      <c r="G353" s="3" t="str">
        <f ca="1">IF(F353&lt;&gt;"",SUM(COUNTIF($K$22:$K353,"&gt;"&amp;F353),COUNTIF($M$22:$M353,"&gt;"&amp;F353)),"")</f>
        <v/>
      </c>
      <c r="H353" s="20">
        <v>12.6745129970368</v>
      </c>
      <c r="I353" s="4">
        <f t="shared" si="50"/>
        <v>8.8017451368311104E-3</v>
      </c>
      <c r="J353" s="4" t="str">
        <f t="shared" ca="1" si="51"/>
        <v/>
      </c>
      <c r="K353" s="4" t="str">
        <f ca="1">IF(AND(MAX(L$21:L352)&lt;=MAX(N$21:N352),F353&lt;&gt;"",MAX(L$21:L352)&lt;=TIME(20,0,0)),MAX(L$21:L352,F353),"")</f>
        <v/>
      </c>
      <c r="L353" s="4" t="str">
        <f t="shared" ca="1" si="52"/>
        <v/>
      </c>
      <c r="M353" s="4" t="str">
        <f ca="1">IF(AND(MAX(L$21:L352)&gt;MAX(N$21:N352),F353&lt;&gt;"",MAX(N$21:N352)&lt;TIME(20,0,0)),MAX(N$21:N352,F353),"")</f>
        <v/>
      </c>
      <c r="N353" s="4" t="str">
        <f t="shared" ca="1" si="53"/>
        <v/>
      </c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0"/>
      <c r="AF353" s="20"/>
      <c r="AG353" s="20"/>
      <c r="AH353" s="20"/>
      <c r="AI353" s="20"/>
      <c r="AJ353" s="20"/>
      <c r="AK353" s="20"/>
    </row>
    <row r="354" spans="1:37" ht="13.8" x14ac:dyDescent="0.3">
      <c r="A354" s="3">
        <f t="shared" ca="1" si="45"/>
        <v>0</v>
      </c>
      <c r="B354" s="6">
        <f t="shared" ca="1" si="46"/>
        <v>4.6703384745667949</v>
      </c>
      <c r="C354" s="4" t="str">
        <f t="shared" ca="1" si="47"/>
        <v/>
      </c>
      <c r="D354" s="20">
        <v>2.5027610566467047</v>
      </c>
      <c r="E354" s="4">
        <f t="shared" si="48"/>
        <v>1.7380285115602115E-3</v>
      </c>
      <c r="F354" s="4" t="str">
        <f t="shared" ca="1" si="49"/>
        <v/>
      </c>
      <c r="G354" s="3" t="str">
        <f ca="1">IF(F354&lt;&gt;"",SUM(COUNTIF($K$22:$K354,"&gt;"&amp;F354),COUNTIF($M$22:$M354,"&gt;"&amp;F354)),"")</f>
        <v/>
      </c>
      <c r="H354" s="20">
        <v>12.125584627610806</v>
      </c>
      <c r="I354" s="4">
        <f t="shared" si="50"/>
        <v>8.4205448802852825E-3</v>
      </c>
      <c r="J354" s="4" t="str">
        <f t="shared" ca="1" si="51"/>
        <v/>
      </c>
      <c r="K354" s="4" t="str">
        <f ca="1">IF(AND(MAX(L$21:L353)&lt;=MAX(N$21:N353),F354&lt;&gt;"",MAX(L$21:L353)&lt;=TIME(20,0,0)),MAX(L$21:L353,F354),"")</f>
        <v/>
      </c>
      <c r="L354" s="4" t="str">
        <f t="shared" ca="1" si="52"/>
        <v/>
      </c>
      <c r="M354" s="4" t="str">
        <f ca="1">IF(AND(MAX(L$21:L353)&gt;MAX(N$21:N353),F354&lt;&gt;"",MAX(N$21:N353)&lt;TIME(20,0,0)),MAX(N$21:N353,F354),"")</f>
        <v/>
      </c>
      <c r="N354" s="4" t="str">
        <f t="shared" ca="1" si="53"/>
        <v/>
      </c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0"/>
      <c r="AF354" s="20"/>
      <c r="AG354" s="20"/>
      <c r="AH354" s="20"/>
      <c r="AI354" s="20"/>
      <c r="AJ354" s="20"/>
      <c r="AK354" s="20"/>
    </row>
    <row r="355" spans="1:37" ht="13.8" x14ac:dyDescent="0.3">
      <c r="A355" s="3">
        <f t="shared" ca="1" si="45"/>
        <v>0</v>
      </c>
      <c r="B355" s="6">
        <f t="shared" ca="1" si="46"/>
        <v>8.6574106603665797</v>
      </c>
      <c r="C355" s="4" t="str">
        <f t="shared" ca="1" si="47"/>
        <v/>
      </c>
      <c r="D355" s="20">
        <v>3.5597595986728265</v>
      </c>
      <c r="E355" s="4">
        <f t="shared" si="48"/>
        <v>2.4720552768561295E-3</v>
      </c>
      <c r="F355" s="4" t="str">
        <f t="shared" ca="1" si="49"/>
        <v/>
      </c>
      <c r="G355" s="3" t="str">
        <f ca="1">IF(F355&lt;&gt;"",SUM(COUNTIF($K$22:$K355,"&gt;"&amp;F355),COUNTIF($M$22:$M355,"&gt;"&amp;F355)),"")</f>
        <v/>
      </c>
      <c r="H355" s="20">
        <v>6.4172803983092308</v>
      </c>
      <c r="I355" s="4">
        <f t="shared" si="50"/>
        <v>4.4564447210480767E-3</v>
      </c>
      <c r="J355" s="4" t="str">
        <f t="shared" ca="1" si="51"/>
        <v/>
      </c>
      <c r="K355" s="4" t="str">
        <f ca="1">IF(AND(MAX(L$21:L354)&lt;=MAX(N$21:N354),F355&lt;&gt;"",MAX(L$21:L354)&lt;=TIME(20,0,0)),MAX(L$21:L354,F355),"")</f>
        <v/>
      </c>
      <c r="L355" s="4" t="str">
        <f t="shared" ca="1" si="52"/>
        <v/>
      </c>
      <c r="M355" s="4" t="str">
        <f ca="1">IF(AND(MAX(L$21:L354)&gt;MAX(N$21:N354),F355&lt;&gt;"",MAX(N$21:N354)&lt;TIME(20,0,0)),MAX(N$21:N354,F355),"")</f>
        <v/>
      </c>
      <c r="N355" s="4" t="str">
        <f t="shared" ca="1" si="53"/>
        <v/>
      </c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0"/>
      <c r="AF355" s="20"/>
      <c r="AG355" s="20"/>
      <c r="AH355" s="20"/>
      <c r="AI355" s="20"/>
      <c r="AJ355" s="20"/>
      <c r="AK355" s="20"/>
    </row>
    <row r="356" spans="1:37" ht="13.8" x14ac:dyDescent="0.3">
      <c r="A356" s="3">
        <f t="shared" ca="1" si="45"/>
        <v>0</v>
      </c>
      <c r="B356" s="6">
        <f t="shared" ca="1" si="46"/>
        <v>1.7517074027149</v>
      </c>
      <c r="C356" s="4" t="str">
        <f t="shared" ca="1" si="47"/>
        <v/>
      </c>
      <c r="D356" s="20">
        <v>3.1681556227595138</v>
      </c>
      <c r="E356" s="4">
        <f t="shared" si="48"/>
        <v>2.2001080713607733E-3</v>
      </c>
      <c r="F356" s="4" t="str">
        <f t="shared" ca="1" si="49"/>
        <v/>
      </c>
      <c r="G356" s="3" t="str">
        <f ca="1">IF(F356&lt;&gt;"",SUM(COUNTIF($K$22:$K356,"&gt;"&amp;F356),COUNTIF($M$22:$M356,"&gt;"&amp;F356)),"")</f>
        <v/>
      </c>
      <c r="H356" s="20">
        <v>14.908050085650757</v>
      </c>
      <c r="I356" s="4">
        <f t="shared" si="50"/>
        <v>1.0352812559479693E-2</v>
      </c>
      <c r="J356" s="4" t="str">
        <f t="shared" ca="1" si="51"/>
        <v/>
      </c>
      <c r="K356" s="4" t="str">
        <f ca="1">IF(AND(MAX(L$21:L355)&lt;=MAX(N$21:N355),F356&lt;&gt;"",MAX(L$21:L355)&lt;=TIME(20,0,0)),MAX(L$21:L355,F356),"")</f>
        <v/>
      </c>
      <c r="L356" s="4" t="str">
        <f t="shared" ca="1" si="52"/>
        <v/>
      </c>
      <c r="M356" s="4" t="str">
        <f ca="1">IF(AND(MAX(L$21:L355)&gt;MAX(N$21:N355),F356&lt;&gt;"",MAX(N$21:N355)&lt;TIME(20,0,0)),MAX(N$21:N355,F356),"")</f>
        <v/>
      </c>
      <c r="N356" s="4" t="str">
        <f t="shared" ca="1" si="53"/>
        <v/>
      </c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0"/>
      <c r="AF356" s="20"/>
      <c r="AG356" s="20"/>
      <c r="AH356" s="20"/>
      <c r="AI356" s="20"/>
      <c r="AJ356" s="20"/>
      <c r="AK356" s="20"/>
    </row>
    <row r="357" spans="1:37" ht="13.8" x14ac:dyDescent="0.3">
      <c r="A357" s="3">
        <f t="shared" ca="1" si="45"/>
        <v>1</v>
      </c>
      <c r="B357" s="6">
        <f t="shared" ca="1" si="46"/>
        <v>2.0437825896470656</v>
      </c>
      <c r="C357" s="4" t="str">
        <f t="shared" ca="1" si="47"/>
        <v/>
      </c>
      <c r="D357" s="20">
        <v>3.6353462822517031</v>
      </c>
      <c r="E357" s="4">
        <f t="shared" si="48"/>
        <v>2.5245460293414606E-3</v>
      </c>
      <c r="F357" s="4" t="str">
        <f t="shared" ca="1" si="49"/>
        <v/>
      </c>
      <c r="G357" s="3" t="str">
        <f ca="1">IF(F357&lt;&gt;"",SUM(COUNTIF($K$22:$K357,"&gt;"&amp;F357),COUNTIF($M$22:$M357,"&gt;"&amp;F357)),"")</f>
        <v/>
      </c>
      <c r="H357" s="20">
        <v>15.991522597360017</v>
      </c>
      <c r="I357" s="4">
        <f t="shared" si="50"/>
        <v>1.1105224025944457E-2</v>
      </c>
      <c r="J357" s="4" t="str">
        <f t="shared" ca="1" si="51"/>
        <v/>
      </c>
      <c r="K357" s="4" t="str">
        <f ca="1">IF(AND(MAX(L$21:L356)&lt;=MAX(N$21:N356),F357&lt;&gt;"",MAX(L$21:L356)&lt;=TIME(20,0,0)),MAX(L$21:L356,F357),"")</f>
        <v/>
      </c>
      <c r="L357" s="4" t="str">
        <f t="shared" ca="1" si="52"/>
        <v/>
      </c>
      <c r="M357" s="4" t="str">
        <f ca="1">IF(AND(MAX(L$21:L356)&gt;MAX(N$21:N356),F357&lt;&gt;"",MAX(N$21:N356)&lt;TIME(20,0,0)),MAX(N$21:N356,F357),"")</f>
        <v/>
      </c>
      <c r="N357" s="4" t="str">
        <f t="shared" ca="1" si="53"/>
        <v/>
      </c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0"/>
      <c r="AF357" s="20"/>
      <c r="AG357" s="20"/>
      <c r="AH357" s="20"/>
      <c r="AI357" s="20"/>
      <c r="AJ357" s="20"/>
      <c r="AK357" s="20"/>
    </row>
    <row r="358" spans="1:37" ht="13.8" x14ac:dyDescent="0.3">
      <c r="A358" s="3">
        <f t="shared" ca="1" si="45"/>
        <v>0</v>
      </c>
      <c r="B358" s="6">
        <f t="shared" ca="1" si="46"/>
        <v>7.678709093466944</v>
      </c>
      <c r="C358" s="4" t="str">
        <f t="shared" ca="1" si="47"/>
        <v/>
      </c>
      <c r="D358" s="20">
        <v>2.6911662947240984</v>
      </c>
      <c r="E358" s="4">
        <f t="shared" si="48"/>
        <v>1.8688654824472906E-3</v>
      </c>
      <c r="F358" s="4" t="str">
        <f t="shared" ca="1" si="49"/>
        <v/>
      </c>
      <c r="G358" s="3" t="str">
        <f ca="1">IF(F358&lt;&gt;"",SUM(COUNTIF($K$22:$K358,"&gt;"&amp;F358),COUNTIF($M$22:$M358,"&gt;"&amp;F358)),"")</f>
        <v/>
      </c>
      <c r="H358" s="20">
        <v>18.544070636962715</v>
      </c>
      <c r="I358" s="4">
        <f t="shared" si="50"/>
        <v>1.2877826831224107E-2</v>
      </c>
      <c r="J358" s="4" t="str">
        <f t="shared" ca="1" si="51"/>
        <v/>
      </c>
      <c r="K358" s="4" t="str">
        <f ca="1">IF(AND(MAX(L$21:L357)&lt;=MAX(N$21:N357),F358&lt;&gt;"",MAX(L$21:L357)&lt;=TIME(20,0,0)),MAX(L$21:L357,F358),"")</f>
        <v/>
      </c>
      <c r="L358" s="4" t="str">
        <f t="shared" ca="1" si="52"/>
        <v/>
      </c>
      <c r="M358" s="4" t="str">
        <f ca="1">IF(AND(MAX(L$21:L357)&gt;MAX(N$21:N357),F358&lt;&gt;"",MAX(N$21:N357)&lt;TIME(20,0,0)),MAX(N$21:N357,F358),"")</f>
        <v/>
      </c>
      <c r="N358" s="4" t="str">
        <f t="shared" ca="1" si="53"/>
        <v/>
      </c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0"/>
      <c r="AF358" s="20"/>
      <c r="AG358" s="20"/>
      <c r="AH358" s="20"/>
      <c r="AI358" s="20"/>
      <c r="AJ358" s="20"/>
      <c r="AK358" s="20"/>
    </row>
    <row r="359" spans="1:37" ht="13.8" x14ac:dyDescent="0.3">
      <c r="A359" s="3">
        <f t="shared" ca="1" si="45"/>
        <v>0</v>
      </c>
      <c r="B359" s="6">
        <f t="shared" ca="1" si="46"/>
        <v>2.5875853061156273</v>
      </c>
      <c r="C359" s="4" t="str">
        <f t="shared" ca="1" si="47"/>
        <v/>
      </c>
      <c r="D359" s="20">
        <v>2.3734803638290032</v>
      </c>
      <c r="E359" s="4">
        <f t="shared" si="48"/>
        <v>1.64825025265903E-3</v>
      </c>
      <c r="F359" s="4" t="str">
        <f t="shared" ca="1" si="49"/>
        <v/>
      </c>
      <c r="G359" s="3" t="str">
        <f ca="1">IF(F359&lt;&gt;"",SUM(COUNTIF($K$22:$K359,"&gt;"&amp;F359),COUNTIF($M$22:$M359,"&gt;"&amp;F359)),"")</f>
        <v/>
      </c>
      <c r="H359" s="20">
        <v>13.035107751093165</v>
      </c>
      <c r="I359" s="4">
        <f t="shared" si="50"/>
        <v>9.0521581604813637E-3</v>
      </c>
      <c r="J359" s="4" t="str">
        <f t="shared" ca="1" si="51"/>
        <v/>
      </c>
      <c r="K359" s="4" t="str">
        <f ca="1">IF(AND(MAX(L$21:L358)&lt;=MAX(N$21:N358),F359&lt;&gt;"",MAX(L$21:L358)&lt;=TIME(20,0,0)),MAX(L$21:L358,F359),"")</f>
        <v/>
      </c>
      <c r="L359" s="4" t="str">
        <f t="shared" ca="1" si="52"/>
        <v/>
      </c>
      <c r="M359" s="4" t="str">
        <f ca="1">IF(AND(MAX(L$21:L358)&gt;MAX(N$21:N358),F359&lt;&gt;"",MAX(N$21:N358)&lt;TIME(20,0,0)),MAX(N$21:N358,F359),"")</f>
        <v/>
      </c>
      <c r="N359" s="4" t="str">
        <f t="shared" ca="1" si="53"/>
        <v/>
      </c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0"/>
      <c r="AF359" s="20"/>
      <c r="AG359" s="20"/>
      <c r="AH359" s="20"/>
      <c r="AI359" s="20"/>
      <c r="AJ359" s="20"/>
      <c r="AK359" s="20"/>
    </row>
    <row r="360" spans="1:37" ht="13.8" x14ac:dyDescent="0.3">
      <c r="A360" s="3">
        <f t="shared" ca="1" si="45"/>
        <v>0</v>
      </c>
      <c r="B360" s="6">
        <f t="shared" ca="1" si="46"/>
        <v>10.749623706150375</v>
      </c>
      <c r="C360" s="4" t="str">
        <f t="shared" ca="1" si="47"/>
        <v/>
      </c>
      <c r="D360" s="20">
        <v>3.3019775363100052</v>
      </c>
      <c r="E360" s="4">
        <f t="shared" si="48"/>
        <v>2.2930399557708368E-3</v>
      </c>
      <c r="F360" s="4" t="str">
        <f t="shared" ca="1" si="49"/>
        <v/>
      </c>
      <c r="G360" s="3" t="str">
        <f ca="1">IF(F360&lt;&gt;"",SUM(COUNTIF($K$22:$K360,"&gt;"&amp;F360),COUNTIF($M$22:$M360,"&gt;"&amp;F360)),"")</f>
        <v/>
      </c>
      <c r="H360" s="20">
        <v>14.401208583549305</v>
      </c>
      <c r="I360" s="4">
        <f t="shared" si="50"/>
        <v>1.0000839294131461E-2</v>
      </c>
      <c r="J360" s="4" t="str">
        <f t="shared" ca="1" si="51"/>
        <v/>
      </c>
      <c r="K360" s="4" t="str">
        <f ca="1">IF(AND(MAX(L$21:L359)&lt;=MAX(N$21:N359),F360&lt;&gt;"",MAX(L$21:L359)&lt;=TIME(20,0,0)),MAX(L$21:L359,F360),"")</f>
        <v/>
      </c>
      <c r="L360" s="4" t="str">
        <f t="shared" ca="1" si="52"/>
        <v/>
      </c>
      <c r="M360" s="4" t="str">
        <f ca="1">IF(AND(MAX(L$21:L359)&gt;MAX(N$21:N359),F360&lt;&gt;"",MAX(N$21:N359)&lt;TIME(20,0,0)),MAX(N$21:N359,F360),"")</f>
        <v/>
      </c>
      <c r="N360" s="4" t="str">
        <f t="shared" ca="1" si="53"/>
        <v/>
      </c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0"/>
      <c r="AF360" s="20"/>
      <c r="AG360" s="20"/>
      <c r="AH360" s="20"/>
      <c r="AI360" s="20"/>
      <c r="AJ360" s="20"/>
      <c r="AK360" s="20"/>
    </row>
    <row r="361" spans="1:37" ht="13.8" x14ac:dyDescent="0.3">
      <c r="A361" s="3">
        <f t="shared" ca="1" si="45"/>
        <v>0</v>
      </c>
      <c r="B361" s="6">
        <f t="shared" ca="1" si="46"/>
        <v>7.8493328861652731</v>
      </c>
      <c r="C361" s="4" t="str">
        <f t="shared" ca="1" si="47"/>
        <v/>
      </c>
      <c r="D361" s="20">
        <v>2.5139990005554864</v>
      </c>
      <c r="E361" s="4">
        <f t="shared" si="48"/>
        <v>1.7458326392746433E-3</v>
      </c>
      <c r="F361" s="4" t="str">
        <f t="shared" ca="1" si="49"/>
        <v/>
      </c>
      <c r="G361" s="3" t="str">
        <f ca="1">IF(F361&lt;&gt;"",SUM(COUNTIF($K$22:$K361,"&gt;"&amp;F361),COUNTIF($M$22:$M361,"&gt;"&amp;F361)),"")</f>
        <v/>
      </c>
      <c r="H361" s="20">
        <v>20.26621306562447</v>
      </c>
      <c r="I361" s="4">
        <f t="shared" si="50"/>
        <v>1.4073759073350326E-2</v>
      </c>
      <c r="J361" s="4" t="str">
        <f t="shared" ca="1" si="51"/>
        <v/>
      </c>
      <c r="K361" s="4" t="str">
        <f ca="1">IF(AND(MAX(L$21:L360)&lt;=MAX(N$21:N360),F361&lt;&gt;"",MAX(L$21:L360)&lt;=TIME(20,0,0)),MAX(L$21:L360,F361),"")</f>
        <v/>
      </c>
      <c r="L361" s="4" t="str">
        <f t="shared" ca="1" si="52"/>
        <v/>
      </c>
      <c r="M361" s="4" t="str">
        <f ca="1">IF(AND(MAX(L$21:L360)&gt;MAX(N$21:N360),F361&lt;&gt;"",MAX(N$21:N360)&lt;TIME(20,0,0)),MAX(N$21:N360,F361),"")</f>
        <v/>
      </c>
      <c r="N361" s="4" t="str">
        <f t="shared" ca="1" si="53"/>
        <v/>
      </c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0"/>
      <c r="AF361" s="20"/>
      <c r="AG361" s="20"/>
      <c r="AH361" s="20"/>
      <c r="AI361" s="20"/>
      <c r="AJ361" s="20"/>
      <c r="AK361" s="20"/>
    </row>
    <row r="362" spans="1:37" ht="13.8" x14ac:dyDescent="0.3">
      <c r="A362" s="3">
        <f t="shared" ca="1" si="45"/>
        <v>0</v>
      </c>
      <c r="B362" s="6">
        <f t="shared" ca="1" si="46"/>
        <v>3.6388562089626881</v>
      </c>
      <c r="C362" s="4" t="str">
        <f t="shared" ca="1" si="47"/>
        <v/>
      </c>
      <c r="D362" s="20">
        <v>3.6409490538317186</v>
      </c>
      <c r="E362" s="4">
        <f t="shared" si="48"/>
        <v>2.5284368429386935E-3</v>
      </c>
      <c r="F362" s="4" t="str">
        <f t="shared" ca="1" si="49"/>
        <v/>
      </c>
      <c r="G362" s="3" t="str">
        <f ca="1">IF(F362&lt;&gt;"",SUM(COUNTIF($K$22:$K362,"&gt;"&amp;F362),COUNTIF($M$22:$M362,"&gt;"&amp;F362)),"")</f>
        <v/>
      </c>
      <c r="H362" s="20">
        <v>16.239840230482514</v>
      </c>
      <c r="I362" s="4">
        <f t="shared" si="50"/>
        <v>1.1277666826723967E-2</v>
      </c>
      <c r="J362" s="4" t="str">
        <f t="shared" ca="1" si="51"/>
        <v/>
      </c>
      <c r="K362" s="4" t="str">
        <f ca="1">IF(AND(MAX(L$21:L361)&lt;=MAX(N$21:N361),F362&lt;&gt;"",MAX(L$21:L361)&lt;=TIME(20,0,0)),MAX(L$21:L361,F362),"")</f>
        <v/>
      </c>
      <c r="L362" s="4" t="str">
        <f t="shared" ca="1" si="52"/>
        <v/>
      </c>
      <c r="M362" s="4" t="str">
        <f ca="1">IF(AND(MAX(L$21:L361)&gt;MAX(N$21:N361),F362&lt;&gt;"",MAX(N$21:N361)&lt;TIME(20,0,0)),MAX(N$21:N361,F362),"")</f>
        <v/>
      </c>
      <c r="N362" s="4" t="str">
        <f t="shared" ca="1" si="53"/>
        <v/>
      </c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0"/>
      <c r="AF362" s="20"/>
      <c r="AG362" s="20"/>
      <c r="AH362" s="20"/>
      <c r="AI362" s="20"/>
      <c r="AJ362" s="20"/>
      <c r="AK362" s="20"/>
    </row>
    <row r="363" spans="1:37" ht="13.8" x14ac:dyDescent="0.3">
      <c r="A363" s="3">
        <f t="shared" ca="1" si="45"/>
        <v>0</v>
      </c>
      <c r="B363" s="6">
        <f t="shared" ca="1" si="46"/>
        <v>5.3125892961292989</v>
      </c>
      <c r="C363" s="4" t="str">
        <f t="shared" ca="1" si="47"/>
        <v/>
      </c>
      <c r="D363" s="20">
        <v>3.8294659892271738</v>
      </c>
      <c r="E363" s="4">
        <f t="shared" si="48"/>
        <v>2.6593513814077594E-3</v>
      </c>
      <c r="F363" s="4" t="str">
        <f t="shared" ca="1" si="49"/>
        <v/>
      </c>
      <c r="G363" s="3" t="str">
        <f ca="1">IF(F363&lt;&gt;"",SUM(COUNTIF($K$22:$K363,"&gt;"&amp;F363),COUNTIF($M$22:$M363,"&gt;"&amp;F363)),"")</f>
        <v/>
      </c>
      <c r="H363" s="20">
        <v>6.2296971160685644</v>
      </c>
      <c r="I363" s="4">
        <f t="shared" si="50"/>
        <v>4.3261785528253922E-3</v>
      </c>
      <c r="J363" s="4" t="str">
        <f t="shared" ca="1" si="51"/>
        <v/>
      </c>
      <c r="K363" s="4" t="str">
        <f ca="1">IF(AND(MAX(L$21:L362)&lt;=MAX(N$21:N362),F363&lt;&gt;"",MAX(L$21:L362)&lt;=TIME(20,0,0)),MAX(L$21:L362,F363),"")</f>
        <v/>
      </c>
      <c r="L363" s="4" t="str">
        <f t="shared" ca="1" si="52"/>
        <v/>
      </c>
      <c r="M363" s="4" t="str">
        <f ca="1">IF(AND(MAX(L$21:L362)&gt;MAX(N$21:N362),F363&lt;&gt;"",MAX(N$21:N362)&lt;TIME(20,0,0)),MAX(N$21:N362,F363),"")</f>
        <v/>
      </c>
      <c r="N363" s="4" t="str">
        <f t="shared" ca="1" si="53"/>
        <v/>
      </c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0"/>
      <c r="AF363" s="20"/>
      <c r="AG363" s="20"/>
      <c r="AH363" s="20"/>
      <c r="AI363" s="20"/>
      <c r="AJ363" s="20"/>
      <c r="AK363" s="20"/>
    </row>
    <row r="364" spans="1:37" ht="13.8" x14ac:dyDescent="0.3">
      <c r="A364" s="3">
        <f t="shared" ca="1" si="45"/>
        <v>0</v>
      </c>
      <c r="B364" s="6">
        <f t="shared" ca="1" si="46"/>
        <v>7.0665718729304565</v>
      </c>
      <c r="C364" s="4" t="str">
        <f t="shared" ca="1" si="47"/>
        <v/>
      </c>
      <c r="D364" s="20">
        <v>3.7254902811837383</v>
      </c>
      <c r="E364" s="4">
        <f t="shared" si="48"/>
        <v>2.5871460285998181E-3</v>
      </c>
      <c r="F364" s="4" t="str">
        <f t="shared" ca="1" si="49"/>
        <v/>
      </c>
      <c r="G364" s="3" t="str">
        <f ca="1">IF(F364&lt;&gt;"",SUM(COUNTIF($K$22:$K364,"&gt;"&amp;F364),COUNTIF($M$22:$M364,"&gt;"&amp;F364)),"")</f>
        <v/>
      </c>
      <c r="H364" s="20">
        <v>19.380581231089309</v>
      </c>
      <c r="I364" s="4">
        <f t="shared" si="50"/>
        <v>1.3458736966034243E-2</v>
      </c>
      <c r="J364" s="4" t="str">
        <f t="shared" ca="1" si="51"/>
        <v/>
      </c>
      <c r="K364" s="4" t="str">
        <f ca="1">IF(AND(MAX(L$21:L363)&lt;=MAX(N$21:N363),F364&lt;&gt;"",MAX(L$21:L363)&lt;=TIME(20,0,0)),MAX(L$21:L363,F364),"")</f>
        <v/>
      </c>
      <c r="L364" s="4" t="str">
        <f t="shared" ca="1" si="52"/>
        <v/>
      </c>
      <c r="M364" s="4" t="str">
        <f ca="1">IF(AND(MAX(L$21:L363)&gt;MAX(N$21:N363),F364&lt;&gt;"",MAX(N$21:N363)&lt;TIME(20,0,0)),MAX(N$21:N363,F364),"")</f>
        <v/>
      </c>
      <c r="N364" s="4" t="str">
        <f t="shared" ca="1" si="53"/>
        <v/>
      </c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0"/>
      <c r="AF364" s="20"/>
      <c r="AG364" s="20"/>
      <c r="AH364" s="20"/>
      <c r="AI364" s="20"/>
      <c r="AJ364" s="20"/>
      <c r="AK364" s="20"/>
    </row>
    <row r="365" spans="1:37" ht="13.8" x14ac:dyDescent="0.3">
      <c r="A365" s="3">
        <f t="shared" ca="1" si="45"/>
        <v>0</v>
      </c>
      <c r="B365" s="6">
        <f t="shared" ca="1" si="46"/>
        <v>1.4079640488360523</v>
      </c>
      <c r="C365" s="4" t="str">
        <f t="shared" ca="1" si="47"/>
        <v/>
      </c>
      <c r="D365" s="20">
        <v>2.4514723766769748</v>
      </c>
      <c r="E365" s="4">
        <f t="shared" si="48"/>
        <v>1.7024113726923436E-3</v>
      </c>
      <c r="F365" s="4" t="str">
        <f t="shared" ca="1" si="49"/>
        <v/>
      </c>
      <c r="G365" s="3" t="str">
        <f ca="1">IF(F365&lt;&gt;"",SUM(COUNTIF($K$22:$K365,"&gt;"&amp;F365),COUNTIF($M$22:$M365,"&gt;"&amp;F365)),"")</f>
        <v/>
      </c>
      <c r="H365" s="20">
        <v>10.842608768725768</v>
      </c>
      <c r="I365" s="4">
        <f t="shared" si="50"/>
        <v>7.5295894227262279E-3</v>
      </c>
      <c r="J365" s="4" t="str">
        <f t="shared" ca="1" si="51"/>
        <v/>
      </c>
      <c r="K365" s="4" t="str">
        <f ca="1">IF(AND(MAX(L$21:L364)&lt;=MAX(N$21:N364),F365&lt;&gt;"",MAX(L$21:L364)&lt;=TIME(20,0,0)),MAX(L$21:L364,F365),"")</f>
        <v/>
      </c>
      <c r="L365" s="4" t="str">
        <f t="shared" ca="1" si="52"/>
        <v/>
      </c>
      <c r="M365" s="4" t="str">
        <f ca="1">IF(AND(MAX(L$21:L364)&gt;MAX(N$21:N364),F365&lt;&gt;"",MAX(N$21:N364)&lt;TIME(20,0,0)),MAX(N$21:N364,F365),"")</f>
        <v/>
      </c>
      <c r="N365" s="4" t="str">
        <f t="shared" ca="1" si="53"/>
        <v/>
      </c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0"/>
      <c r="AF365" s="20"/>
      <c r="AG365" s="20"/>
      <c r="AH365" s="20"/>
      <c r="AI365" s="20"/>
      <c r="AJ365" s="20"/>
      <c r="AK365" s="20"/>
    </row>
    <row r="366" spans="1:37" ht="13.8" x14ac:dyDescent="0.3">
      <c r="A366" s="3">
        <f t="shared" ca="1" si="45"/>
        <v>0</v>
      </c>
      <c r="B366" s="6">
        <f t="shared" ca="1" si="46"/>
        <v>1.3632448462018365</v>
      </c>
      <c r="C366" s="4" t="str">
        <f t="shared" ca="1" si="47"/>
        <v/>
      </c>
      <c r="D366" s="20">
        <v>2.6897918208560441</v>
      </c>
      <c r="E366" s="4">
        <f t="shared" si="48"/>
        <v>1.8679109867055861E-3</v>
      </c>
      <c r="F366" s="4" t="str">
        <f t="shared" ca="1" si="49"/>
        <v/>
      </c>
      <c r="G366" s="3" t="str">
        <f ca="1">IF(F366&lt;&gt;"",SUM(COUNTIF($K$22:$K366,"&gt;"&amp;F366),COUNTIF($M$22:$M366,"&gt;"&amp;F366)),"")</f>
        <v/>
      </c>
      <c r="H366" s="20">
        <v>16.06688844425662</v>
      </c>
      <c r="I366" s="4">
        <f t="shared" si="50"/>
        <v>1.1157561419622652E-2</v>
      </c>
      <c r="J366" s="4" t="str">
        <f t="shared" ca="1" si="51"/>
        <v/>
      </c>
      <c r="K366" s="4" t="str">
        <f ca="1">IF(AND(MAX(L$21:L365)&lt;=MAX(N$21:N365),F366&lt;&gt;"",MAX(L$21:L365)&lt;=TIME(20,0,0)),MAX(L$21:L365,F366),"")</f>
        <v/>
      </c>
      <c r="L366" s="4" t="str">
        <f t="shared" ca="1" si="52"/>
        <v/>
      </c>
      <c r="M366" s="4" t="str">
        <f ca="1">IF(AND(MAX(L$21:L365)&gt;MAX(N$21:N365),F366&lt;&gt;"",MAX(N$21:N365)&lt;TIME(20,0,0)),MAX(N$21:N365,F366),"")</f>
        <v/>
      </c>
      <c r="N366" s="4" t="str">
        <f t="shared" ca="1" si="53"/>
        <v/>
      </c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0"/>
      <c r="AF366" s="20"/>
      <c r="AG366" s="20"/>
      <c r="AH366" s="20"/>
      <c r="AI366" s="20"/>
      <c r="AJ366" s="20"/>
      <c r="AK366" s="20"/>
    </row>
    <row r="367" spans="1:37" ht="13.8" x14ac:dyDescent="0.3">
      <c r="A367" s="3">
        <f t="shared" ca="1" si="45"/>
        <v>0</v>
      </c>
      <c r="B367" s="6">
        <f t="shared" ca="1" si="46"/>
        <v>1.7450453089562052</v>
      </c>
      <c r="C367" s="4" t="str">
        <f t="shared" ca="1" si="47"/>
        <v/>
      </c>
      <c r="D367" s="20">
        <v>4.4520583135890774</v>
      </c>
      <c r="E367" s="4">
        <f t="shared" si="48"/>
        <v>3.0917071622146371E-3</v>
      </c>
      <c r="F367" s="4" t="str">
        <f t="shared" ca="1" si="49"/>
        <v/>
      </c>
      <c r="G367" s="3" t="str">
        <f ca="1">IF(F367&lt;&gt;"",SUM(COUNTIF($K$22:$K367,"&gt;"&amp;F367),COUNTIF($M$22:$M367,"&gt;"&amp;F367)),"")</f>
        <v/>
      </c>
      <c r="H367" s="20">
        <v>14.60035381718626</v>
      </c>
      <c r="I367" s="4">
        <f t="shared" si="50"/>
        <v>1.0139134595268237E-2</v>
      </c>
      <c r="J367" s="4" t="str">
        <f t="shared" ca="1" si="51"/>
        <v/>
      </c>
      <c r="K367" s="4" t="str">
        <f ca="1">IF(AND(MAX(L$21:L366)&lt;=MAX(N$21:N366),F367&lt;&gt;"",MAX(L$21:L366)&lt;=TIME(20,0,0)),MAX(L$21:L366,F367),"")</f>
        <v/>
      </c>
      <c r="L367" s="4" t="str">
        <f t="shared" ca="1" si="52"/>
        <v/>
      </c>
      <c r="M367" s="4" t="str">
        <f ca="1">IF(AND(MAX(L$21:L366)&gt;MAX(N$21:N366),F367&lt;&gt;"",MAX(N$21:N366)&lt;TIME(20,0,0)),MAX(N$21:N366,F367),"")</f>
        <v/>
      </c>
      <c r="N367" s="4" t="str">
        <f t="shared" ca="1" si="53"/>
        <v/>
      </c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0"/>
      <c r="AF367" s="20"/>
      <c r="AG367" s="20"/>
      <c r="AH367" s="20"/>
      <c r="AI367" s="20"/>
      <c r="AJ367" s="20"/>
      <c r="AK367" s="20"/>
    </row>
    <row r="368" spans="1:37" ht="13.8" x14ac:dyDescent="0.3">
      <c r="A368" s="3">
        <f t="shared" ca="1" si="45"/>
        <v>0</v>
      </c>
      <c r="B368" s="6">
        <f t="shared" ca="1" si="46"/>
        <v>7.3098406292257412</v>
      </c>
      <c r="C368" s="4" t="str">
        <f t="shared" ca="1" si="47"/>
        <v/>
      </c>
      <c r="D368" s="20">
        <v>2.0303359709287179</v>
      </c>
      <c r="E368" s="4">
        <f t="shared" si="48"/>
        <v>1.4099555353671652E-3</v>
      </c>
      <c r="F368" s="4" t="str">
        <f t="shared" ca="1" si="49"/>
        <v/>
      </c>
      <c r="G368" s="3" t="str">
        <f ca="1">IF(F368&lt;&gt;"",SUM(COUNTIF($K$22:$K368,"&gt;"&amp;F368),COUNTIF($M$22:$M368,"&gt;"&amp;F368)),"")</f>
        <v/>
      </c>
      <c r="H368" s="20">
        <v>15.440351755059964</v>
      </c>
      <c r="I368" s="4">
        <f t="shared" si="50"/>
        <v>1.0722466496569419E-2</v>
      </c>
      <c r="J368" s="4" t="str">
        <f t="shared" ca="1" si="51"/>
        <v/>
      </c>
      <c r="K368" s="4" t="str">
        <f ca="1">IF(AND(MAX(L$21:L367)&lt;=MAX(N$21:N367),F368&lt;&gt;"",MAX(L$21:L367)&lt;=TIME(20,0,0)),MAX(L$21:L367,F368),"")</f>
        <v/>
      </c>
      <c r="L368" s="4" t="str">
        <f t="shared" ca="1" si="52"/>
        <v/>
      </c>
      <c r="M368" s="4" t="str">
        <f ca="1">IF(AND(MAX(L$21:L367)&gt;MAX(N$21:N367),F368&lt;&gt;"",MAX(N$21:N367)&lt;TIME(20,0,0)),MAX(N$21:N367,F368),"")</f>
        <v/>
      </c>
      <c r="N368" s="4" t="str">
        <f t="shared" ca="1" si="53"/>
        <v/>
      </c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0"/>
      <c r="AF368" s="20"/>
      <c r="AG368" s="20"/>
      <c r="AH368" s="20"/>
      <c r="AI368" s="20"/>
      <c r="AJ368" s="20"/>
      <c r="AK368" s="20"/>
    </row>
    <row r="369" spans="1:37" ht="13.8" x14ac:dyDescent="0.3">
      <c r="A369" s="3">
        <f t="shared" ca="1" si="45"/>
        <v>0</v>
      </c>
      <c r="B369" s="6">
        <f t="shared" ca="1" si="46"/>
        <v>1.3041704682842341</v>
      </c>
      <c r="C369" s="4" t="str">
        <f t="shared" ca="1" si="47"/>
        <v/>
      </c>
      <c r="D369" s="20">
        <v>2.9307374309864827</v>
      </c>
      <c r="E369" s="4">
        <f t="shared" si="48"/>
        <v>2.0352343270739464E-3</v>
      </c>
      <c r="F369" s="4" t="str">
        <f t="shared" ca="1" si="49"/>
        <v/>
      </c>
      <c r="G369" s="3" t="str">
        <f ca="1">IF(F369&lt;&gt;"",SUM(COUNTIF($K$22:$K369,"&gt;"&amp;F369),COUNTIF($M$22:$M369,"&gt;"&amp;F369)),"")</f>
        <v/>
      </c>
      <c r="H369" s="20">
        <v>15.02337969817745</v>
      </c>
      <c r="I369" s="4">
        <f t="shared" si="50"/>
        <v>1.0432902568178784E-2</v>
      </c>
      <c r="J369" s="4" t="str">
        <f t="shared" ca="1" si="51"/>
        <v/>
      </c>
      <c r="K369" s="4" t="str">
        <f ca="1">IF(AND(MAX(L$21:L368)&lt;=MAX(N$21:N368),F369&lt;&gt;"",MAX(L$21:L368)&lt;=TIME(20,0,0)),MAX(L$21:L368,F369),"")</f>
        <v/>
      </c>
      <c r="L369" s="4" t="str">
        <f t="shared" ca="1" si="52"/>
        <v/>
      </c>
      <c r="M369" s="4" t="str">
        <f ca="1">IF(AND(MAX(L$21:L368)&gt;MAX(N$21:N368),F369&lt;&gt;"",MAX(N$21:N368)&lt;TIME(20,0,0)),MAX(N$21:N368,F369),"")</f>
        <v/>
      </c>
      <c r="N369" s="4" t="str">
        <f t="shared" ca="1" si="53"/>
        <v/>
      </c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0"/>
      <c r="AF369" s="20"/>
      <c r="AG369" s="20"/>
      <c r="AH369" s="20"/>
      <c r="AI369" s="20"/>
      <c r="AJ369" s="20"/>
      <c r="AK369" s="20"/>
    </row>
    <row r="370" spans="1:37" ht="13.8" x14ac:dyDescent="0.3">
      <c r="A370" s="3">
        <f t="shared" ca="1" si="45"/>
        <v>1</v>
      </c>
      <c r="B370" s="6">
        <f t="shared" ca="1" si="46"/>
        <v>5.928582205405692</v>
      </c>
      <c r="C370" s="4" t="str">
        <f t="shared" ca="1" si="47"/>
        <v/>
      </c>
      <c r="D370" s="20">
        <v>2.3644900087019778</v>
      </c>
      <c r="E370" s="4">
        <f t="shared" si="48"/>
        <v>1.6420069504874846E-3</v>
      </c>
      <c r="F370" s="4" t="str">
        <f t="shared" ca="1" si="49"/>
        <v/>
      </c>
      <c r="G370" s="3" t="str">
        <f ca="1">IF(F370&lt;&gt;"",SUM(COUNTIF($K$22:$K370,"&gt;"&amp;F370),COUNTIF($M$22:$M370,"&gt;"&amp;F370)),"")</f>
        <v/>
      </c>
      <c r="H370" s="20">
        <v>11.303697002986155</v>
      </c>
      <c r="I370" s="4">
        <f t="shared" si="50"/>
        <v>7.8497895854070521E-3</v>
      </c>
      <c r="J370" s="4" t="str">
        <f t="shared" ca="1" si="51"/>
        <v/>
      </c>
      <c r="K370" s="4" t="str">
        <f ca="1">IF(AND(MAX(L$21:L369)&lt;=MAX(N$21:N369),F370&lt;&gt;"",MAX(L$21:L369)&lt;=TIME(20,0,0)),MAX(L$21:L369,F370),"")</f>
        <v/>
      </c>
      <c r="L370" s="4" t="str">
        <f t="shared" ca="1" si="52"/>
        <v/>
      </c>
      <c r="M370" s="4" t="str">
        <f ca="1">IF(AND(MAX(L$21:L369)&gt;MAX(N$21:N369),F370&lt;&gt;"",MAX(N$21:N369)&lt;TIME(20,0,0)),MAX(N$21:N369,F370),"")</f>
        <v/>
      </c>
      <c r="N370" s="4" t="str">
        <f t="shared" ca="1" si="53"/>
        <v/>
      </c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0"/>
      <c r="AF370" s="20"/>
      <c r="AG370" s="20"/>
      <c r="AH370" s="20"/>
      <c r="AI370" s="20"/>
      <c r="AJ370" s="20"/>
      <c r="AK370" s="20"/>
    </row>
    <row r="371" spans="1:37" ht="13.8" x14ac:dyDescent="0.3">
      <c r="A371" s="3">
        <f t="shared" ca="1" si="45"/>
        <v>1</v>
      </c>
      <c r="B371" s="6">
        <f t="shared" ca="1" si="46"/>
        <v>5.0388577030100645</v>
      </c>
      <c r="C371" s="4" t="str">
        <f t="shared" ca="1" si="47"/>
        <v/>
      </c>
      <c r="D371" s="20">
        <v>3.8150254870997742</v>
      </c>
      <c r="E371" s="4">
        <f t="shared" si="48"/>
        <v>2.6493232549303987E-3</v>
      </c>
      <c r="F371" s="4" t="str">
        <f t="shared" ca="1" si="49"/>
        <v/>
      </c>
      <c r="G371" s="3" t="str">
        <f ca="1">IF(F371&lt;&gt;"",SUM(COUNTIF($K$22:$K371,"&gt;"&amp;F371),COUNTIF($M$22:$M371,"&gt;"&amp;F371)),"")</f>
        <v/>
      </c>
      <c r="H371" s="20">
        <v>15.113189457806584</v>
      </c>
      <c r="I371" s="4">
        <f t="shared" si="50"/>
        <v>1.0495270456810127E-2</v>
      </c>
      <c r="J371" s="4" t="str">
        <f t="shared" ca="1" si="51"/>
        <v/>
      </c>
      <c r="K371" s="4" t="str">
        <f ca="1">IF(AND(MAX(L$21:L370)&lt;=MAX(N$21:N370),F371&lt;&gt;"",MAX(L$21:L370)&lt;=TIME(20,0,0)),MAX(L$21:L370,F371),"")</f>
        <v/>
      </c>
      <c r="L371" s="4" t="str">
        <f t="shared" ca="1" si="52"/>
        <v/>
      </c>
      <c r="M371" s="4" t="str">
        <f ca="1">IF(AND(MAX(L$21:L370)&gt;MAX(N$21:N370),F371&lt;&gt;"",MAX(N$21:N370)&lt;TIME(20,0,0)),MAX(N$21:N370,F371),"")</f>
        <v/>
      </c>
      <c r="N371" s="4" t="str">
        <f t="shared" ca="1" si="53"/>
        <v/>
      </c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0"/>
      <c r="AF371" s="20"/>
      <c r="AG371" s="20"/>
      <c r="AH371" s="20"/>
      <c r="AI371" s="20"/>
      <c r="AJ371" s="20"/>
      <c r="AK371" s="20"/>
    </row>
    <row r="372" spans="1:37" ht="13.8" x14ac:dyDescent="0.3">
      <c r="A372" s="3">
        <f t="shared" ca="1" si="45"/>
        <v>0</v>
      </c>
      <c r="B372" s="6">
        <f t="shared" ca="1" si="46"/>
        <v>1.5141098714206775</v>
      </c>
      <c r="C372" s="4" t="str">
        <f t="shared" ca="1" si="47"/>
        <v/>
      </c>
      <c r="D372" s="20">
        <v>3.3594027475628536</v>
      </c>
      <c r="E372" s="4">
        <f t="shared" si="48"/>
        <v>2.3329185746964261E-3</v>
      </c>
      <c r="F372" s="4" t="str">
        <f t="shared" ca="1" si="49"/>
        <v/>
      </c>
      <c r="G372" s="3" t="str">
        <f ca="1">IF(F372&lt;&gt;"",SUM(COUNTIF($K$22:$K372,"&gt;"&amp;F372),COUNTIF($M$22:$M372,"&gt;"&amp;F372)),"")</f>
        <v/>
      </c>
      <c r="H372" s="20">
        <v>12.431720544227574</v>
      </c>
      <c r="I372" s="4">
        <f t="shared" si="50"/>
        <v>8.6331392668247044E-3</v>
      </c>
      <c r="J372" s="4" t="str">
        <f t="shared" ca="1" si="51"/>
        <v/>
      </c>
      <c r="K372" s="4" t="str">
        <f ca="1">IF(AND(MAX(L$21:L371)&lt;=MAX(N$21:N371),F372&lt;&gt;"",MAX(L$21:L371)&lt;=TIME(20,0,0)),MAX(L$21:L371,F372),"")</f>
        <v/>
      </c>
      <c r="L372" s="4" t="str">
        <f t="shared" ca="1" si="52"/>
        <v/>
      </c>
      <c r="M372" s="4" t="str">
        <f ca="1">IF(AND(MAX(L$21:L371)&gt;MAX(N$21:N371),F372&lt;&gt;"",MAX(N$21:N371)&lt;TIME(20,0,0)),MAX(N$21:N371,F372),"")</f>
        <v/>
      </c>
      <c r="N372" s="4" t="str">
        <f t="shared" ca="1" si="53"/>
        <v/>
      </c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0"/>
      <c r="AF372" s="20"/>
      <c r="AG372" s="20"/>
      <c r="AH372" s="20"/>
      <c r="AI372" s="20"/>
      <c r="AJ372" s="20"/>
      <c r="AK372" s="20"/>
    </row>
    <row r="373" spans="1:37" ht="13.8" x14ac:dyDescent="0.3">
      <c r="A373" s="3">
        <f t="shared" ca="1" si="45"/>
        <v>0</v>
      </c>
      <c r="B373" s="6">
        <f t="shared" ca="1" si="46"/>
        <v>2.99728662590404</v>
      </c>
      <c r="C373" s="4" t="str">
        <f t="shared" ca="1" si="47"/>
        <v/>
      </c>
      <c r="D373" s="20">
        <v>1.572920958395116</v>
      </c>
      <c r="E373" s="4">
        <f t="shared" si="48"/>
        <v>1.0923062211077195E-3</v>
      </c>
      <c r="F373" s="4" t="str">
        <f t="shared" ca="1" si="49"/>
        <v/>
      </c>
      <c r="G373" s="3" t="str">
        <f ca="1">IF(F373&lt;&gt;"",SUM(COUNTIF($K$22:$K373,"&gt;"&amp;F373),COUNTIF($M$22:$M373,"&gt;"&amp;F373)),"")</f>
        <v/>
      </c>
      <c r="H373" s="20">
        <v>19.344462922745151</v>
      </c>
      <c r="I373" s="4">
        <f t="shared" si="50"/>
        <v>1.3433654807461911E-2</v>
      </c>
      <c r="J373" s="4" t="str">
        <f t="shared" ca="1" si="51"/>
        <v/>
      </c>
      <c r="K373" s="4" t="str">
        <f ca="1">IF(AND(MAX(L$21:L372)&lt;=MAX(N$21:N372),F373&lt;&gt;"",MAX(L$21:L372)&lt;=TIME(20,0,0)),MAX(L$21:L372,F373),"")</f>
        <v/>
      </c>
      <c r="L373" s="4" t="str">
        <f t="shared" ca="1" si="52"/>
        <v/>
      </c>
      <c r="M373" s="4" t="str">
        <f ca="1">IF(AND(MAX(L$21:L372)&gt;MAX(N$21:N372),F373&lt;&gt;"",MAX(N$21:N372)&lt;TIME(20,0,0)),MAX(N$21:N372,F373),"")</f>
        <v/>
      </c>
      <c r="N373" s="4" t="str">
        <f t="shared" ca="1" si="53"/>
        <v/>
      </c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0"/>
      <c r="AF373" s="20"/>
      <c r="AG373" s="20"/>
      <c r="AH373" s="20"/>
      <c r="AI373" s="20"/>
      <c r="AJ373" s="20"/>
      <c r="AK373" s="20"/>
    </row>
    <row r="374" spans="1:37" ht="13.8" x14ac:dyDescent="0.3">
      <c r="A374" s="3">
        <f t="shared" ca="1" si="45"/>
        <v>0</v>
      </c>
      <c r="B374" s="6">
        <f t="shared" ca="1" si="46"/>
        <v>2.7200273705535949</v>
      </c>
      <c r="C374" s="4" t="str">
        <f t="shared" ca="1" si="47"/>
        <v/>
      </c>
      <c r="D374" s="20">
        <v>2.6380853417576873</v>
      </c>
      <c r="E374" s="4">
        <f t="shared" si="48"/>
        <v>1.8320037095539495E-3</v>
      </c>
      <c r="F374" s="4" t="str">
        <f t="shared" ca="1" si="49"/>
        <v/>
      </c>
      <c r="G374" s="3" t="str">
        <f ca="1">IF(F374&lt;&gt;"",SUM(COUNTIF($K$22:$K374,"&gt;"&amp;F374),COUNTIF($M$22:$M374,"&gt;"&amp;F374)),"")</f>
        <v/>
      </c>
      <c r="H374" s="20">
        <v>14.279714302247157</v>
      </c>
      <c r="I374" s="4">
        <f t="shared" si="50"/>
        <v>9.9164682654494154E-3</v>
      </c>
      <c r="J374" s="4" t="str">
        <f t="shared" ca="1" si="51"/>
        <v/>
      </c>
      <c r="K374" s="4" t="str">
        <f ca="1">IF(AND(MAX(L$21:L373)&lt;=MAX(N$21:N373),F374&lt;&gt;"",MAX(L$21:L373)&lt;=TIME(20,0,0)),MAX(L$21:L373,F374),"")</f>
        <v/>
      </c>
      <c r="L374" s="4" t="str">
        <f t="shared" ca="1" si="52"/>
        <v/>
      </c>
      <c r="M374" s="4" t="str">
        <f ca="1">IF(AND(MAX(L$21:L373)&gt;MAX(N$21:N373),F374&lt;&gt;"",MAX(N$21:N373)&lt;TIME(20,0,0)),MAX(N$21:N373,F374),"")</f>
        <v/>
      </c>
      <c r="N374" s="4" t="str">
        <f t="shared" ca="1" si="53"/>
        <v/>
      </c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0"/>
      <c r="AF374" s="20"/>
      <c r="AG374" s="20"/>
      <c r="AH374" s="20"/>
      <c r="AI374" s="20"/>
      <c r="AJ374" s="20"/>
      <c r="AK374" s="20"/>
    </row>
    <row r="375" spans="1:37" ht="13.8" x14ac:dyDescent="0.3">
      <c r="A375" s="3">
        <f t="shared" ca="1" si="45"/>
        <v>0</v>
      </c>
      <c r="B375" s="6">
        <f t="shared" ca="1" si="46"/>
        <v>2.6774447568390829</v>
      </c>
      <c r="C375" s="4" t="str">
        <f t="shared" ca="1" si="47"/>
        <v/>
      </c>
      <c r="D375" s="20">
        <v>3.4500992645262158</v>
      </c>
      <c r="E375" s="4">
        <f t="shared" si="48"/>
        <v>2.3959022670320945E-3</v>
      </c>
      <c r="F375" s="4" t="str">
        <f t="shared" ca="1" si="49"/>
        <v/>
      </c>
      <c r="G375" s="3" t="str">
        <f ca="1">IF(F375&lt;&gt;"",SUM(COUNTIF($K$22:$K375,"&gt;"&amp;F375),COUNTIF($M$22:$M375,"&gt;"&amp;F375)),"")</f>
        <v/>
      </c>
      <c r="H375" s="20">
        <v>11.183839812147198</v>
      </c>
      <c r="I375" s="4">
        <f t="shared" si="50"/>
        <v>7.7665554251022213E-3</v>
      </c>
      <c r="J375" s="4" t="str">
        <f t="shared" ca="1" si="51"/>
        <v/>
      </c>
      <c r="K375" s="4" t="str">
        <f ca="1">IF(AND(MAX(L$21:L374)&lt;=MAX(N$21:N374),F375&lt;&gt;"",MAX(L$21:L374)&lt;=TIME(20,0,0)),MAX(L$21:L374,F375),"")</f>
        <v/>
      </c>
      <c r="L375" s="4" t="str">
        <f t="shared" ca="1" si="52"/>
        <v/>
      </c>
      <c r="M375" s="4" t="str">
        <f ca="1">IF(AND(MAX(L$21:L374)&gt;MAX(N$21:N374),F375&lt;&gt;"",MAX(N$21:N374)&lt;TIME(20,0,0)),MAX(N$21:N374,F375),"")</f>
        <v/>
      </c>
      <c r="N375" s="4" t="str">
        <f t="shared" ca="1" si="53"/>
        <v/>
      </c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0"/>
      <c r="AF375" s="20"/>
      <c r="AG375" s="20"/>
      <c r="AH375" s="20"/>
      <c r="AI375" s="20"/>
      <c r="AJ375" s="20"/>
      <c r="AK375" s="20"/>
    </row>
    <row r="376" spans="1:37" ht="13.8" x14ac:dyDescent="0.3">
      <c r="A376" s="3">
        <f t="shared" ca="1" si="45"/>
        <v>1</v>
      </c>
      <c r="B376" s="6">
        <f t="shared" ca="1" si="46"/>
        <v>5.7753309747932349</v>
      </c>
      <c r="C376" s="4" t="str">
        <f t="shared" ca="1" si="47"/>
        <v/>
      </c>
      <c r="D376" s="20">
        <v>2.9999138822204259</v>
      </c>
      <c r="E376" s="4">
        <f t="shared" si="48"/>
        <v>2.08327352931974E-3</v>
      </c>
      <c r="F376" s="4" t="str">
        <f t="shared" ca="1" si="49"/>
        <v/>
      </c>
      <c r="G376" s="3" t="str">
        <f ca="1">IF(F376&lt;&gt;"",SUM(COUNTIF($K$22:$K376,"&gt;"&amp;F376),COUNTIF($M$22:$M376,"&gt;"&amp;F376)),"")</f>
        <v/>
      </c>
      <c r="H376" s="20">
        <v>13.000140521980939</v>
      </c>
      <c r="I376" s="4">
        <f t="shared" si="50"/>
        <v>9.0278753624867623E-3</v>
      </c>
      <c r="J376" s="4" t="str">
        <f t="shared" ca="1" si="51"/>
        <v/>
      </c>
      <c r="K376" s="4" t="str">
        <f ca="1">IF(AND(MAX(L$21:L375)&lt;=MAX(N$21:N375),F376&lt;&gt;"",MAX(L$21:L375)&lt;=TIME(20,0,0)),MAX(L$21:L375,F376),"")</f>
        <v/>
      </c>
      <c r="L376" s="4" t="str">
        <f t="shared" ca="1" si="52"/>
        <v/>
      </c>
      <c r="M376" s="4" t="str">
        <f ca="1">IF(AND(MAX(L$21:L375)&gt;MAX(N$21:N375),F376&lt;&gt;"",MAX(N$21:N375)&lt;TIME(20,0,0)),MAX(N$21:N375,F376),"")</f>
        <v/>
      </c>
      <c r="N376" s="4" t="str">
        <f t="shared" ca="1" si="53"/>
        <v/>
      </c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0"/>
      <c r="AF376" s="20"/>
      <c r="AG376" s="20"/>
      <c r="AH376" s="20"/>
      <c r="AI376" s="20"/>
      <c r="AJ376" s="20"/>
      <c r="AK376" s="20"/>
    </row>
    <row r="377" spans="1:37" ht="13.8" x14ac:dyDescent="0.3">
      <c r="A377" s="3">
        <f t="shared" ca="1" si="45"/>
        <v>0</v>
      </c>
      <c r="B377" s="6">
        <f t="shared" ca="1" si="46"/>
        <v>1.43059188841328</v>
      </c>
      <c r="C377" s="4" t="str">
        <f t="shared" ca="1" si="47"/>
        <v/>
      </c>
      <c r="D377" s="20">
        <v>2.3886439142443123</v>
      </c>
      <c r="E377" s="4">
        <f t="shared" si="48"/>
        <v>1.6587804960029946E-3</v>
      </c>
      <c r="F377" s="4" t="str">
        <f t="shared" ca="1" si="49"/>
        <v/>
      </c>
      <c r="G377" s="3" t="str">
        <f ca="1">IF(F377&lt;&gt;"",SUM(COUNTIF($K$22:$K377,"&gt;"&amp;F377),COUNTIF($M$22:$M377,"&gt;"&amp;F377)),"")</f>
        <v/>
      </c>
      <c r="H377" s="20">
        <v>6.833203694113763</v>
      </c>
      <c r="I377" s="4">
        <f t="shared" si="50"/>
        <v>4.7452803431345574E-3</v>
      </c>
      <c r="J377" s="4" t="str">
        <f t="shared" ca="1" si="51"/>
        <v/>
      </c>
      <c r="K377" s="4" t="str">
        <f ca="1">IF(AND(MAX(L$21:L376)&lt;=MAX(N$21:N376),F377&lt;&gt;"",MAX(L$21:L376)&lt;=TIME(20,0,0)),MAX(L$21:L376,F377),"")</f>
        <v/>
      </c>
      <c r="L377" s="4" t="str">
        <f t="shared" ca="1" si="52"/>
        <v/>
      </c>
      <c r="M377" s="4" t="str">
        <f ca="1">IF(AND(MAX(L$21:L376)&gt;MAX(N$21:N376),F377&lt;&gt;"",MAX(N$21:N376)&lt;TIME(20,0,0)),MAX(N$21:N376,F377),"")</f>
        <v/>
      </c>
      <c r="N377" s="4" t="str">
        <f t="shared" ca="1" si="53"/>
        <v/>
      </c>
      <c r="O377" s="21"/>
      <c r="P377" s="21"/>
      <c r="Q377" s="21"/>
      <c r="R377" s="21"/>
      <c r="S377" s="21"/>
      <c r="T377" s="21"/>
      <c r="U377" s="21"/>
      <c r="V377" s="21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</row>
    <row r="378" spans="1:37" ht="13.8" x14ac:dyDescent="0.3">
      <c r="A378" s="3">
        <f t="shared" ca="1" si="45"/>
        <v>0</v>
      </c>
      <c r="B378" s="6">
        <f t="shared" ca="1" si="46"/>
        <v>2.1915830308782089</v>
      </c>
      <c r="C378" s="4" t="str">
        <f t="shared" ca="1" si="47"/>
        <v/>
      </c>
      <c r="D378" s="20">
        <v>2.6861629369959701</v>
      </c>
      <c r="E378" s="4">
        <f t="shared" si="48"/>
        <v>1.8653909284694237E-3</v>
      </c>
      <c r="F378" s="4" t="str">
        <f t="shared" ca="1" si="49"/>
        <v/>
      </c>
      <c r="G378" s="3" t="str">
        <f ca="1">IF(F378&lt;&gt;"",SUM(COUNTIF($K$22:$K378,"&gt;"&amp;F378),COUNTIF($M$22:$M378,"&gt;"&amp;F378)),"")</f>
        <v/>
      </c>
      <c r="H378" s="20">
        <v>14.82709937285108</v>
      </c>
      <c r="I378" s="4">
        <f t="shared" si="50"/>
        <v>1.0296596786702139E-2</v>
      </c>
      <c r="J378" s="4" t="str">
        <f t="shared" ca="1" si="51"/>
        <v/>
      </c>
      <c r="K378" s="4" t="str">
        <f ca="1">IF(AND(MAX(L$21:L377)&lt;=MAX(N$21:N377),F378&lt;&gt;"",MAX(L$21:L377)&lt;=TIME(20,0,0)),MAX(L$21:L377,F378),"")</f>
        <v/>
      </c>
      <c r="L378" s="4" t="str">
        <f t="shared" ca="1" si="52"/>
        <v/>
      </c>
      <c r="M378" s="4" t="str">
        <f ca="1">IF(AND(MAX(L$21:L377)&gt;MAX(N$21:N377),F378&lt;&gt;"",MAX(N$21:N377)&lt;TIME(20,0,0)),MAX(N$21:N377,F378),"")</f>
        <v/>
      </c>
      <c r="N378" s="4" t="str">
        <f t="shared" ca="1" si="53"/>
        <v/>
      </c>
      <c r="O378" s="21"/>
      <c r="P378" s="21"/>
      <c r="Q378" s="21"/>
      <c r="R378" s="21"/>
      <c r="S378" s="21"/>
      <c r="T378" s="21"/>
      <c r="U378" s="21"/>
      <c r="V378" s="21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</row>
    <row r="379" spans="1:37" ht="13.8" x14ac:dyDescent="0.3">
      <c r="A379" s="3">
        <f t="shared" ca="1" si="45"/>
        <v>0</v>
      </c>
      <c r="B379" s="6">
        <f t="shared" ca="1" si="46"/>
        <v>4.9606223361373969</v>
      </c>
      <c r="C379" s="4" t="str">
        <f t="shared" ca="1" si="47"/>
        <v/>
      </c>
      <c r="D379" s="20">
        <v>3.3057147068830091</v>
      </c>
      <c r="E379" s="4">
        <f t="shared" si="48"/>
        <v>2.2956352131132006E-3</v>
      </c>
      <c r="F379" s="4" t="str">
        <f t="shared" ca="1" si="49"/>
        <v/>
      </c>
      <c r="G379" s="3" t="str">
        <f ca="1">IF(F379&lt;&gt;"",SUM(COUNTIF($K$22:$K379,"&gt;"&amp;F379),COUNTIF($M$22:$M379,"&gt;"&amp;F379)),"")</f>
        <v/>
      </c>
      <c r="H379" s="20">
        <v>15.484868678540806</v>
      </c>
      <c r="I379" s="4">
        <f t="shared" si="50"/>
        <v>1.0753381026764449E-2</v>
      </c>
      <c r="J379" s="4" t="str">
        <f t="shared" ca="1" si="51"/>
        <v/>
      </c>
      <c r="K379" s="4" t="str">
        <f ca="1">IF(AND(MAX(L$21:L378)&lt;=MAX(N$21:N378),F379&lt;&gt;"",MAX(L$21:L378)&lt;=TIME(20,0,0)),MAX(L$21:L378,F379),"")</f>
        <v/>
      </c>
      <c r="L379" s="4" t="str">
        <f t="shared" ca="1" si="52"/>
        <v/>
      </c>
      <c r="M379" s="4" t="str">
        <f ca="1">IF(AND(MAX(L$21:L378)&gt;MAX(N$21:N378),F379&lt;&gt;"",MAX(N$21:N378)&lt;TIME(20,0,0)),MAX(N$21:N378,F379),"")</f>
        <v/>
      </c>
      <c r="N379" s="4" t="str">
        <f t="shared" ca="1" si="53"/>
        <v/>
      </c>
      <c r="O379" s="21"/>
      <c r="P379" s="21"/>
      <c r="Q379" s="21"/>
      <c r="R379" s="21"/>
      <c r="S379" s="21"/>
      <c r="T379" s="21"/>
      <c r="U379" s="21"/>
      <c r="V379" s="21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</row>
    <row r="380" spans="1:37" ht="13.8" x14ac:dyDescent="0.3">
      <c r="A380" s="3">
        <f t="shared" ca="1" si="45"/>
        <v>0</v>
      </c>
      <c r="B380" s="6">
        <f t="shared" ca="1" si="46"/>
        <v>3.9234069439315342</v>
      </c>
      <c r="C380" s="4" t="str">
        <f t="shared" ca="1" si="47"/>
        <v/>
      </c>
      <c r="D380" s="20">
        <v>3.2939685828096117</v>
      </c>
      <c r="E380" s="4">
        <f t="shared" si="48"/>
        <v>2.2874781825066746E-3</v>
      </c>
      <c r="F380" s="4" t="str">
        <f t="shared" ca="1" si="49"/>
        <v/>
      </c>
      <c r="G380" s="3" t="str">
        <f ca="1">IF(F380&lt;&gt;"",SUM(COUNTIF($K$22:$K380,"&gt;"&amp;F380),COUNTIF($M$22:$M380,"&gt;"&amp;F380)),"")</f>
        <v/>
      </c>
      <c r="H380" s="20">
        <v>14.395393501799845</v>
      </c>
      <c r="I380" s="4">
        <f t="shared" si="50"/>
        <v>9.9968010429165588E-3</v>
      </c>
      <c r="J380" s="4" t="str">
        <f t="shared" ca="1" si="51"/>
        <v/>
      </c>
      <c r="K380" s="4" t="str">
        <f ca="1">IF(AND(MAX(L$21:L379)&lt;=MAX(N$21:N379),F380&lt;&gt;"",MAX(L$21:L379)&lt;=TIME(20,0,0)),MAX(L$21:L379,F380),"")</f>
        <v/>
      </c>
      <c r="L380" s="4" t="str">
        <f t="shared" ca="1" si="52"/>
        <v/>
      </c>
      <c r="M380" s="4" t="str">
        <f ca="1">IF(AND(MAX(L$21:L379)&gt;MAX(N$21:N379),F380&lt;&gt;"",MAX(N$21:N379)&lt;TIME(20,0,0)),MAX(N$21:N379,F380),"")</f>
        <v/>
      </c>
      <c r="N380" s="4" t="str">
        <f t="shared" ca="1" si="53"/>
        <v/>
      </c>
      <c r="O380" s="21"/>
      <c r="P380" s="21"/>
      <c r="Q380" s="21"/>
      <c r="R380" s="21"/>
      <c r="S380" s="21"/>
      <c r="T380" s="21"/>
      <c r="U380" s="21"/>
      <c r="V380" s="21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</row>
    <row r="381" spans="1:37" ht="13.8" x14ac:dyDescent="0.3">
      <c r="A381" s="3">
        <f t="shared" ca="1" si="45"/>
        <v>0</v>
      </c>
      <c r="B381" s="6">
        <f t="shared" ca="1" si="46"/>
        <v>8.5169570536088077</v>
      </c>
      <c r="C381" s="4" t="str">
        <f t="shared" ca="1" si="47"/>
        <v/>
      </c>
      <c r="D381" s="20">
        <v>1.6446528055239469</v>
      </c>
      <c r="E381" s="4">
        <f t="shared" si="48"/>
        <v>1.1421200038360742E-3</v>
      </c>
      <c r="F381" s="4" t="str">
        <f t="shared" ca="1" si="49"/>
        <v/>
      </c>
      <c r="G381" s="3" t="str">
        <f ca="1">IF(F381&lt;&gt;"",SUM(COUNTIF($K$22:$K381,"&gt;"&amp;F381),COUNTIF($M$22:$M381,"&gt;"&amp;F381)),"")</f>
        <v/>
      </c>
      <c r="H381" s="20">
        <v>14.853228871415922</v>
      </c>
      <c r="I381" s="4">
        <f t="shared" si="50"/>
        <v>1.0314742271816613E-2</v>
      </c>
      <c r="J381" s="4" t="str">
        <f t="shared" ca="1" si="51"/>
        <v/>
      </c>
      <c r="K381" s="4" t="str">
        <f ca="1">IF(AND(MAX(L$21:L380)&lt;=MAX(N$21:N380),F381&lt;&gt;"",MAX(L$21:L380)&lt;=TIME(20,0,0)),MAX(L$21:L380,F381),"")</f>
        <v/>
      </c>
      <c r="L381" s="4" t="str">
        <f t="shared" ca="1" si="52"/>
        <v/>
      </c>
      <c r="M381" s="4" t="str">
        <f ca="1">IF(AND(MAX(L$21:L380)&gt;MAX(N$21:N380),F381&lt;&gt;"",MAX(N$21:N380)&lt;TIME(20,0,0)),MAX(N$21:N380,F381),"")</f>
        <v/>
      </c>
      <c r="N381" s="4" t="str">
        <f t="shared" ca="1" si="53"/>
        <v/>
      </c>
      <c r="O381" s="21"/>
      <c r="P381" s="21"/>
      <c r="Q381" s="21"/>
      <c r="R381" s="21"/>
      <c r="S381" s="21"/>
      <c r="T381" s="21"/>
      <c r="U381" s="21"/>
      <c r="V381" s="21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</row>
    <row r="382" spans="1:37" ht="13.8" x14ac:dyDescent="0.3">
      <c r="A382" s="3">
        <f t="shared" ca="1" si="45"/>
        <v>1</v>
      </c>
      <c r="B382" s="6">
        <f t="shared" ca="1" si="46"/>
        <v>1.5906443140448381</v>
      </c>
      <c r="C382" s="4" t="str">
        <f t="shared" ca="1" si="47"/>
        <v/>
      </c>
      <c r="D382" s="20">
        <v>3.1781725700311654</v>
      </c>
      <c r="E382" s="4">
        <f t="shared" si="48"/>
        <v>2.2070642847438647E-3</v>
      </c>
      <c r="F382" s="4" t="str">
        <f t="shared" ca="1" si="49"/>
        <v/>
      </c>
      <c r="G382" s="3" t="str">
        <f ca="1">IF(F382&lt;&gt;"",SUM(COUNTIF($K$22:$K382,"&gt;"&amp;F382),COUNTIF($M$22:$M382,"&gt;"&amp;F382)),"")</f>
        <v/>
      </c>
      <c r="H382" s="20">
        <v>17.913432695095253</v>
      </c>
      <c r="I382" s="4">
        <f t="shared" si="50"/>
        <v>1.2439883816038369E-2</v>
      </c>
      <c r="J382" s="4" t="str">
        <f t="shared" ca="1" si="51"/>
        <v/>
      </c>
      <c r="K382" s="4" t="str">
        <f ca="1">IF(AND(MAX(L$21:L381)&lt;=MAX(N$21:N381),F382&lt;&gt;"",MAX(L$21:L381)&lt;=TIME(20,0,0)),MAX(L$21:L381,F382),"")</f>
        <v/>
      </c>
      <c r="L382" s="4" t="str">
        <f t="shared" ca="1" si="52"/>
        <v/>
      </c>
      <c r="M382" s="4" t="str">
        <f ca="1">IF(AND(MAX(L$21:L381)&gt;MAX(N$21:N381),F382&lt;&gt;"",MAX(N$21:N381)&lt;TIME(20,0,0)),MAX(N$21:N381,F382),"")</f>
        <v/>
      </c>
      <c r="N382" s="4" t="str">
        <f t="shared" ca="1" si="53"/>
        <v/>
      </c>
      <c r="O382" s="21"/>
      <c r="P382" s="21"/>
      <c r="Q382" s="21"/>
      <c r="R382" s="21"/>
      <c r="S382" s="21"/>
      <c r="T382" s="21"/>
      <c r="U382" s="21"/>
      <c r="V382" s="21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</row>
    <row r="383" spans="1:37" ht="13.8" x14ac:dyDescent="0.3">
      <c r="A383" s="3"/>
      <c r="B383" s="6"/>
      <c r="C383" s="4" t="str">
        <f t="shared" ca="1" si="47"/>
        <v/>
      </c>
      <c r="D383" s="20">
        <v>3.895945504453266</v>
      </c>
      <c r="E383" s="4">
        <f t="shared" si="48"/>
        <v>2.7055177114258793E-3</v>
      </c>
      <c r="F383" s="4" t="str">
        <f t="shared" ca="1" si="49"/>
        <v/>
      </c>
      <c r="G383" s="3" t="str">
        <f ca="1">IF(F383&lt;&gt;"",SUM(COUNTIF($K$22:$K383,"&gt;"&amp;F383),COUNTIF($M$22:$M383,"&gt;"&amp;F383)),"")</f>
        <v/>
      </c>
      <c r="H383" s="20">
        <v>14.22879823088806</v>
      </c>
      <c r="I383" s="4">
        <f t="shared" si="50"/>
        <v>9.8811098825611534E-3</v>
      </c>
      <c r="J383" s="4" t="str">
        <f t="shared" ca="1" si="51"/>
        <v/>
      </c>
      <c r="K383" s="4" t="str">
        <f ca="1">IF(AND(MAX(L$21:L382)&lt;=MAX(N$21:N382),F383&lt;&gt;"",MAX(L$21:L382)&lt;=TIME(20,0,0)),MAX(L$21:L382,F383),"")</f>
        <v/>
      </c>
      <c r="L383" s="4" t="str">
        <f t="shared" ca="1" si="52"/>
        <v/>
      </c>
      <c r="M383" s="4" t="str">
        <f ca="1">IF(AND(MAX(L$21:L382)&gt;MAX(N$21:N382),F383&lt;&gt;"",MAX(N$21:N382)&lt;TIME(20,0,0)),MAX(N$21:N382,F383),"")</f>
        <v/>
      </c>
      <c r="N383" s="4" t="str">
        <f t="shared" ca="1" si="53"/>
        <v/>
      </c>
      <c r="O383" s="21"/>
      <c r="P383" s="21"/>
      <c r="Q383" s="21"/>
      <c r="R383" s="21"/>
      <c r="S383" s="21"/>
      <c r="T383" s="21"/>
      <c r="U383" s="21"/>
      <c r="V383" s="21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</row>
  </sheetData>
  <mergeCells count="21">
    <mergeCell ref="S19:T19"/>
    <mergeCell ref="A1:N9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K19:L19"/>
    <mergeCell ref="M19:N19"/>
    <mergeCell ref="O19:P19"/>
    <mergeCell ref="Q19:R19"/>
    <mergeCell ref="U19:V19"/>
    <mergeCell ref="W19:X19"/>
    <mergeCell ref="Y19:Z19"/>
    <mergeCell ref="AA19:AB19"/>
    <mergeCell ref="AC19:A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1 копия тесты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Валяев Георгий Анатольевич</cp:lastModifiedBy>
  <dcterms:modified xsi:type="dcterms:W3CDTF">2024-01-18T10:45:07Z</dcterms:modified>
</cp:coreProperties>
</file>