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Excel_работы\"/>
    </mc:Choice>
  </mc:AlternateContent>
  <xr:revisionPtr revIDLastSave="0" documentId="13_ncr:1_{574D4BE4-4104-49BC-8CEA-DCEF13F566B7}" xr6:coauthVersionLast="47" xr6:coauthVersionMax="47" xr10:uidLastSave="{00000000-0000-0000-0000-000000000000}"/>
  <bookViews>
    <workbookView xWindow="-108" yWindow="348" windowWidth="23256" windowHeight="12720" xr2:uid="{00000000-000D-0000-FFFF-FFFF00000000}"/>
  </bookViews>
  <sheets>
    <sheet name="Главная" sheetId="2" r:id="rId1"/>
    <sheet name="Оп_ст_ПМ19-1" sheetId="4" r:id="rId2"/>
    <sheet name="Оп_ст_ПМ19-2" sheetId="5" r:id="rId3"/>
    <sheet name="Оп_ст_ПМ19-3" sheetId="6" r:id="rId4"/>
  </sheets>
  <definedNames>
    <definedName name="_xlchart.v1.0" hidden="1">Главная!$D$2:$D$75</definedName>
    <definedName name="Анализ_роста" localSheetId="0">Главная!$C$1:$E$75</definedName>
    <definedName name="квар_1_группа_1">Главная!$H$41</definedName>
    <definedName name="квар_1_группа_2">Главная!$K$41</definedName>
    <definedName name="квар_1_группа_3">Главная!$N$41</definedName>
    <definedName name="квар_3_группа_1">Главная!$H$42</definedName>
    <definedName name="квар_3_группа_2">Главная!$K$42</definedName>
    <definedName name="квар_3_группа_3">Главная!$N$42</definedName>
    <definedName name="Кол_3_во">Главная!$N$38</definedName>
    <definedName name="Колво_2">Главная!$K$38</definedName>
    <definedName name="Колво_знач" localSheetId="0">Главная!$H$38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5" i="2" l="1"/>
  <c r="K45" i="2"/>
  <c r="H45" i="2"/>
  <c r="N40" i="2"/>
  <c r="N39" i="2"/>
  <c r="K40" i="2"/>
  <c r="K39" i="2"/>
  <c r="H40" i="2"/>
  <c r="H39" i="2"/>
  <c r="N44" i="2"/>
  <c r="K44" i="2"/>
  <c r="H44" i="2"/>
  <c r="N47" i="2"/>
  <c r="K47" i="2"/>
  <c r="H47" i="2"/>
  <c r="N42" i="2"/>
  <c r="H42" i="2"/>
  <c r="K42" i="2"/>
  <c r="N41" i="2"/>
  <c r="K41" i="2"/>
  <c r="H41" i="2"/>
  <c r="N38" i="2"/>
  <c r="N37" i="2"/>
  <c r="N36" i="2"/>
  <c r="N35" i="2"/>
  <c r="K38" i="2"/>
  <c r="K37" i="2"/>
  <c r="K36" i="2"/>
  <c r="K35" i="2"/>
  <c r="H38" i="2"/>
  <c r="H37" i="2"/>
  <c r="H36" i="2"/>
  <c r="H35" i="2"/>
</calcChain>
</file>

<file path=xl/sharedStrings.xml><?xml version="1.0" encoding="utf-8"?>
<sst xmlns="http://schemas.openxmlformats.org/spreadsheetml/2006/main" count="223" uniqueCount="36">
  <si>
    <t>ID</t>
  </si>
  <si>
    <t>Группа</t>
  </si>
  <si>
    <t>ПМ19-3</t>
  </si>
  <si>
    <t>ПМ19-1</t>
  </si>
  <si>
    <t>ПМ19-2</t>
  </si>
  <si>
    <t>Метрика данных</t>
  </si>
  <si>
    <t>Мода</t>
  </si>
  <si>
    <t>Медиана</t>
  </si>
  <si>
    <t>Среднее значение</t>
  </si>
  <si>
    <t>Показатель метрики данных</t>
  </si>
  <si>
    <t>Порядковый номер</t>
  </si>
  <si>
    <t>Количество значений</t>
  </si>
  <si>
    <t>Какой у вас рост? (сортировка по группе)</t>
  </si>
  <si>
    <t>Какой у вас рост? (общая сортировка)</t>
  </si>
  <si>
    <t>Первый квартиль</t>
  </si>
  <si>
    <t>Третий квартиль</t>
  </si>
  <si>
    <t>Межквартильный размах</t>
  </si>
  <si>
    <t>Стандартное отклонение</t>
  </si>
  <si>
    <t>3 квартиль (номер)</t>
  </si>
  <si>
    <t>1 квартиль (номер)</t>
  </si>
  <si>
    <t>IQR</t>
  </si>
  <si>
    <t>Среднее</t>
  </si>
  <si>
    <t>Стандартная ошибка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</si>
  <si>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</si>
  <si>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</si>
  <si>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</si>
  <si>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</si>
  <si>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</si>
  <si>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</si>
  <si>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</si>
  <si>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</si>
  <si>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Наибольший(1)</t>
  </si>
  <si>
    <t>Наименьший(1)</t>
  </si>
  <si>
    <t>Уровень надежности(95,0%)</t>
  </si>
  <si>
    <t>Столбец1 (ID)</t>
  </si>
  <si>
    <t>Столбец2 (Рост студента)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</si>
</sst>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4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1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0" borderId="5" xfId="0" applyNumberFormat="1" applyBorder="1"/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  <xf numFmtId="1" fontId="0" fillId="0" borderId="5" xfId="0" applyNumberFormat="1" applyBorder="1"/>
    <xf numFmtId="1" fontId="0" fillId="0" borderId="7" xfId="0" applyNumberFormat="1" applyBorder="1"/>
    <xf numFmtId="0" fontId="3" fillId="3" borderId="9" xfId="3" applyBorder="1" applyAlignment="1">
      <alignment horizontal="center" vertical="center"/>
    </xf>
    <xf numFmtId="0" fontId="3" fillId="3" borderId="0" xfId="3" applyAlignment="1">
      <alignment horizontal="center"/>
    </xf>
    <xf numFmtId="0" fontId="3" fillId="3" borderId="0" xfId="3" applyNumberFormat="1" applyAlignment="1">
      <alignment horizontal="center"/>
    </xf>
    <xf numFmtId="0" fontId="3" fillId="3" borderId="5" xfId="3" applyBorder="1" applyAlignment="1">
      <alignment horizontal="center"/>
    </xf>
    <xf numFmtId="1" fontId="0" fillId="0" borderId="0" xfId="0" applyNumberFormat="1" applyAlignment="1">
      <alignment horizontal="center"/>
    </xf>
    <xf numFmtId="0" fontId="2" fillId="2" borderId="9" xfId="2" applyBorder="1" applyAlignment="1">
      <alignment horizontal="center" vertical="center"/>
    </xf>
    <xf numFmtId="0" fontId="2" fillId="2" borderId="0" xfId="2" applyAlignment="1">
      <alignment horizontal="center"/>
    </xf>
    <xf numFmtId="1" fontId="2" fillId="2" borderId="0" xfId="2" applyNumberFormat="1" applyAlignment="1">
      <alignment horizontal="center"/>
    </xf>
    <xf numFmtId="0" fontId="2" fillId="2" borderId="5" xfId="2" applyBorder="1" applyAlignment="1">
      <alignment horizontal="center"/>
    </xf>
    <xf numFmtId="0" fontId="3" fillId="3" borderId="4" xfId="3" applyBorder="1"/>
    <xf numFmtId="0" fontId="2" fillId="2" borderId="6" xfId="2" applyBorder="1"/>
    <xf numFmtId="0" fontId="2" fillId="2" borderId="0" xfId="2" applyNumberFormat="1" applyAlignment="1">
      <alignment horizontal="center"/>
    </xf>
    <xf numFmtId="164" fontId="0" fillId="0" borderId="12" xfId="0" applyNumberFormat="1" applyBorder="1"/>
    <xf numFmtId="0" fontId="0" fillId="0" borderId="4" xfId="0" applyBorder="1" applyAlignment="1">
      <alignment horizontal="center"/>
    </xf>
    <xf numFmtId="1" fontId="0" fillId="0" borderId="3" xfId="0" applyNumberFormat="1" applyBorder="1"/>
    <xf numFmtId="1" fontId="0" fillId="0" borderId="10" xfId="0" applyNumberFormat="1" applyBorder="1"/>
    <xf numFmtId="0" fontId="0" fillId="0" borderId="15" xfId="0" applyBorder="1"/>
    <xf numFmtId="0" fontId="0" fillId="0" borderId="18" xfId="0" applyBorder="1"/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9" xfId="0" applyFont="1" applyBorder="1" applyAlignment="1">
      <alignment horizontal="center"/>
    </xf>
  </cellXfs>
  <cellStyles count="4">
    <cellStyle name="Нейтральный" xfId="3" builtinId="28"/>
    <cellStyle name="Обычный" xfId="0" builtinId="0"/>
    <cellStyle name="Обычный 2" xfId="1" xr:uid="{00000000-0005-0000-0000-000001000000}"/>
    <cellStyle name="Хороший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Рост студентов ПМ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Главная!$D$1</c:f>
              <c:strCache>
                <c:ptCount val="1"/>
                <c:pt idx="0">
                  <c:v>Какой у вас рост? (сортировка по группе)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Главная!$C$2:$C$75</c:f>
              <c:numCache>
                <c:formatCode>General</c:formatCode>
                <c:ptCount val="74"/>
                <c:pt idx="0">
                  <c:v>3</c:v>
                </c:pt>
                <c:pt idx="1">
                  <c:v>6</c:v>
                </c:pt>
                <c:pt idx="2">
                  <c:v>14</c:v>
                </c:pt>
                <c:pt idx="3">
                  <c:v>19</c:v>
                </c:pt>
                <c:pt idx="4">
                  <c:v>8</c:v>
                </c:pt>
                <c:pt idx="5">
                  <c:v>7</c:v>
                </c:pt>
                <c:pt idx="6">
                  <c:v>1</c:v>
                </c:pt>
                <c:pt idx="7">
                  <c:v>17</c:v>
                </c:pt>
                <c:pt idx="8">
                  <c:v>9</c:v>
                </c:pt>
                <c:pt idx="9">
                  <c:v>10</c:v>
                </c:pt>
                <c:pt idx="10">
                  <c:v>24</c:v>
                </c:pt>
                <c:pt idx="11">
                  <c:v>26</c:v>
                </c:pt>
                <c:pt idx="12">
                  <c:v>4</c:v>
                </c:pt>
                <c:pt idx="13">
                  <c:v>18</c:v>
                </c:pt>
                <c:pt idx="14">
                  <c:v>23</c:v>
                </c:pt>
                <c:pt idx="15">
                  <c:v>2</c:v>
                </c:pt>
                <c:pt idx="16">
                  <c:v>11</c:v>
                </c:pt>
                <c:pt idx="17">
                  <c:v>20</c:v>
                </c:pt>
                <c:pt idx="18">
                  <c:v>27</c:v>
                </c:pt>
                <c:pt idx="19">
                  <c:v>15</c:v>
                </c:pt>
                <c:pt idx="20">
                  <c:v>12</c:v>
                </c:pt>
                <c:pt idx="21">
                  <c:v>16</c:v>
                </c:pt>
                <c:pt idx="22">
                  <c:v>13</c:v>
                </c:pt>
                <c:pt idx="23">
                  <c:v>21</c:v>
                </c:pt>
                <c:pt idx="24">
                  <c:v>25</c:v>
                </c:pt>
                <c:pt idx="25">
                  <c:v>5</c:v>
                </c:pt>
                <c:pt idx="26">
                  <c:v>22</c:v>
                </c:pt>
                <c:pt idx="27">
                  <c:v>9</c:v>
                </c:pt>
                <c:pt idx="28">
                  <c:v>10</c:v>
                </c:pt>
                <c:pt idx="29">
                  <c:v>11</c:v>
                </c:pt>
                <c:pt idx="30">
                  <c:v>1</c:v>
                </c:pt>
                <c:pt idx="31">
                  <c:v>7</c:v>
                </c:pt>
                <c:pt idx="32">
                  <c:v>12</c:v>
                </c:pt>
                <c:pt idx="33">
                  <c:v>6</c:v>
                </c:pt>
                <c:pt idx="34">
                  <c:v>13</c:v>
                </c:pt>
                <c:pt idx="35">
                  <c:v>2</c:v>
                </c:pt>
                <c:pt idx="36">
                  <c:v>20</c:v>
                </c:pt>
                <c:pt idx="37">
                  <c:v>8</c:v>
                </c:pt>
                <c:pt idx="38">
                  <c:v>4</c:v>
                </c:pt>
                <c:pt idx="39">
                  <c:v>15</c:v>
                </c:pt>
                <c:pt idx="40">
                  <c:v>16</c:v>
                </c:pt>
                <c:pt idx="41">
                  <c:v>14</c:v>
                </c:pt>
                <c:pt idx="42">
                  <c:v>19</c:v>
                </c:pt>
                <c:pt idx="43">
                  <c:v>3</c:v>
                </c:pt>
                <c:pt idx="44">
                  <c:v>17</c:v>
                </c:pt>
                <c:pt idx="45">
                  <c:v>22</c:v>
                </c:pt>
                <c:pt idx="46">
                  <c:v>5</c:v>
                </c:pt>
                <c:pt idx="47">
                  <c:v>21</c:v>
                </c:pt>
                <c:pt idx="48">
                  <c:v>18</c:v>
                </c:pt>
                <c:pt idx="49">
                  <c:v>22</c:v>
                </c:pt>
                <c:pt idx="50">
                  <c:v>16</c:v>
                </c:pt>
                <c:pt idx="51">
                  <c:v>12</c:v>
                </c:pt>
                <c:pt idx="52">
                  <c:v>15</c:v>
                </c:pt>
                <c:pt idx="53">
                  <c:v>19</c:v>
                </c:pt>
                <c:pt idx="54">
                  <c:v>8</c:v>
                </c:pt>
                <c:pt idx="55">
                  <c:v>17</c:v>
                </c:pt>
                <c:pt idx="56">
                  <c:v>25</c:v>
                </c:pt>
                <c:pt idx="57">
                  <c:v>18</c:v>
                </c:pt>
                <c:pt idx="58">
                  <c:v>23</c:v>
                </c:pt>
                <c:pt idx="59">
                  <c:v>6</c:v>
                </c:pt>
                <c:pt idx="60">
                  <c:v>13</c:v>
                </c:pt>
                <c:pt idx="61">
                  <c:v>5</c:v>
                </c:pt>
                <c:pt idx="62">
                  <c:v>1</c:v>
                </c:pt>
                <c:pt idx="63">
                  <c:v>3</c:v>
                </c:pt>
                <c:pt idx="64">
                  <c:v>10</c:v>
                </c:pt>
                <c:pt idx="65">
                  <c:v>14</c:v>
                </c:pt>
                <c:pt idx="66">
                  <c:v>9</c:v>
                </c:pt>
                <c:pt idx="67">
                  <c:v>11</c:v>
                </c:pt>
                <c:pt idx="68">
                  <c:v>20</c:v>
                </c:pt>
                <c:pt idx="69">
                  <c:v>24</c:v>
                </c:pt>
                <c:pt idx="70">
                  <c:v>2</c:v>
                </c:pt>
                <c:pt idx="71">
                  <c:v>21</c:v>
                </c:pt>
                <c:pt idx="72">
                  <c:v>7</c:v>
                </c:pt>
                <c:pt idx="73">
                  <c:v>4</c:v>
                </c:pt>
              </c:numCache>
            </c:numRef>
          </c:xVal>
          <c:yVal>
            <c:numRef>
              <c:f>Главная!$D$2:$D$75</c:f>
              <c:numCache>
                <c:formatCode>General</c:formatCode>
                <c:ptCount val="74"/>
                <c:pt idx="0">
                  <c:v>150</c:v>
                </c:pt>
                <c:pt idx="1">
                  <c:v>153</c:v>
                </c:pt>
                <c:pt idx="2">
                  <c:v>159</c:v>
                </c:pt>
                <c:pt idx="3">
                  <c:v>163</c:v>
                </c:pt>
                <c:pt idx="4">
                  <c:v>164</c:v>
                </c:pt>
                <c:pt idx="5">
                  <c:v>165</c:v>
                </c:pt>
                <c:pt idx="6">
                  <c:v>169</c:v>
                </c:pt>
                <c:pt idx="7">
                  <c:v>170</c:v>
                </c:pt>
                <c:pt idx="8">
                  <c:v>172</c:v>
                </c:pt>
                <c:pt idx="9">
                  <c:v>172</c:v>
                </c:pt>
                <c:pt idx="10">
                  <c:v>173</c:v>
                </c:pt>
                <c:pt idx="11">
                  <c:v>174</c:v>
                </c:pt>
                <c:pt idx="12">
                  <c:v>175</c:v>
                </c:pt>
                <c:pt idx="13">
                  <c:v>175</c:v>
                </c:pt>
                <c:pt idx="14">
                  <c:v>175</c:v>
                </c:pt>
                <c:pt idx="15">
                  <c:v>177</c:v>
                </c:pt>
                <c:pt idx="16">
                  <c:v>177</c:v>
                </c:pt>
                <c:pt idx="17">
                  <c:v>178</c:v>
                </c:pt>
                <c:pt idx="18">
                  <c:v>178</c:v>
                </c:pt>
                <c:pt idx="19">
                  <c:v>180</c:v>
                </c:pt>
                <c:pt idx="20" formatCode="0">
                  <c:v>181</c:v>
                </c:pt>
                <c:pt idx="21" formatCode="0">
                  <c:v>181</c:v>
                </c:pt>
                <c:pt idx="22">
                  <c:v>183</c:v>
                </c:pt>
                <c:pt idx="23">
                  <c:v>184</c:v>
                </c:pt>
                <c:pt idx="24">
                  <c:v>186</c:v>
                </c:pt>
                <c:pt idx="25">
                  <c:v>187</c:v>
                </c:pt>
                <c:pt idx="26">
                  <c:v>190</c:v>
                </c:pt>
                <c:pt idx="27">
                  <c:v>167</c:v>
                </c:pt>
                <c:pt idx="28">
                  <c:v>168</c:v>
                </c:pt>
                <c:pt idx="29">
                  <c:v>169</c:v>
                </c:pt>
                <c:pt idx="30">
                  <c:v>170</c:v>
                </c:pt>
                <c:pt idx="31">
                  <c:v>170</c:v>
                </c:pt>
                <c:pt idx="32">
                  <c:v>170</c:v>
                </c:pt>
                <c:pt idx="33">
                  <c:v>171</c:v>
                </c:pt>
                <c:pt idx="34">
                  <c:v>171</c:v>
                </c:pt>
                <c:pt idx="35">
                  <c:v>173</c:v>
                </c:pt>
                <c:pt idx="36">
                  <c:v>173</c:v>
                </c:pt>
                <c:pt idx="37">
                  <c:v>175</c:v>
                </c:pt>
                <c:pt idx="38">
                  <c:v>178</c:v>
                </c:pt>
                <c:pt idx="39">
                  <c:v>178</c:v>
                </c:pt>
                <c:pt idx="40">
                  <c:v>180</c:v>
                </c:pt>
                <c:pt idx="41">
                  <c:v>182</c:v>
                </c:pt>
                <c:pt idx="42">
                  <c:v>183</c:v>
                </c:pt>
                <c:pt idx="43">
                  <c:v>185</c:v>
                </c:pt>
                <c:pt idx="44">
                  <c:v>185</c:v>
                </c:pt>
                <c:pt idx="45">
                  <c:v>186</c:v>
                </c:pt>
                <c:pt idx="46">
                  <c:v>187</c:v>
                </c:pt>
                <c:pt idx="47">
                  <c:v>190</c:v>
                </c:pt>
                <c:pt idx="48">
                  <c:v>195</c:v>
                </c:pt>
                <c:pt idx="49">
                  <c:v>150</c:v>
                </c:pt>
                <c:pt idx="50">
                  <c:v>157</c:v>
                </c:pt>
                <c:pt idx="51">
                  <c:v>159</c:v>
                </c:pt>
                <c:pt idx="52">
                  <c:v>160</c:v>
                </c:pt>
                <c:pt idx="53">
                  <c:v>163</c:v>
                </c:pt>
                <c:pt idx="54">
                  <c:v>165</c:v>
                </c:pt>
                <c:pt idx="55">
                  <c:v>167</c:v>
                </c:pt>
                <c:pt idx="56">
                  <c:v>168</c:v>
                </c:pt>
                <c:pt idx="57">
                  <c:v>170</c:v>
                </c:pt>
                <c:pt idx="58">
                  <c:v>170</c:v>
                </c:pt>
                <c:pt idx="59">
                  <c:v>171</c:v>
                </c:pt>
                <c:pt idx="60">
                  <c:v>171</c:v>
                </c:pt>
                <c:pt idx="61">
                  <c:v>173</c:v>
                </c:pt>
                <c:pt idx="62">
                  <c:v>175</c:v>
                </c:pt>
                <c:pt idx="63">
                  <c:v>176</c:v>
                </c:pt>
                <c:pt idx="64">
                  <c:v>176</c:v>
                </c:pt>
                <c:pt idx="65">
                  <c:v>178</c:v>
                </c:pt>
                <c:pt idx="66">
                  <c:v>179</c:v>
                </c:pt>
                <c:pt idx="67">
                  <c:v>180</c:v>
                </c:pt>
                <c:pt idx="68">
                  <c:v>180</c:v>
                </c:pt>
                <c:pt idx="69">
                  <c:v>182</c:v>
                </c:pt>
                <c:pt idx="70">
                  <c:v>185</c:v>
                </c:pt>
                <c:pt idx="71">
                  <c:v>187</c:v>
                </c:pt>
                <c:pt idx="72">
                  <c:v>193</c:v>
                </c:pt>
                <c:pt idx="73">
                  <c:v>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C5-4353-8429-E922E8B7F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33568"/>
        <c:axId val="389290384"/>
      </c:scatterChart>
      <c:valAx>
        <c:axId val="19003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 </a:t>
                </a:r>
                <a:r>
                  <a:rPr lang="ru-RU"/>
                  <a:t>студента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9290384"/>
        <c:crosses val="autoZero"/>
        <c:crossBetween val="midCat"/>
      </c:valAx>
      <c:valAx>
        <c:axId val="38929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Рост студента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03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Группа</a:t>
            </a:r>
            <a:r>
              <a:rPr lang="ru-RU" baseline="0"/>
              <a:t> ПМ19-1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Рост_19_1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Главная!$D$2:$D$28</c:f>
              <c:numCache>
                <c:formatCode>General</c:formatCode>
                <c:ptCount val="27"/>
                <c:pt idx="0">
                  <c:v>150</c:v>
                </c:pt>
                <c:pt idx="1">
                  <c:v>153</c:v>
                </c:pt>
                <c:pt idx="2">
                  <c:v>159</c:v>
                </c:pt>
                <c:pt idx="3">
                  <c:v>163</c:v>
                </c:pt>
                <c:pt idx="4">
                  <c:v>164</c:v>
                </c:pt>
                <c:pt idx="5">
                  <c:v>165</c:v>
                </c:pt>
                <c:pt idx="6">
                  <c:v>169</c:v>
                </c:pt>
                <c:pt idx="7">
                  <c:v>170</c:v>
                </c:pt>
                <c:pt idx="8">
                  <c:v>172</c:v>
                </c:pt>
                <c:pt idx="9">
                  <c:v>172</c:v>
                </c:pt>
                <c:pt idx="10">
                  <c:v>173</c:v>
                </c:pt>
                <c:pt idx="11">
                  <c:v>174</c:v>
                </c:pt>
                <c:pt idx="12">
                  <c:v>175</c:v>
                </c:pt>
                <c:pt idx="13">
                  <c:v>175</c:v>
                </c:pt>
                <c:pt idx="14">
                  <c:v>175</c:v>
                </c:pt>
                <c:pt idx="15">
                  <c:v>177</c:v>
                </c:pt>
                <c:pt idx="16">
                  <c:v>177</c:v>
                </c:pt>
                <c:pt idx="17">
                  <c:v>178</c:v>
                </c:pt>
                <c:pt idx="18">
                  <c:v>178</c:v>
                </c:pt>
                <c:pt idx="19">
                  <c:v>180</c:v>
                </c:pt>
                <c:pt idx="20" formatCode="0">
                  <c:v>181</c:v>
                </c:pt>
                <c:pt idx="21" formatCode="0">
                  <c:v>181</c:v>
                </c:pt>
                <c:pt idx="22">
                  <c:v>183</c:v>
                </c:pt>
                <c:pt idx="23">
                  <c:v>184</c:v>
                </c:pt>
                <c:pt idx="24">
                  <c:v>186</c:v>
                </c:pt>
                <c:pt idx="25">
                  <c:v>187</c:v>
                </c:pt>
                <c:pt idx="26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9-4E41-971E-28BEC43E2953}"/>
            </c:ext>
          </c:extLst>
        </c:ser>
        <c:ser>
          <c:idx val="1"/>
          <c:order val="1"/>
          <c:tx>
            <c:v>Ср_знач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Главная!$H$37</c:f>
              <c:numCache>
                <c:formatCode>0.00</c:formatCode>
                <c:ptCount val="1"/>
                <c:pt idx="0">
                  <c:v>173.74074074074073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E3-478B-B0BA-FBA67D0A0280}"/>
            </c:ext>
          </c:extLst>
        </c:ser>
        <c:ser>
          <c:idx val="2"/>
          <c:order val="2"/>
          <c:tx>
            <c:v>Медиана</c:v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val>
            <c:numRef>
              <c:f>Главная!$H$44</c:f>
              <c:numCache>
                <c:formatCode>General</c:formatCode>
                <c:ptCount val="1"/>
                <c:pt idx="0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E3-478B-B0BA-FBA67D0A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7039824"/>
        <c:axId val="237984768"/>
      </c:barChart>
      <c:catAx>
        <c:axId val="24703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7984768"/>
        <c:crosses val="autoZero"/>
        <c:auto val="1"/>
        <c:lblAlgn val="ctr"/>
        <c:lblOffset val="100"/>
        <c:noMultiLvlLbl val="0"/>
      </c:catAx>
      <c:valAx>
        <c:axId val="237984768"/>
        <c:scaling>
          <c:orientation val="minMax"/>
          <c:max val="190"/>
          <c:min val="1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703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Группа ПМ19-2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Рост_19_2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Главная!$D$29:$D$50</c:f>
              <c:numCache>
                <c:formatCode>General</c:formatCode>
                <c:ptCount val="22"/>
                <c:pt idx="0">
                  <c:v>167</c:v>
                </c:pt>
                <c:pt idx="1">
                  <c:v>168</c:v>
                </c:pt>
                <c:pt idx="2">
                  <c:v>169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171</c:v>
                </c:pt>
                <c:pt idx="7">
                  <c:v>171</c:v>
                </c:pt>
                <c:pt idx="8">
                  <c:v>173</c:v>
                </c:pt>
                <c:pt idx="9">
                  <c:v>173</c:v>
                </c:pt>
                <c:pt idx="10">
                  <c:v>175</c:v>
                </c:pt>
                <c:pt idx="11">
                  <c:v>178</c:v>
                </c:pt>
                <c:pt idx="12">
                  <c:v>178</c:v>
                </c:pt>
                <c:pt idx="13">
                  <c:v>180</c:v>
                </c:pt>
                <c:pt idx="14">
                  <c:v>182</c:v>
                </c:pt>
                <c:pt idx="15">
                  <c:v>183</c:v>
                </c:pt>
                <c:pt idx="16">
                  <c:v>185</c:v>
                </c:pt>
                <c:pt idx="17">
                  <c:v>185</c:v>
                </c:pt>
                <c:pt idx="18">
                  <c:v>186</c:v>
                </c:pt>
                <c:pt idx="19">
                  <c:v>187</c:v>
                </c:pt>
                <c:pt idx="20">
                  <c:v>190</c:v>
                </c:pt>
                <c:pt idx="21">
                  <c:v>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9A-4637-A255-A633AA9DB5E8}"/>
            </c:ext>
          </c:extLst>
        </c:ser>
        <c:ser>
          <c:idx val="1"/>
          <c:order val="1"/>
          <c:tx>
            <c:v>Ср_знач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Главная!$K$37</c:f>
              <c:numCache>
                <c:formatCode>0.00</c:formatCode>
                <c:ptCount val="1"/>
                <c:pt idx="0">
                  <c:v>177.54545454545453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D9-49BA-BBDC-55F6DC8C8C38}"/>
            </c:ext>
          </c:extLst>
        </c:ser>
        <c:ser>
          <c:idx val="2"/>
          <c:order val="2"/>
          <c:tx>
            <c:v>Медиана</c:v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val>
            <c:numRef>
              <c:f>Главная!$K$44</c:f>
              <c:numCache>
                <c:formatCode>General</c:formatCode>
                <c:ptCount val="1"/>
                <c:pt idx="0">
                  <c:v>176.5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D9-49BA-BBDC-55F6DC8C8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3008288"/>
        <c:axId val="382962736"/>
      </c:barChart>
      <c:catAx>
        <c:axId val="38300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2962736"/>
        <c:crosses val="autoZero"/>
        <c:auto val="1"/>
        <c:lblAlgn val="ctr"/>
        <c:lblOffset val="100"/>
        <c:noMultiLvlLbl val="0"/>
      </c:catAx>
      <c:valAx>
        <c:axId val="382962736"/>
        <c:scaling>
          <c:orientation val="minMax"/>
          <c:max val="1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300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Группа ПМ19-3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Рост_19_3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Главная!$D$51:$D$75</c:f>
              <c:numCache>
                <c:formatCode>General</c:formatCode>
                <c:ptCount val="25"/>
                <c:pt idx="0">
                  <c:v>150</c:v>
                </c:pt>
                <c:pt idx="1">
                  <c:v>157</c:v>
                </c:pt>
                <c:pt idx="2">
                  <c:v>159</c:v>
                </c:pt>
                <c:pt idx="3">
                  <c:v>160</c:v>
                </c:pt>
                <c:pt idx="4">
                  <c:v>163</c:v>
                </c:pt>
                <c:pt idx="5">
                  <c:v>165</c:v>
                </c:pt>
                <c:pt idx="6">
                  <c:v>167</c:v>
                </c:pt>
                <c:pt idx="7">
                  <c:v>168</c:v>
                </c:pt>
                <c:pt idx="8">
                  <c:v>170</c:v>
                </c:pt>
                <c:pt idx="9">
                  <c:v>170</c:v>
                </c:pt>
                <c:pt idx="10">
                  <c:v>171</c:v>
                </c:pt>
                <c:pt idx="11">
                  <c:v>171</c:v>
                </c:pt>
                <c:pt idx="12">
                  <c:v>173</c:v>
                </c:pt>
                <c:pt idx="13">
                  <c:v>175</c:v>
                </c:pt>
                <c:pt idx="14">
                  <c:v>176</c:v>
                </c:pt>
                <c:pt idx="15">
                  <c:v>176</c:v>
                </c:pt>
                <c:pt idx="16">
                  <c:v>178</c:v>
                </c:pt>
                <c:pt idx="17">
                  <c:v>179</c:v>
                </c:pt>
                <c:pt idx="18">
                  <c:v>180</c:v>
                </c:pt>
                <c:pt idx="19">
                  <c:v>180</c:v>
                </c:pt>
                <c:pt idx="20">
                  <c:v>182</c:v>
                </c:pt>
                <c:pt idx="21">
                  <c:v>185</c:v>
                </c:pt>
                <c:pt idx="22">
                  <c:v>187</c:v>
                </c:pt>
                <c:pt idx="23">
                  <c:v>193</c:v>
                </c:pt>
                <c:pt idx="24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7-473D-A116-78BA390390F9}"/>
            </c:ext>
          </c:extLst>
        </c:ser>
        <c:ser>
          <c:idx val="1"/>
          <c:order val="1"/>
          <c:tx>
            <c:v>Ср_знач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Главная!$N$37</c:f>
              <c:numCache>
                <c:formatCode>General</c:formatCode>
                <c:ptCount val="1"/>
                <c:pt idx="0">
                  <c:v>173.16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55-4E7B-8236-F0801E48184F}"/>
            </c:ext>
          </c:extLst>
        </c:ser>
        <c:ser>
          <c:idx val="2"/>
          <c:order val="2"/>
          <c:tx>
            <c:v>Медиана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B55-4E7B-8236-F0801E48184F}"/>
              </c:ext>
            </c:extLst>
          </c:dPt>
          <c:val>
            <c:numRef>
              <c:f>Главная!$N$44</c:f>
              <c:numCache>
                <c:formatCode>General</c:formatCode>
                <c:ptCount val="1"/>
                <c:pt idx="0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55-4E7B-8236-F0801E481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330224"/>
        <c:axId val="511606624"/>
      </c:barChart>
      <c:catAx>
        <c:axId val="39733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1606624"/>
        <c:crosses val="autoZero"/>
        <c:auto val="1"/>
        <c:lblAlgn val="ctr"/>
        <c:lblOffset val="100"/>
        <c:noMultiLvlLbl val="0"/>
      </c:catAx>
      <c:valAx>
        <c:axId val="511606624"/>
        <c:scaling>
          <c:orientation val="minMax"/>
          <c:max val="195"/>
          <c:min val="1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733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Примерное распределение показателей роста студентов ПМ19 1 потока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Примерное распределение показателей роста студентов ПМ19 1 потока</a:t>
          </a:r>
        </a:p>
      </cx:txPr>
    </cx:title>
    <cx:plotArea>
      <cx:plotAreaRegion>
        <cx:series layoutId="boxWhisker" uniqueId="{9328596E-6B37-43FE-A016-47A7CA3BADB6}" formatIdx="1">
          <cx:tx>
            <cx:txData>
              <cx:f/>
              <cx:v>Рост студента</cx:v>
            </cx:txData>
          </cx:tx>
          <cx:dataLabels>
            <cx:visibility seriesName="0" categoryName="0" value="1"/>
          </cx:dataLabels>
          <cx:dataId val="0"/>
          <cx:layoutPr>
            <cx:visibility meanLine="1" meanMarker="1" nonoutliers="1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140"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0</xdr:row>
      <xdr:rowOff>185736</xdr:rowOff>
    </xdr:from>
    <xdr:to>
      <xdr:col>16</xdr:col>
      <xdr:colOff>0</xdr:colOff>
      <xdr:row>31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2399B71-7AEC-4EC5-B906-61527F8268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600075</xdr:colOff>
      <xdr:row>0</xdr:row>
      <xdr:rowOff>176211</xdr:rowOff>
    </xdr:from>
    <xdr:to>
      <xdr:col>29</xdr:col>
      <xdr:colOff>600075</xdr:colOff>
      <xdr:row>74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Диаграмма 2">
              <a:extLst>
                <a:ext uri="{FF2B5EF4-FFF2-40B4-BE49-F238E27FC236}">
                  <a16:creationId xmlns:a16="http://schemas.microsoft.com/office/drawing/2014/main" id="{85B72BCC-1857-4E0B-8EFC-947A24994D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069675" y="176211"/>
              <a:ext cx="7924800" cy="1352200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6</xdr:col>
      <xdr:colOff>-1</xdr:colOff>
      <xdr:row>49</xdr:row>
      <xdr:rowOff>178592</xdr:rowOff>
    </xdr:from>
    <xdr:to>
      <xdr:col>8</xdr:col>
      <xdr:colOff>0</xdr:colOff>
      <xdr:row>74</xdr:row>
      <xdr:rowOff>178593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2C6A6E7-DDF5-4485-B2EB-F5A0CDABC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5953</xdr:colOff>
      <xdr:row>49</xdr:row>
      <xdr:rowOff>182166</xdr:rowOff>
    </xdr:from>
    <xdr:to>
      <xdr:col>11</xdr:col>
      <xdr:colOff>0</xdr:colOff>
      <xdr:row>75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F0919E6-227E-4041-8F15-C02DF87F0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601265</xdr:colOff>
      <xdr:row>50</xdr:row>
      <xdr:rowOff>3570</xdr:rowOff>
    </xdr:from>
    <xdr:to>
      <xdr:col>14</xdr:col>
      <xdr:colOff>11906</xdr:colOff>
      <xdr:row>74</xdr:row>
      <xdr:rowOff>190499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1E5145DF-B1D7-4CBB-A0A4-4D3126023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409575</xdr:colOff>
      <xdr:row>52</xdr:row>
      <xdr:rowOff>9525</xdr:rowOff>
    </xdr:from>
    <xdr:to>
      <xdr:col>7</xdr:col>
      <xdr:colOff>552451</xdr:colOff>
      <xdr:row>60</xdr:row>
      <xdr:rowOff>85725</xdr:rowOff>
    </xdr:to>
    <xdr:cxnSp macro="">
      <xdr:nvCxnSpPr>
        <xdr:cNvPr id="8" name="Прямая со стрелкой 7">
          <a:extLst>
            <a:ext uri="{FF2B5EF4-FFF2-40B4-BE49-F238E27FC236}">
              <a16:creationId xmlns:a16="http://schemas.microsoft.com/office/drawing/2014/main" id="{5F7593D1-273D-432D-8945-32E77B19BBCD}"/>
            </a:ext>
          </a:extLst>
        </xdr:cNvPr>
        <xdr:cNvCxnSpPr/>
      </xdr:nvCxnSpPr>
      <xdr:spPr>
        <a:xfrm flipH="1">
          <a:off x="10048875" y="9420225"/>
          <a:ext cx="1924051" cy="152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52</xdr:row>
      <xdr:rowOff>9525</xdr:rowOff>
    </xdr:from>
    <xdr:to>
      <xdr:col>7</xdr:col>
      <xdr:colOff>552451</xdr:colOff>
      <xdr:row>57</xdr:row>
      <xdr:rowOff>161925</xdr:rowOff>
    </xdr:to>
    <xdr:cxnSp macro="">
      <xdr:nvCxnSpPr>
        <xdr:cNvPr id="13" name="Прямая со стрелкой 12">
          <a:extLst>
            <a:ext uri="{FF2B5EF4-FFF2-40B4-BE49-F238E27FC236}">
              <a16:creationId xmlns:a16="http://schemas.microsoft.com/office/drawing/2014/main" id="{E0CF2843-433B-4A31-AF7C-AEF0E4B2F8DD}"/>
            </a:ext>
          </a:extLst>
        </xdr:cNvPr>
        <xdr:cNvCxnSpPr/>
      </xdr:nvCxnSpPr>
      <xdr:spPr>
        <a:xfrm flipH="1">
          <a:off x="10115550" y="9420225"/>
          <a:ext cx="1857376" cy="1057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438150</xdr:colOff>
      <xdr:row>52</xdr:row>
      <xdr:rowOff>0</xdr:rowOff>
    </xdr:from>
    <xdr:to>
      <xdr:col>10</xdr:col>
      <xdr:colOff>771525</xdr:colOff>
      <xdr:row>60</xdr:row>
      <xdr:rowOff>28575</xdr:rowOff>
    </xdr:to>
    <xdr:cxnSp macro="">
      <xdr:nvCxnSpPr>
        <xdr:cNvPr id="15" name="Прямая со стрелкой 14">
          <a:extLst>
            <a:ext uri="{FF2B5EF4-FFF2-40B4-BE49-F238E27FC236}">
              <a16:creationId xmlns:a16="http://schemas.microsoft.com/office/drawing/2014/main" id="{6C6F73D8-788B-4814-B31C-2A7AB04FCBE1}"/>
            </a:ext>
          </a:extLst>
        </xdr:cNvPr>
        <xdr:cNvCxnSpPr/>
      </xdr:nvCxnSpPr>
      <xdr:spPr>
        <a:xfrm flipH="1">
          <a:off x="14478000" y="9410700"/>
          <a:ext cx="2114550" cy="1476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466725</xdr:colOff>
      <xdr:row>52</xdr:row>
      <xdr:rowOff>9525</xdr:rowOff>
    </xdr:from>
    <xdr:to>
      <xdr:col>10</xdr:col>
      <xdr:colOff>771525</xdr:colOff>
      <xdr:row>60</xdr:row>
      <xdr:rowOff>161925</xdr:rowOff>
    </xdr:to>
    <xdr:cxnSp macro="">
      <xdr:nvCxnSpPr>
        <xdr:cNvPr id="17" name="Прямая со стрелкой 16">
          <a:extLst>
            <a:ext uri="{FF2B5EF4-FFF2-40B4-BE49-F238E27FC236}">
              <a16:creationId xmlns:a16="http://schemas.microsoft.com/office/drawing/2014/main" id="{FF836A0F-579F-4B8C-84FD-EFF3ECFFBD04}"/>
            </a:ext>
          </a:extLst>
        </xdr:cNvPr>
        <xdr:cNvCxnSpPr/>
      </xdr:nvCxnSpPr>
      <xdr:spPr>
        <a:xfrm flipH="1">
          <a:off x="14506575" y="9420225"/>
          <a:ext cx="2085975" cy="1600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419100</xdr:colOff>
      <xdr:row>51</xdr:row>
      <xdr:rowOff>104775</xdr:rowOff>
    </xdr:from>
    <xdr:to>
      <xdr:col>13</xdr:col>
      <xdr:colOff>790575</xdr:colOff>
      <xdr:row>60</xdr:row>
      <xdr:rowOff>144780</xdr:rowOff>
    </xdr:to>
    <xdr:cxnSp macro="">
      <xdr:nvCxnSpPr>
        <xdr:cNvPr id="19" name="Прямая со стрелкой 18">
          <a:extLst>
            <a:ext uri="{FF2B5EF4-FFF2-40B4-BE49-F238E27FC236}">
              <a16:creationId xmlns:a16="http://schemas.microsoft.com/office/drawing/2014/main" id="{33D667A1-62BC-450F-A73E-6AB9FAD78FEF}"/>
            </a:ext>
          </a:extLst>
        </xdr:cNvPr>
        <xdr:cNvCxnSpPr/>
      </xdr:nvCxnSpPr>
      <xdr:spPr>
        <a:xfrm flipH="1">
          <a:off x="18874740" y="9431655"/>
          <a:ext cx="2154555" cy="1685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438150</xdr:colOff>
      <xdr:row>51</xdr:row>
      <xdr:rowOff>114300</xdr:rowOff>
    </xdr:from>
    <xdr:to>
      <xdr:col>13</xdr:col>
      <xdr:colOff>781050</xdr:colOff>
      <xdr:row>59</xdr:row>
      <xdr:rowOff>114300</xdr:rowOff>
    </xdr:to>
    <xdr:cxnSp macro="">
      <xdr:nvCxnSpPr>
        <xdr:cNvPr id="21" name="Прямая со стрелкой 20">
          <a:extLst>
            <a:ext uri="{FF2B5EF4-FFF2-40B4-BE49-F238E27FC236}">
              <a16:creationId xmlns:a16="http://schemas.microsoft.com/office/drawing/2014/main" id="{EE8B7859-678E-42D0-A07E-5DA20B30D0F2}"/>
            </a:ext>
          </a:extLst>
        </xdr:cNvPr>
        <xdr:cNvCxnSpPr/>
      </xdr:nvCxnSpPr>
      <xdr:spPr>
        <a:xfrm flipH="1">
          <a:off x="18878550" y="9344025"/>
          <a:ext cx="2124075" cy="144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5"/>
  <sheetViews>
    <sheetView tabSelected="1" zoomScale="80" zoomScaleNormal="80" workbookViewId="0">
      <selection activeCell="I36" sqref="I36"/>
    </sheetView>
  </sheetViews>
  <sheetFormatPr defaultRowHeight="14.4" x14ac:dyDescent="0.3"/>
  <cols>
    <col min="1" max="1" width="39.33203125" bestFit="1" customWidth="1"/>
    <col min="2" max="2" width="20.33203125" bestFit="1" customWidth="1"/>
    <col min="3" max="3" width="13.109375" customWidth="1"/>
    <col min="4" max="4" width="42.33203125" bestFit="1" customWidth="1"/>
    <col min="5" max="5" width="16.6640625" customWidth="1"/>
    <col min="7" max="7" width="26" bestFit="1" customWidth="1"/>
    <col min="8" max="8" width="29.33203125" bestFit="1" customWidth="1"/>
    <col min="10" max="10" width="26" bestFit="1" customWidth="1"/>
    <col min="11" max="11" width="29.33203125" bestFit="1" customWidth="1"/>
    <col min="13" max="13" width="26" bestFit="1" customWidth="1"/>
    <col min="14" max="14" width="29.33203125" bestFit="1" customWidth="1"/>
  </cols>
  <sheetData>
    <row r="1" spans="1:5" x14ac:dyDescent="0.3">
      <c r="A1" s="7" t="s">
        <v>13</v>
      </c>
      <c r="B1" s="1" t="s">
        <v>10</v>
      </c>
      <c r="C1" s="7" t="s">
        <v>0</v>
      </c>
      <c r="D1" s="8" t="s">
        <v>12</v>
      </c>
      <c r="E1" s="9" t="s">
        <v>1</v>
      </c>
    </row>
    <row r="2" spans="1:5" x14ac:dyDescent="0.3">
      <c r="A2" s="12">
        <v>150</v>
      </c>
      <c r="B2" s="11">
        <v>1</v>
      </c>
      <c r="C2" s="10">
        <v>3</v>
      </c>
      <c r="D2" s="10">
        <v>150</v>
      </c>
      <c r="E2" s="17" t="s">
        <v>3</v>
      </c>
    </row>
    <row r="3" spans="1:5" x14ac:dyDescent="0.3">
      <c r="A3" s="12">
        <v>150</v>
      </c>
      <c r="B3" s="12">
        <v>2</v>
      </c>
      <c r="C3" s="10">
        <v>6</v>
      </c>
      <c r="D3" s="10">
        <v>153</v>
      </c>
      <c r="E3" s="17" t="s">
        <v>3</v>
      </c>
    </row>
    <row r="4" spans="1:5" x14ac:dyDescent="0.3">
      <c r="A4" s="12">
        <v>153</v>
      </c>
      <c r="B4" s="12">
        <v>3</v>
      </c>
      <c r="C4" s="10">
        <v>14</v>
      </c>
      <c r="D4" s="10">
        <v>159</v>
      </c>
      <c r="E4" s="17" t="s">
        <v>3</v>
      </c>
    </row>
    <row r="5" spans="1:5" x14ac:dyDescent="0.3">
      <c r="A5" s="12">
        <v>157</v>
      </c>
      <c r="B5" s="12">
        <v>4</v>
      </c>
      <c r="C5" s="10">
        <v>19</v>
      </c>
      <c r="D5" s="10">
        <v>163</v>
      </c>
      <c r="E5" s="17" t="s">
        <v>3</v>
      </c>
    </row>
    <row r="6" spans="1:5" x14ac:dyDescent="0.3">
      <c r="A6" s="12">
        <v>159</v>
      </c>
      <c r="B6" s="12">
        <v>5</v>
      </c>
      <c r="C6" s="10">
        <v>8</v>
      </c>
      <c r="D6" s="10">
        <v>164</v>
      </c>
      <c r="E6" s="17" t="s">
        <v>3</v>
      </c>
    </row>
    <row r="7" spans="1:5" x14ac:dyDescent="0.3">
      <c r="A7" s="12">
        <v>159</v>
      </c>
      <c r="B7" s="12">
        <v>6</v>
      </c>
      <c r="C7" s="10">
        <v>7</v>
      </c>
      <c r="D7" s="10">
        <v>165</v>
      </c>
      <c r="E7" s="17" t="s">
        <v>3</v>
      </c>
    </row>
    <row r="8" spans="1:5" x14ac:dyDescent="0.3">
      <c r="A8" s="12">
        <v>160</v>
      </c>
      <c r="B8" s="22">
        <v>7</v>
      </c>
      <c r="C8" s="23">
        <v>1</v>
      </c>
      <c r="D8" s="24">
        <v>169</v>
      </c>
      <c r="E8" s="25" t="s">
        <v>3</v>
      </c>
    </row>
    <row r="9" spans="1:5" x14ac:dyDescent="0.3">
      <c r="A9" s="12">
        <v>163</v>
      </c>
      <c r="B9" s="10">
        <v>8</v>
      </c>
      <c r="C9" s="35">
        <v>17</v>
      </c>
      <c r="D9" s="10">
        <v>170</v>
      </c>
      <c r="E9" s="17" t="s">
        <v>3</v>
      </c>
    </row>
    <row r="10" spans="1:5" x14ac:dyDescent="0.3">
      <c r="A10" s="12">
        <v>163</v>
      </c>
      <c r="B10" s="12">
        <v>9</v>
      </c>
      <c r="C10" s="10">
        <v>9</v>
      </c>
      <c r="D10" s="10">
        <v>172</v>
      </c>
      <c r="E10" s="17" t="s">
        <v>3</v>
      </c>
    </row>
    <row r="11" spans="1:5" x14ac:dyDescent="0.3">
      <c r="A11" s="12">
        <v>164</v>
      </c>
      <c r="B11" s="12">
        <v>10</v>
      </c>
      <c r="C11" s="10">
        <v>10</v>
      </c>
      <c r="D11" s="10">
        <v>172</v>
      </c>
      <c r="E11" s="17" t="s">
        <v>3</v>
      </c>
    </row>
    <row r="12" spans="1:5" x14ac:dyDescent="0.3">
      <c r="A12" s="12">
        <v>165</v>
      </c>
      <c r="B12" s="12">
        <v>11</v>
      </c>
      <c r="C12" s="10">
        <v>24</v>
      </c>
      <c r="D12" s="10">
        <v>173</v>
      </c>
      <c r="E12" s="17" t="s">
        <v>3</v>
      </c>
    </row>
    <row r="13" spans="1:5" x14ac:dyDescent="0.3">
      <c r="A13" s="12">
        <v>165</v>
      </c>
      <c r="B13" s="12">
        <v>12</v>
      </c>
      <c r="C13" s="10">
        <v>26</v>
      </c>
      <c r="D13" s="10">
        <v>174</v>
      </c>
      <c r="E13" s="17" t="s">
        <v>3</v>
      </c>
    </row>
    <row r="14" spans="1:5" x14ac:dyDescent="0.3">
      <c r="A14" s="12">
        <v>167</v>
      </c>
      <c r="B14" s="12">
        <v>13</v>
      </c>
      <c r="C14" s="10">
        <v>4</v>
      </c>
      <c r="D14" s="10">
        <v>175</v>
      </c>
      <c r="E14" s="17" t="s">
        <v>3</v>
      </c>
    </row>
    <row r="15" spans="1:5" x14ac:dyDescent="0.3">
      <c r="A15" s="12">
        <v>167</v>
      </c>
      <c r="B15" s="12">
        <v>14</v>
      </c>
      <c r="C15" s="10">
        <v>18</v>
      </c>
      <c r="D15" s="10">
        <v>175</v>
      </c>
      <c r="E15" s="17" t="s">
        <v>3</v>
      </c>
    </row>
    <row r="16" spans="1:5" x14ac:dyDescent="0.3">
      <c r="A16" s="12">
        <v>168</v>
      </c>
      <c r="B16" s="12">
        <v>15</v>
      </c>
      <c r="C16" s="10">
        <v>23</v>
      </c>
      <c r="D16" s="10">
        <v>175</v>
      </c>
      <c r="E16" s="17" t="s">
        <v>3</v>
      </c>
    </row>
    <row r="17" spans="1:5" x14ac:dyDescent="0.3">
      <c r="A17" s="12">
        <v>168</v>
      </c>
      <c r="B17" s="12">
        <v>16</v>
      </c>
      <c r="C17" s="10">
        <v>2</v>
      </c>
      <c r="D17" s="10">
        <v>177</v>
      </c>
      <c r="E17" s="17" t="s">
        <v>3</v>
      </c>
    </row>
    <row r="18" spans="1:5" x14ac:dyDescent="0.3">
      <c r="A18" s="12">
        <v>169</v>
      </c>
      <c r="B18" s="12">
        <v>17</v>
      </c>
      <c r="C18" s="10">
        <v>11</v>
      </c>
      <c r="D18" s="10">
        <v>177</v>
      </c>
      <c r="E18" s="17" t="s">
        <v>3</v>
      </c>
    </row>
    <row r="19" spans="1:5" x14ac:dyDescent="0.3">
      <c r="A19" s="12">
        <v>169</v>
      </c>
      <c r="B19" s="12">
        <v>18</v>
      </c>
      <c r="C19" s="10">
        <v>20</v>
      </c>
      <c r="D19" s="10">
        <v>178</v>
      </c>
      <c r="E19" s="17" t="s">
        <v>3</v>
      </c>
    </row>
    <row r="20" spans="1:5" x14ac:dyDescent="0.3">
      <c r="A20" s="12">
        <v>170</v>
      </c>
      <c r="B20" s="12">
        <v>19</v>
      </c>
      <c r="C20" s="10">
        <v>27</v>
      </c>
      <c r="D20" s="10">
        <v>178</v>
      </c>
      <c r="E20" s="17" t="s">
        <v>3</v>
      </c>
    </row>
    <row r="21" spans="1:5" x14ac:dyDescent="0.3">
      <c r="A21" s="12">
        <v>170</v>
      </c>
      <c r="B21" s="12">
        <v>20</v>
      </c>
      <c r="C21" s="10">
        <v>15</v>
      </c>
      <c r="D21" s="10">
        <v>180</v>
      </c>
      <c r="E21" s="17" t="s">
        <v>3</v>
      </c>
    </row>
    <row r="22" spans="1:5" x14ac:dyDescent="0.3">
      <c r="A22" s="12">
        <v>170</v>
      </c>
      <c r="B22" s="27">
        <v>21</v>
      </c>
      <c r="C22" s="28">
        <v>12</v>
      </c>
      <c r="D22" s="29">
        <v>181</v>
      </c>
      <c r="E22" s="30" t="s">
        <v>3</v>
      </c>
    </row>
    <row r="23" spans="1:5" x14ac:dyDescent="0.3">
      <c r="A23" s="12">
        <v>170</v>
      </c>
      <c r="B23" s="12">
        <v>22</v>
      </c>
      <c r="C23" s="10">
        <v>16</v>
      </c>
      <c r="D23" s="26">
        <v>181</v>
      </c>
      <c r="E23" s="17" t="s">
        <v>3</v>
      </c>
    </row>
    <row r="24" spans="1:5" x14ac:dyDescent="0.3">
      <c r="A24" s="12">
        <v>170</v>
      </c>
      <c r="B24" s="12">
        <v>23</v>
      </c>
      <c r="C24" s="10">
        <v>13</v>
      </c>
      <c r="D24" s="10">
        <v>183</v>
      </c>
      <c r="E24" s="17" t="s">
        <v>3</v>
      </c>
    </row>
    <row r="25" spans="1:5" x14ac:dyDescent="0.3">
      <c r="A25" s="12">
        <v>170</v>
      </c>
      <c r="B25" s="12">
        <v>24</v>
      </c>
      <c r="C25" s="10">
        <v>21</v>
      </c>
      <c r="D25" s="10">
        <v>184</v>
      </c>
      <c r="E25" s="17" t="s">
        <v>3</v>
      </c>
    </row>
    <row r="26" spans="1:5" x14ac:dyDescent="0.3">
      <c r="A26" s="12">
        <v>171</v>
      </c>
      <c r="B26" s="12">
        <v>25</v>
      </c>
      <c r="C26" s="10">
        <v>25</v>
      </c>
      <c r="D26" s="10">
        <v>186</v>
      </c>
      <c r="E26" s="17" t="s">
        <v>3</v>
      </c>
    </row>
    <row r="27" spans="1:5" x14ac:dyDescent="0.3">
      <c r="A27" s="12">
        <v>171</v>
      </c>
      <c r="B27" s="12">
        <v>26</v>
      </c>
      <c r="C27" s="10">
        <v>5</v>
      </c>
      <c r="D27" s="10">
        <v>187</v>
      </c>
      <c r="E27" s="17" t="s">
        <v>3</v>
      </c>
    </row>
    <row r="28" spans="1:5" x14ac:dyDescent="0.3">
      <c r="A28" s="12">
        <v>171</v>
      </c>
      <c r="B28" s="12">
        <v>27</v>
      </c>
      <c r="C28" s="10">
        <v>22</v>
      </c>
      <c r="D28" s="10">
        <v>190</v>
      </c>
      <c r="E28" s="17" t="s">
        <v>3</v>
      </c>
    </row>
    <row r="29" spans="1:5" x14ac:dyDescent="0.3">
      <c r="A29" s="12">
        <v>171</v>
      </c>
      <c r="B29" s="11">
        <v>28</v>
      </c>
      <c r="C29" s="15">
        <v>9</v>
      </c>
      <c r="D29" s="15">
        <v>167</v>
      </c>
      <c r="E29" s="16" t="s">
        <v>4</v>
      </c>
    </row>
    <row r="30" spans="1:5" x14ac:dyDescent="0.3">
      <c r="A30" s="12">
        <v>172</v>
      </c>
      <c r="B30" s="12">
        <v>29</v>
      </c>
      <c r="C30" s="10">
        <v>10</v>
      </c>
      <c r="D30" s="10">
        <v>168</v>
      </c>
      <c r="E30" s="17" t="s">
        <v>4</v>
      </c>
    </row>
    <row r="31" spans="1:5" x14ac:dyDescent="0.3">
      <c r="A31" s="12">
        <v>172</v>
      </c>
      <c r="B31" s="12">
        <v>30</v>
      </c>
      <c r="C31" s="10">
        <v>11</v>
      </c>
      <c r="D31" s="10">
        <v>169</v>
      </c>
      <c r="E31" s="17" t="s">
        <v>4</v>
      </c>
    </row>
    <row r="32" spans="1:5" x14ac:dyDescent="0.3">
      <c r="A32" s="12">
        <v>173</v>
      </c>
      <c r="B32" s="12">
        <v>31</v>
      </c>
      <c r="C32" s="10">
        <v>1</v>
      </c>
      <c r="D32" s="10">
        <v>170</v>
      </c>
      <c r="E32" s="17" t="s">
        <v>4</v>
      </c>
    </row>
    <row r="33" spans="1:14" x14ac:dyDescent="0.3">
      <c r="A33" s="12">
        <v>173</v>
      </c>
      <c r="B33" s="10">
        <v>32</v>
      </c>
      <c r="C33" s="35">
        <v>7</v>
      </c>
      <c r="D33" s="10">
        <v>170</v>
      </c>
      <c r="E33" s="17" t="s">
        <v>4</v>
      </c>
      <c r="G33" s="7" t="s">
        <v>3</v>
      </c>
      <c r="J33" s="6" t="s">
        <v>4</v>
      </c>
      <c r="M33" s="7" t="s">
        <v>2</v>
      </c>
    </row>
    <row r="34" spans="1:14" x14ac:dyDescent="0.3">
      <c r="A34" s="12">
        <v>173</v>
      </c>
      <c r="B34" s="22">
        <v>33</v>
      </c>
      <c r="C34" s="23">
        <v>12</v>
      </c>
      <c r="D34" s="24">
        <v>170</v>
      </c>
      <c r="E34" s="25" t="s">
        <v>4</v>
      </c>
      <c r="G34" s="1" t="s">
        <v>5</v>
      </c>
      <c r="H34" s="6" t="s">
        <v>9</v>
      </c>
      <c r="J34" s="1" t="s">
        <v>5</v>
      </c>
      <c r="K34" s="6" t="s">
        <v>9</v>
      </c>
      <c r="M34" s="1" t="s">
        <v>5</v>
      </c>
      <c r="N34" s="6" t="s">
        <v>9</v>
      </c>
    </row>
    <row r="35" spans="1:14" x14ac:dyDescent="0.3">
      <c r="A35" s="12">
        <v>173</v>
      </c>
      <c r="B35" s="12">
        <v>34</v>
      </c>
      <c r="C35" s="10">
        <v>6</v>
      </c>
      <c r="D35" s="10">
        <v>171</v>
      </c>
      <c r="E35" s="17" t="s">
        <v>4</v>
      </c>
      <c r="G35" s="1" t="s">
        <v>6</v>
      </c>
      <c r="H35" s="2">
        <f>MODE(D2:D28)</f>
        <v>175</v>
      </c>
      <c r="J35" s="1" t="s">
        <v>6</v>
      </c>
      <c r="K35" s="2">
        <f>MODE(D29:D50)</f>
        <v>170</v>
      </c>
      <c r="M35" s="1" t="s">
        <v>6</v>
      </c>
      <c r="N35" s="2">
        <f>MODE(D51:D75)</f>
        <v>170</v>
      </c>
    </row>
    <row r="36" spans="1:14" x14ac:dyDescent="0.3">
      <c r="A36" s="12">
        <v>174</v>
      </c>
      <c r="B36" s="12">
        <v>35</v>
      </c>
      <c r="C36" s="10">
        <v>13</v>
      </c>
      <c r="D36" s="10">
        <v>171</v>
      </c>
      <c r="E36" s="17" t="s">
        <v>4</v>
      </c>
      <c r="G36" s="3" t="s">
        <v>7</v>
      </c>
      <c r="H36" s="4">
        <f>MEDIAN(D2:D28)</f>
        <v>175</v>
      </c>
      <c r="J36" s="3" t="s">
        <v>7</v>
      </c>
      <c r="K36" s="4">
        <f>MEDIAN(D29:D50)</f>
        <v>176.5</v>
      </c>
      <c r="M36" s="3" t="s">
        <v>7</v>
      </c>
      <c r="N36" s="4">
        <f>MEDIAN(D51:D75)</f>
        <v>173</v>
      </c>
    </row>
    <row r="37" spans="1:14" x14ac:dyDescent="0.3">
      <c r="A37" s="12">
        <v>175</v>
      </c>
      <c r="B37" s="12">
        <v>36</v>
      </c>
      <c r="C37" s="10">
        <v>2</v>
      </c>
      <c r="D37" s="10">
        <v>173</v>
      </c>
      <c r="E37" s="17" t="s">
        <v>4</v>
      </c>
      <c r="G37" s="3" t="s">
        <v>8</v>
      </c>
      <c r="H37" s="14">
        <f>AVERAGE(D2:D28)</f>
        <v>173.74074074074073</v>
      </c>
      <c r="J37" s="3" t="s">
        <v>8</v>
      </c>
      <c r="K37" s="14">
        <f>AVERAGE(D29:D50)</f>
        <v>177.54545454545453</v>
      </c>
      <c r="M37" s="3" t="s">
        <v>8</v>
      </c>
      <c r="N37" s="4">
        <f>AVERAGE(D51:D75)</f>
        <v>173.16</v>
      </c>
    </row>
    <row r="38" spans="1:14" x14ac:dyDescent="0.3">
      <c r="A38" s="12">
        <v>175</v>
      </c>
      <c r="B38" s="12">
        <v>37</v>
      </c>
      <c r="C38" s="10">
        <v>20</v>
      </c>
      <c r="D38" s="10">
        <v>173</v>
      </c>
      <c r="E38" s="17" t="s">
        <v>4</v>
      </c>
      <c r="G38" s="3" t="s">
        <v>11</v>
      </c>
      <c r="H38" s="4">
        <f>COUNT(D2:D28)</f>
        <v>27</v>
      </c>
      <c r="J38" s="3" t="s">
        <v>11</v>
      </c>
      <c r="K38" s="4">
        <f>COUNT(D29:D50)</f>
        <v>22</v>
      </c>
      <c r="M38" s="3" t="s">
        <v>11</v>
      </c>
      <c r="N38" s="4">
        <f>COUNT(D51:D75)</f>
        <v>25</v>
      </c>
    </row>
    <row r="39" spans="1:14" x14ac:dyDescent="0.3">
      <c r="A39" s="12">
        <v>175</v>
      </c>
      <c r="B39" s="12">
        <v>38</v>
      </c>
      <c r="C39" s="10">
        <v>8</v>
      </c>
      <c r="D39" s="10">
        <v>175</v>
      </c>
      <c r="E39" s="17" t="s">
        <v>4</v>
      </c>
      <c r="G39" s="1" t="s">
        <v>19</v>
      </c>
      <c r="H39" s="2">
        <f>0.25*(Колво_знач+1)</f>
        <v>7</v>
      </c>
      <c r="J39" s="1" t="s">
        <v>19</v>
      </c>
      <c r="K39" s="36">
        <f>0.25*(Колво_2+1) + Колво_знач</f>
        <v>32.75</v>
      </c>
      <c r="M39" s="1" t="s">
        <v>19</v>
      </c>
      <c r="N39" s="36">
        <f>0.25*(Кол_3_во+1) + Колво_знач + Колво_2</f>
        <v>55.5</v>
      </c>
    </row>
    <row r="40" spans="1:14" x14ac:dyDescent="0.3">
      <c r="A40" s="12">
        <v>175</v>
      </c>
      <c r="B40" s="12">
        <v>39</v>
      </c>
      <c r="C40" s="10">
        <v>4</v>
      </c>
      <c r="D40" s="10">
        <v>178</v>
      </c>
      <c r="E40" s="17" t="s">
        <v>4</v>
      </c>
      <c r="G40" s="3" t="s">
        <v>18</v>
      </c>
      <c r="H40" s="4">
        <f>0.75*(Колво_знач+1)</f>
        <v>21</v>
      </c>
      <c r="J40" s="3" t="s">
        <v>18</v>
      </c>
      <c r="K40" s="20">
        <f>0.75*(Колво_2+1) +Колво_знач</f>
        <v>44.25</v>
      </c>
      <c r="M40" s="3" t="s">
        <v>18</v>
      </c>
      <c r="N40" s="20">
        <f>0.75*(Кол_3_во+1) + Колво_знач + Колво_2</f>
        <v>68.5</v>
      </c>
    </row>
    <row r="41" spans="1:14" x14ac:dyDescent="0.3">
      <c r="A41" s="12">
        <v>175</v>
      </c>
      <c r="B41" s="12">
        <v>40</v>
      </c>
      <c r="C41" s="10">
        <v>15</v>
      </c>
      <c r="D41" s="10">
        <v>178</v>
      </c>
      <c r="E41" s="17" t="s">
        <v>4</v>
      </c>
      <c r="G41" s="31" t="s">
        <v>14</v>
      </c>
      <c r="H41" s="20">
        <f>_xlfn.QUARTILE.INC(D2:D28,1)</f>
        <v>169.5</v>
      </c>
      <c r="J41" s="31" t="s">
        <v>14</v>
      </c>
      <c r="K41" s="20">
        <f>_xlfn.QUARTILE.INC(D29:D50,1)</f>
        <v>170.25</v>
      </c>
      <c r="M41" s="31" t="s">
        <v>14</v>
      </c>
      <c r="N41" s="20">
        <f>_xlfn.QUARTILE.INC(D51:D75,1)</f>
        <v>167</v>
      </c>
    </row>
    <row r="42" spans="1:14" x14ac:dyDescent="0.3">
      <c r="A42" s="12">
        <v>176</v>
      </c>
      <c r="B42" s="12">
        <v>41</v>
      </c>
      <c r="C42" s="10">
        <v>16</v>
      </c>
      <c r="D42" s="10">
        <v>180</v>
      </c>
      <c r="E42" s="17" t="s">
        <v>4</v>
      </c>
      <c r="G42" s="32" t="s">
        <v>15</v>
      </c>
      <c r="H42" s="21">
        <f>_xlfn.QUARTILE.INC(D2:D28,3)</f>
        <v>180.5</v>
      </c>
      <c r="J42" s="32" t="s">
        <v>15</v>
      </c>
      <c r="K42" s="21">
        <f>_xlfn.QUARTILE.INC(D29:D50,3)</f>
        <v>184.5</v>
      </c>
      <c r="M42" s="32" t="s">
        <v>15</v>
      </c>
      <c r="N42" s="21">
        <f>_xlfn.QUARTILE.INC(D51:D75,3)</f>
        <v>180</v>
      </c>
    </row>
    <row r="43" spans="1:14" x14ac:dyDescent="0.3">
      <c r="A43" s="12">
        <v>176</v>
      </c>
      <c r="B43" s="12">
        <v>42</v>
      </c>
      <c r="C43" s="10">
        <v>14</v>
      </c>
      <c r="D43" s="10">
        <v>182</v>
      </c>
      <c r="E43" s="17" t="s">
        <v>4</v>
      </c>
    </row>
    <row r="44" spans="1:14" x14ac:dyDescent="0.3">
      <c r="A44" s="12">
        <v>177</v>
      </c>
      <c r="B44" s="12">
        <v>43</v>
      </c>
      <c r="C44" s="10">
        <v>19</v>
      </c>
      <c r="D44" s="10">
        <v>183</v>
      </c>
      <c r="E44" s="17" t="s">
        <v>4</v>
      </c>
      <c r="G44" s="1" t="s">
        <v>20</v>
      </c>
      <c r="H44" s="6">
        <f>_xlfn.QUARTILE.INC(D2:D28,2)</f>
        <v>175</v>
      </c>
      <c r="J44" s="1" t="s">
        <v>20</v>
      </c>
      <c r="K44" s="6">
        <f>_xlfn.QUARTILE.INC(D29:D50,2)</f>
        <v>176.5</v>
      </c>
      <c r="M44" s="1" t="s">
        <v>20</v>
      </c>
      <c r="N44" s="6">
        <f>_xlfn.QUARTILE.INC(D51:D75,2)</f>
        <v>173</v>
      </c>
    </row>
    <row r="45" spans="1:14" x14ac:dyDescent="0.3">
      <c r="A45" s="12">
        <v>177</v>
      </c>
      <c r="B45" s="27">
        <v>44</v>
      </c>
      <c r="C45" s="28">
        <v>3</v>
      </c>
      <c r="D45" s="33">
        <v>185</v>
      </c>
      <c r="E45" s="30" t="s">
        <v>4</v>
      </c>
      <c r="G45" s="5" t="s">
        <v>16</v>
      </c>
      <c r="H45" s="37">
        <f>квар_3_группа_1 - квар_1_группа_1</f>
        <v>11</v>
      </c>
      <c r="J45" s="5" t="s">
        <v>16</v>
      </c>
      <c r="K45" s="37">
        <f>квар_3_группа_2 - квар_1_группа_2</f>
        <v>14.25</v>
      </c>
      <c r="M45" s="5" t="s">
        <v>16</v>
      </c>
      <c r="N45" s="37">
        <f>квар_3_группа_3 - квар_1_группа_3</f>
        <v>13</v>
      </c>
    </row>
    <row r="46" spans="1:14" x14ac:dyDescent="0.3">
      <c r="A46" s="12">
        <v>178</v>
      </c>
      <c r="B46" s="10">
        <v>45</v>
      </c>
      <c r="C46" s="35">
        <v>17</v>
      </c>
      <c r="D46" s="10">
        <v>185</v>
      </c>
      <c r="E46" s="17" t="s">
        <v>4</v>
      </c>
    </row>
    <row r="47" spans="1:14" x14ac:dyDescent="0.3">
      <c r="A47" s="12">
        <v>178</v>
      </c>
      <c r="B47" s="12">
        <v>46</v>
      </c>
      <c r="C47" s="10">
        <v>22</v>
      </c>
      <c r="D47" s="10">
        <v>186</v>
      </c>
      <c r="E47" s="17" t="s">
        <v>4</v>
      </c>
      <c r="G47" s="7" t="s">
        <v>17</v>
      </c>
      <c r="H47" s="34">
        <f>_xlfn.STDEV.S(D2:D28)</f>
        <v>9.8628775353014149</v>
      </c>
      <c r="J47" s="7" t="s">
        <v>17</v>
      </c>
      <c r="K47" s="34">
        <f>_xlfn.STDEV.S(D29:D50)</f>
        <v>8.0695032757216918</v>
      </c>
      <c r="M47" s="7" t="s">
        <v>17</v>
      </c>
      <c r="N47" s="34">
        <f>_xlfn.STDEV.S(D51:D75)</f>
        <v>10.88454561905702</v>
      </c>
    </row>
    <row r="48" spans="1:14" x14ac:dyDescent="0.3">
      <c r="A48" s="12">
        <v>178</v>
      </c>
      <c r="B48" s="12">
        <v>47</v>
      </c>
      <c r="C48" s="10">
        <v>5</v>
      </c>
      <c r="D48" s="10">
        <v>187</v>
      </c>
      <c r="E48" s="17" t="s">
        <v>4</v>
      </c>
    </row>
    <row r="49" spans="1:5" x14ac:dyDescent="0.3">
      <c r="A49" s="12">
        <v>178</v>
      </c>
      <c r="B49" s="12">
        <v>48</v>
      </c>
      <c r="C49" s="10">
        <v>21</v>
      </c>
      <c r="D49" s="10">
        <v>190</v>
      </c>
      <c r="E49" s="17" t="s">
        <v>4</v>
      </c>
    </row>
    <row r="50" spans="1:5" x14ac:dyDescent="0.3">
      <c r="A50" s="12">
        <v>178</v>
      </c>
      <c r="B50" s="12">
        <v>49</v>
      </c>
      <c r="C50" s="10">
        <v>18</v>
      </c>
      <c r="D50" s="10">
        <v>195</v>
      </c>
      <c r="E50" s="17" t="s">
        <v>4</v>
      </c>
    </row>
    <row r="51" spans="1:5" x14ac:dyDescent="0.3">
      <c r="A51" s="12">
        <v>179</v>
      </c>
      <c r="B51" s="11">
        <v>50</v>
      </c>
      <c r="C51" s="15">
        <v>22</v>
      </c>
      <c r="D51" s="15">
        <v>150</v>
      </c>
      <c r="E51" s="16" t="s">
        <v>2</v>
      </c>
    </row>
    <row r="52" spans="1:5" x14ac:dyDescent="0.3">
      <c r="A52" s="12">
        <v>180</v>
      </c>
      <c r="B52" s="12">
        <v>51</v>
      </c>
      <c r="C52" s="10">
        <v>16</v>
      </c>
      <c r="D52" s="10">
        <v>157</v>
      </c>
      <c r="E52" s="17" t="s">
        <v>2</v>
      </c>
    </row>
    <row r="53" spans="1:5" x14ac:dyDescent="0.3">
      <c r="A53" s="12">
        <v>180</v>
      </c>
      <c r="B53" s="12">
        <v>52</v>
      </c>
      <c r="C53" s="10">
        <v>12</v>
      </c>
      <c r="D53" s="10">
        <v>159</v>
      </c>
      <c r="E53" s="17" t="s">
        <v>2</v>
      </c>
    </row>
    <row r="54" spans="1:5" x14ac:dyDescent="0.3">
      <c r="A54" s="12">
        <v>180</v>
      </c>
      <c r="B54" s="12">
        <v>53</v>
      </c>
      <c r="C54" s="10">
        <v>15</v>
      </c>
      <c r="D54" s="10">
        <v>160</v>
      </c>
      <c r="E54" s="17" t="s">
        <v>2</v>
      </c>
    </row>
    <row r="55" spans="1:5" x14ac:dyDescent="0.3">
      <c r="A55" s="12">
        <v>180</v>
      </c>
      <c r="B55" s="12">
        <v>54</v>
      </c>
      <c r="C55" s="10">
        <v>19</v>
      </c>
      <c r="D55" s="10">
        <v>163</v>
      </c>
      <c r="E55" s="17" t="s">
        <v>2</v>
      </c>
    </row>
    <row r="56" spans="1:5" x14ac:dyDescent="0.3">
      <c r="A56" s="12">
        <v>181</v>
      </c>
      <c r="B56" s="12">
        <v>55</v>
      </c>
      <c r="C56" s="10">
        <v>8</v>
      </c>
      <c r="D56" s="10">
        <v>165</v>
      </c>
      <c r="E56" s="17" t="s">
        <v>2</v>
      </c>
    </row>
    <row r="57" spans="1:5" x14ac:dyDescent="0.3">
      <c r="A57" s="12">
        <v>181</v>
      </c>
      <c r="B57" s="22">
        <v>56</v>
      </c>
      <c r="C57" s="23">
        <v>17</v>
      </c>
      <c r="D57" s="24">
        <v>167</v>
      </c>
      <c r="E57" s="25" t="s">
        <v>2</v>
      </c>
    </row>
    <row r="58" spans="1:5" x14ac:dyDescent="0.3">
      <c r="A58" s="12">
        <v>182</v>
      </c>
      <c r="B58" s="12">
        <v>57</v>
      </c>
      <c r="C58" s="10">
        <v>25</v>
      </c>
      <c r="D58" s="10">
        <v>168</v>
      </c>
      <c r="E58" s="17" t="s">
        <v>2</v>
      </c>
    </row>
    <row r="59" spans="1:5" x14ac:dyDescent="0.3">
      <c r="A59" s="12">
        <v>182</v>
      </c>
      <c r="B59" s="12">
        <v>58</v>
      </c>
      <c r="C59" s="10">
        <v>18</v>
      </c>
      <c r="D59" s="10">
        <v>170</v>
      </c>
      <c r="E59" s="17" t="s">
        <v>2</v>
      </c>
    </row>
    <row r="60" spans="1:5" x14ac:dyDescent="0.3">
      <c r="A60" s="12">
        <v>183</v>
      </c>
      <c r="B60" s="12">
        <v>59</v>
      </c>
      <c r="C60" s="10">
        <v>23</v>
      </c>
      <c r="D60" s="10">
        <v>170</v>
      </c>
      <c r="E60" s="17" t="s">
        <v>2</v>
      </c>
    </row>
    <row r="61" spans="1:5" x14ac:dyDescent="0.3">
      <c r="A61" s="12">
        <v>183</v>
      </c>
      <c r="B61" s="12">
        <v>60</v>
      </c>
      <c r="C61" s="10">
        <v>6</v>
      </c>
      <c r="D61" s="10">
        <v>171</v>
      </c>
      <c r="E61" s="17" t="s">
        <v>2</v>
      </c>
    </row>
    <row r="62" spans="1:5" x14ac:dyDescent="0.3">
      <c r="A62" s="12">
        <v>184</v>
      </c>
      <c r="B62" s="12">
        <v>61</v>
      </c>
      <c r="C62" s="10">
        <v>13</v>
      </c>
      <c r="D62" s="10">
        <v>171</v>
      </c>
      <c r="E62" s="17" t="s">
        <v>2</v>
      </c>
    </row>
    <row r="63" spans="1:5" x14ac:dyDescent="0.3">
      <c r="A63" s="12">
        <v>185</v>
      </c>
      <c r="B63" s="12">
        <v>62</v>
      </c>
      <c r="C63" s="10">
        <v>5</v>
      </c>
      <c r="D63" s="10">
        <v>173</v>
      </c>
      <c r="E63" s="17" t="s">
        <v>2</v>
      </c>
    </row>
    <row r="64" spans="1:5" x14ac:dyDescent="0.3">
      <c r="A64" s="12">
        <v>185</v>
      </c>
      <c r="B64" s="12">
        <v>63</v>
      </c>
      <c r="C64" s="10">
        <v>1</v>
      </c>
      <c r="D64" s="10">
        <v>175</v>
      </c>
      <c r="E64" s="17" t="s">
        <v>2</v>
      </c>
    </row>
    <row r="65" spans="1:5" x14ac:dyDescent="0.3">
      <c r="A65" s="12">
        <v>185</v>
      </c>
      <c r="B65" s="12">
        <v>64</v>
      </c>
      <c r="C65" s="10">
        <v>3</v>
      </c>
      <c r="D65" s="10">
        <v>176</v>
      </c>
      <c r="E65" s="17" t="s">
        <v>2</v>
      </c>
    </row>
    <row r="66" spans="1:5" x14ac:dyDescent="0.3">
      <c r="A66" s="12">
        <v>186</v>
      </c>
      <c r="B66" s="12">
        <v>65</v>
      </c>
      <c r="C66" s="10">
        <v>10</v>
      </c>
      <c r="D66" s="10">
        <v>176</v>
      </c>
      <c r="E66" s="17" t="s">
        <v>2</v>
      </c>
    </row>
    <row r="67" spans="1:5" x14ac:dyDescent="0.3">
      <c r="A67" s="12">
        <v>186</v>
      </c>
      <c r="B67" s="12">
        <v>66</v>
      </c>
      <c r="C67" s="10">
        <v>14</v>
      </c>
      <c r="D67" s="10">
        <v>178</v>
      </c>
      <c r="E67" s="17" t="s">
        <v>2</v>
      </c>
    </row>
    <row r="68" spans="1:5" x14ac:dyDescent="0.3">
      <c r="A68" s="12">
        <v>187</v>
      </c>
      <c r="B68" s="12">
        <v>67</v>
      </c>
      <c r="C68" s="10">
        <v>9</v>
      </c>
      <c r="D68" s="10">
        <v>179</v>
      </c>
      <c r="E68" s="17" t="s">
        <v>2</v>
      </c>
    </row>
    <row r="69" spans="1:5" x14ac:dyDescent="0.3">
      <c r="A69" s="12">
        <v>187</v>
      </c>
      <c r="B69" s="12">
        <v>68</v>
      </c>
      <c r="C69" s="10">
        <v>11</v>
      </c>
      <c r="D69" s="10">
        <v>180</v>
      </c>
      <c r="E69" s="17" t="s">
        <v>2</v>
      </c>
    </row>
    <row r="70" spans="1:5" x14ac:dyDescent="0.3">
      <c r="A70" s="12">
        <v>187</v>
      </c>
      <c r="B70" s="27">
        <v>69</v>
      </c>
      <c r="C70" s="28">
        <v>20</v>
      </c>
      <c r="D70" s="33">
        <v>180</v>
      </c>
      <c r="E70" s="30" t="s">
        <v>2</v>
      </c>
    </row>
    <row r="71" spans="1:5" x14ac:dyDescent="0.3">
      <c r="A71" s="12">
        <v>190</v>
      </c>
      <c r="B71" s="12">
        <v>70</v>
      </c>
      <c r="C71" s="10">
        <v>24</v>
      </c>
      <c r="D71" s="10">
        <v>182</v>
      </c>
      <c r="E71" s="17" t="s">
        <v>2</v>
      </c>
    </row>
    <row r="72" spans="1:5" x14ac:dyDescent="0.3">
      <c r="A72" s="12">
        <v>190</v>
      </c>
      <c r="B72" s="12">
        <v>71</v>
      </c>
      <c r="C72" s="10">
        <v>2</v>
      </c>
      <c r="D72" s="10">
        <v>185</v>
      </c>
      <c r="E72" s="17" t="s">
        <v>2</v>
      </c>
    </row>
    <row r="73" spans="1:5" x14ac:dyDescent="0.3">
      <c r="A73" s="12">
        <v>193</v>
      </c>
      <c r="B73" s="12">
        <v>72</v>
      </c>
      <c r="C73" s="10">
        <v>21</v>
      </c>
      <c r="D73" s="10">
        <v>187</v>
      </c>
      <c r="E73" s="17" t="s">
        <v>2</v>
      </c>
    </row>
    <row r="74" spans="1:5" x14ac:dyDescent="0.3">
      <c r="A74" s="12">
        <v>194</v>
      </c>
      <c r="B74" s="12">
        <v>73</v>
      </c>
      <c r="C74" s="10">
        <v>7</v>
      </c>
      <c r="D74" s="10">
        <v>193</v>
      </c>
      <c r="E74" s="17" t="s">
        <v>2</v>
      </c>
    </row>
    <row r="75" spans="1:5" x14ac:dyDescent="0.3">
      <c r="A75" s="13">
        <v>195</v>
      </c>
      <c r="B75" s="13">
        <v>74</v>
      </c>
      <c r="C75" s="18">
        <v>4</v>
      </c>
      <c r="D75" s="18">
        <v>194</v>
      </c>
      <c r="E75" s="19" t="s">
        <v>2</v>
      </c>
    </row>
  </sheetData>
  <sortState xmlns:xlrd2="http://schemas.microsoft.com/office/spreadsheetml/2017/richdata2" ref="C2:E75">
    <sortCondition ref="E2:E75"/>
    <sortCondition ref="D2:D75"/>
  </sortState>
  <pageMargins left="0.7" right="0.7" top="0.75" bottom="0.75" header="0.3" footer="0.3"/>
  <pageSetup paperSize="9" orientation="portrait" r:id="rId1"/>
  <ignoredErrors>
    <ignoredError sqref="H35:H38 K35:K38 N35:N38 H41:H42 H47 K41:K42 K47 N41:N42 N47 H44 K44 N44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651F-0B7F-4226-A856-95D868400BD8}">
  <dimension ref="A1:D18"/>
  <sheetViews>
    <sheetView workbookViewId="0">
      <selection sqref="A1:D1"/>
    </sheetView>
  </sheetViews>
  <sheetFormatPr defaultRowHeight="14.4" x14ac:dyDescent="0.3"/>
  <cols>
    <col min="1" max="1" width="25.6640625" bestFit="1" customWidth="1"/>
    <col min="2" max="2" width="15.21875" customWidth="1"/>
    <col min="3" max="3" width="25.6640625" bestFit="1" customWidth="1"/>
    <col min="4" max="4" width="14.33203125" customWidth="1"/>
  </cols>
  <sheetData>
    <row r="1" spans="1:4" x14ac:dyDescent="0.3">
      <c r="A1" s="40" t="s">
        <v>34</v>
      </c>
      <c r="B1" s="41"/>
      <c r="C1" s="42" t="s">
        <v>35</v>
      </c>
      <c r="D1" s="41"/>
    </row>
    <row r="2" spans="1:4" x14ac:dyDescent="0.3">
      <c r="B2" s="4"/>
      <c r="D2" s="4"/>
    </row>
    <row r="3" spans="1:4" x14ac:dyDescent="0.3">
      <c r="A3" t="s">
        <v>21</v>
      </c>
      <c r="B3" s="4">
        <v>14</v>
      </c>
      <c r="C3" t="s">
        <v>21</v>
      </c>
      <c r="D3" s="4">
        <v>173.74074074074073</v>
      </c>
    </row>
    <row r="4" spans="1:4" x14ac:dyDescent="0.3">
      <c r="A4" t="s">
        <v>22</v>
      </c>
      <c r="B4" s="4">
        <v>1.5275252316519468</v>
      </c>
      <c r="C4" t="s">
        <v>22</v>
      </c>
      <c r="D4" s="4">
        <v>1.898111666663528</v>
      </c>
    </row>
    <row r="5" spans="1:4" x14ac:dyDescent="0.3">
      <c r="A5" t="s">
        <v>7</v>
      </c>
      <c r="B5" s="4">
        <v>14</v>
      </c>
      <c r="C5" t="s">
        <v>7</v>
      </c>
      <c r="D5" s="4">
        <v>175</v>
      </c>
    </row>
    <row r="6" spans="1:4" x14ac:dyDescent="0.3">
      <c r="A6" t="s">
        <v>6</v>
      </c>
      <c r="B6" s="4" t="e">
        <v>#N/A</v>
      </c>
      <c r="C6" t="s">
        <v>6</v>
      </c>
      <c r="D6" s="4">
        <v>175</v>
      </c>
    </row>
    <row r="7" spans="1:4" x14ac:dyDescent="0.3">
      <c r="A7" t="s">
        <v>17</v>
      </c>
      <c r="B7" s="4">
        <v>7.9372539331937721</v>
      </c>
      <c r="C7" t="s">
        <v>17</v>
      </c>
      <c r="D7" s="4">
        <v>9.8628775353014149</v>
      </c>
    </row>
    <row r="8" spans="1:4" x14ac:dyDescent="0.3">
      <c r="A8" t="s">
        <v>23</v>
      </c>
      <c r="B8" s="4">
        <v>63</v>
      </c>
      <c r="C8" t="s">
        <v>23</v>
      </c>
      <c r="D8" s="4">
        <v>97.276353276353319</v>
      </c>
    </row>
    <row r="9" spans="1:4" x14ac:dyDescent="0.3">
      <c r="A9" t="s">
        <v>24</v>
      </c>
      <c r="B9" s="4">
        <v>-1.2000000000000006</v>
      </c>
      <c r="C9" t="s">
        <v>24</v>
      </c>
      <c r="D9" s="4">
        <v>0.35139367209657424</v>
      </c>
    </row>
    <row r="10" spans="1:4" x14ac:dyDescent="0.3">
      <c r="A10" t="s">
        <v>25</v>
      </c>
      <c r="B10" s="4">
        <v>-6.4563738970509106E-17</v>
      </c>
      <c r="C10" t="s">
        <v>25</v>
      </c>
      <c r="D10" s="4">
        <v>-0.73261432141341931</v>
      </c>
    </row>
    <row r="11" spans="1:4" x14ac:dyDescent="0.3">
      <c r="A11" t="s">
        <v>26</v>
      </c>
      <c r="B11" s="4">
        <v>26</v>
      </c>
      <c r="C11" t="s">
        <v>26</v>
      </c>
      <c r="D11" s="4">
        <v>40</v>
      </c>
    </row>
    <row r="12" spans="1:4" x14ac:dyDescent="0.3">
      <c r="A12" t="s">
        <v>27</v>
      </c>
      <c r="B12" s="4">
        <v>1</v>
      </c>
      <c r="C12" t="s">
        <v>27</v>
      </c>
      <c r="D12" s="4">
        <v>150</v>
      </c>
    </row>
    <row r="13" spans="1:4" x14ac:dyDescent="0.3">
      <c r="A13" t="s">
        <v>28</v>
      </c>
      <c r="B13" s="4">
        <v>27</v>
      </c>
      <c r="C13" t="s">
        <v>28</v>
      </c>
      <c r="D13" s="4">
        <v>190</v>
      </c>
    </row>
    <row r="14" spans="1:4" x14ac:dyDescent="0.3">
      <c r="A14" t="s">
        <v>29</v>
      </c>
      <c r="B14" s="4">
        <v>378</v>
      </c>
      <c r="C14" t="s">
        <v>29</v>
      </c>
      <c r="D14" s="4">
        <v>4691</v>
      </c>
    </row>
    <row r="15" spans="1:4" x14ac:dyDescent="0.3">
      <c r="A15" t="s">
        <v>30</v>
      </c>
      <c r="B15" s="4">
        <v>27</v>
      </c>
      <c r="C15" t="s">
        <v>30</v>
      </c>
      <c r="D15" s="4">
        <v>27</v>
      </c>
    </row>
    <row r="16" spans="1:4" x14ac:dyDescent="0.3">
      <c r="A16" t="s">
        <v>31</v>
      </c>
      <c r="B16" s="4">
        <v>27</v>
      </c>
      <c r="C16" t="s">
        <v>31</v>
      </c>
      <c r="D16" s="4">
        <v>190</v>
      </c>
    </row>
    <row r="17" spans="1:4" x14ac:dyDescent="0.3">
      <c r="A17" t="s">
        <v>32</v>
      </c>
      <c r="B17" s="4">
        <v>1</v>
      </c>
      <c r="C17" t="s">
        <v>32</v>
      </c>
      <c r="D17" s="4">
        <v>150</v>
      </c>
    </row>
    <row r="18" spans="1:4" ht="15" thickBot="1" x14ac:dyDescent="0.35">
      <c r="A18" s="38" t="s">
        <v>33</v>
      </c>
      <c r="B18" s="39">
        <v>3.1398730819303506</v>
      </c>
      <c r="C18" s="38" t="s">
        <v>33</v>
      </c>
      <c r="D18" s="39">
        <v>3.9016244086583698</v>
      </c>
    </row>
  </sheetData>
  <mergeCells count="2">
    <mergeCell ref="A1:B1"/>
    <mergeCell ref="C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88091-4985-46C7-A621-25160D48B009}">
  <dimension ref="A1:D18"/>
  <sheetViews>
    <sheetView workbookViewId="0">
      <selection activeCell="H9" sqref="H9"/>
    </sheetView>
  </sheetViews>
  <sheetFormatPr defaultRowHeight="14.4" x14ac:dyDescent="0.3"/>
  <cols>
    <col min="1" max="1" width="25.6640625" bestFit="1" customWidth="1"/>
    <col min="2" max="2" width="12.6640625" bestFit="1" customWidth="1"/>
    <col min="3" max="3" width="25.6640625" bestFit="1" customWidth="1"/>
    <col min="4" max="4" width="12.6640625" bestFit="1" customWidth="1"/>
  </cols>
  <sheetData>
    <row r="1" spans="1:4" x14ac:dyDescent="0.3">
      <c r="A1" s="40" t="s">
        <v>34</v>
      </c>
      <c r="B1" s="41"/>
      <c r="C1" s="42" t="s">
        <v>35</v>
      </c>
      <c r="D1" s="41"/>
    </row>
    <row r="2" spans="1:4" x14ac:dyDescent="0.3">
      <c r="B2" s="2"/>
      <c r="D2" s="2"/>
    </row>
    <row r="3" spans="1:4" x14ac:dyDescent="0.3">
      <c r="A3" t="s">
        <v>21</v>
      </c>
      <c r="B3" s="4">
        <v>11.5</v>
      </c>
      <c r="C3" t="s">
        <v>21</v>
      </c>
      <c r="D3" s="4">
        <v>177.54545454545453</v>
      </c>
    </row>
    <row r="4" spans="1:4" x14ac:dyDescent="0.3">
      <c r="A4" t="s">
        <v>22</v>
      </c>
      <c r="B4" s="4">
        <v>1.3844373104863457</v>
      </c>
      <c r="C4" t="s">
        <v>22</v>
      </c>
      <c r="D4" s="4">
        <v>1.7204238790178097</v>
      </c>
    </row>
    <row r="5" spans="1:4" x14ac:dyDescent="0.3">
      <c r="A5" t="s">
        <v>7</v>
      </c>
      <c r="B5" s="4">
        <v>11.5</v>
      </c>
      <c r="C5" t="s">
        <v>7</v>
      </c>
      <c r="D5" s="4">
        <v>176.5</v>
      </c>
    </row>
    <row r="6" spans="1:4" x14ac:dyDescent="0.3">
      <c r="A6" t="s">
        <v>6</v>
      </c>
      <c r="B6" s="4" t="e">
        <v>#N/A</v>
      </c>
      <c r="C6" t="s">
        <v>6</v>
      </c>
      <c r="D6" s="4">
        <v>170</v>
      </c>
    </row>
    <row r="7" spans="1:4" x14ac:dyDescent="0.3">
      <c r="A7" t="s">
        <v>17</v>
      </c>
      <c r="B7" s="4">
        <v>6.4935865795927183</v>
      </c>
      <c r="C7" t="s">
        <v>17</v>
      </c>
      <c r="D7" s="4">
        <v>8.0695032757216918</v>
      </c>
    </row>
    <row r="8" spans="1:4" x14ac:dyDescent="0.3">
      <c r="A8" t="s">
        <v>23</v>
      </c>
      <c r="B8" s="4">
        <v>42.166666666666664</v>
      </c>
      <c r="C8" t="s">
        <v>23</v>
      </c>
      <c r="D8" s="4">
        <v>65.116883116883116</v>
      </c>
    </row>
    <row r="9" spans="1:4" x14ac:dyDescent="0.3">
      <c r="A9" t="s">
        <v>24</v>
      </c>
      <c r="B9" s="4">
        <v>-1.1999999999999988</v>
      </c>
      <c r="C9" t="s">
        <v>24</v>
      </c>
      <c r="D9" s="4">
        <v>-0.82329094180909079</v>
      </c>
    </row>
    <row r="10" spans="1:4" x14ac:dyDescent="0.3">
      <c r="A10" t="s">
        <v>25</v>
      </c>
      <c r="B10" s="4">
        <v>-4.6523631508101799E-17</v>
      </c>
      <c r="C10" t="s">
        <v>25</v>
      </c>
      <c r="D10" s="4">
        <v>0.50568345294476014</v>
      </c>
    </row>
    <row r="11" spans="1:4" x14ac:dyDescent="0.3">
      <c r="A11" t="s">
        <v>26</v>
      </c>
      <c r="B11" s="4">
        <v>21</v>
      </c>
      <c r="C11" t="s">
        <v>26</v>
      </c>
      <c r="D11" s="4">
        <v>28</v>
      </c>
    </row>
    <row r="12" spans="1:4" x14ac:dyDescent="0.3">
      <c r="A12" t="s">
        <v>27</v>
      </c>
      <c r="B12" s="4">
        <v>1</v>
      </c>
      <c r="C12" t="s">
        <v>27</v>
      </c>
      <c r="D12" s="4">
        <v>167</v>
      </c>
    </row>
    <row r="13" spans="1:4" x14ac:dyDescent="0.3">
      <c r="A13" t="s">
        <v>28</v>
      </c>
      <c r="B13" s="4">
        <v>22</v>
      </c>
      <c r="C13" t="s">
        <v>28</v>
      </c>
      <c r="D13" s="4">
        <v>195</v>
      </c>
    </row>
    <row r="14" spans="1:4" x14ac:dyDescent="0.3">
      <c r="A14" t="s">
        <v>29</v>
      </c>
      <c r="B14" s="4">
        <v>253</v>
      </c>
      <c r="C14" t="s">
        <v>29</v>
      </c>
      <c r="D14" s="4">
        <v>3906</v>
      </c>
    </row>
    <row r="15" spans="1:4" x14ac:dyDescent="0.3">
      <c r="A15" t="s">
        <v>30</v>
      </c>
      <c r="B15" s="4">
        <v>22</v>
      </c>
      <c r="C15" t="s">
        <v>30</v>
      </c>
      <c r="D15" s="4">
        <v>22</v>
      </c>
    </row>
    <row r="16" spans="1:4" x14ac:dyDescent="0.3">
      <c r="A16" t="s">
        <v>31</v>
      </c>
      <c r="B16" s="4">
        <v>22</v>
      </c>
      <c r="C16" t="s">
        <v>31</v>
      </c>
      <c r="D16" s="4">
        <v>195</v>
      </c>
    </row>
    <row r="17" spans="1:4" x14ac:dyDescent="0.3">
      <c r="A17" t="s">
        <v>32</v>
      </c>
      <c r="B17" s="4">
        <v>1</v>
      </c>
      <c r="C17" t="s">
        <v>32</v>
      </c>
      <c r="D17" s="4">
        <v>167</v>
      </c>
    </row>
    <row r="18" spans="1:4" ht="15" thickBot="1" x14ac:dyDescent="0.35">
      <c r="A18" s="38" t="s">
        <v>33</v>
      </c>
      <c r="B18" s="39">
        <v>2.8790949980449581</v>
      </c>
      <c r="C18" s="38" t="s">
        <v>33</v>
      </c>
      <c r="D18" s="39">
        <v>3.5778173176055361</v>
      </c>
    </row>
  </sheetData>
  <mergeCells count="2">
    <mergeCell ref="A1:B1"/>
    <mergeCell ref="C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A097B-6BB0-40BB-9F05-BB9A6C58E602}">
  <dimension ref="A1:D18"/>
  <sheetViews>
    <sheetView workbookViewId="0">
      <selection activeCell="I7" sqref="I7"/>
    </sheetView>
  </sheetViews>
  <sheetFormatPr defaultRowHeight="14.4" x14ac:dyDescent="0.3"/>
  <cols>
    <col min="1" max="1" width="25.6640625" bestFit="1" customWidth="1"/>
    <col min="2" max="2" width="12" bestFit="1" customWidth="1"/>
    <col min="3" max="3" width="25.6640625" bestFit="1" customWidth="1"/>
    <col min="4" max="4" width="12.6640625" bestFit="1" customWidth="1"/>
  </cols>
  <sheetData>
    <row r="1" spans="1:4" x14ac:dyDescent="0.3">
      <c r="A1" s="40" t="s">
        <v>34</v>
      </c>
      <c r="B1" s="41"/>
      <c r="C1" s="42" t="s">
        <v>35</v>
      </c>
      <c r="D1" s="41"/>
    </row>
    <row r="2" spans="1:4" x14ac:dyDescent="0.3">
      <c r="B2" s="2"/>
      <c r="D2" s="2"/>
    </row>
    <row r="3" spans="1:4" x14ac:dyDescent="0.3">
      <c r="A3" t="s">
        <v>21</v>
      </c>
      <c r="B3" s="4">
        <v>13</v>
      </c>
      <c r="C3" t="s">
        <v>21</v>
      </c>
      <c r="D3" s="4">
        <v>173.16</v>
      </c>
    </row>
    <row r="4" spans="1:4" x14ac:dyDescent="0.3">
      <c r="A4" t="s">
        <v>22</v>
      </c>
      <c r="B4" s="4">
        <v>1.4719601443879744</v>
      </c>
      <c r="C4" t="s">
        <v>22</v>
      </c>
      <c r="D4" s="4">
        <v>2.176909123811404</v>
      </c>
    </row>
    <row r="5" spans="1:4" x14ac:dyDescent="0.3">
      <c r="A5" t="s">
        <v>7</v>
      </c>
      <c r="B5" s="4">
        <v>13</v>
      </c>
      <c r="C5" t="s">
        <v>7</v>
      </c>
      <c r="D5" s="4">
        <v>173</v>
      </c>
    </row>
    <row r="6" spans="1:4" x14ac:dyDescent="0.3">
      <c r="A6" t="s">
        <v>6</v>
      </c>
      <c r="B6" s="4" t="e">
        <v>#N/A</v>
      </c>
      <c r="C6" t="s">
        <v>6</v>
      </c>
      <c r="D6" s="4">
        <v>170</v>
      </c>
    </row>
    <row r="7" spans="1:4" x14ac:dyDescent="0.3">
      <c r="A7" t="s">
        <v>17</v>
      </c>
      <c r="B7" s="4">
        <v>7.3598007219398722</v>
      </c>
      <c r="C7" t="s">
        <v>17</v>
      </c>
      <c r="D7" s="4">
        <v>10.88454561905702</v>
      </c>
    </row>
    <row r="8" spans="1:4" x14ac:dyDescent="0.3">
      <c r="A8" t="s">
        <v>23</v>
      </c>
      <c r="B8" s="4">
        <v>54.166666666666664</v>
      </c>
      <c r="C8" t="s">
        <v>23</v>
      </c>
      <c r="D8" s="4">
        <v>118.47333333333336</v>
      </c>
    </row>
    <row r="9" spans="1:4" x14ac:dyDescent="0.3">
      <c r="A9" t="s">
        <v>24</v>
      </c>
      <c r="B9" s="4">
        <v>-1.1999999999999997</v>
      </c>
      <c r="C9" t="s">
        <v>24</v>
      </c>
      <c r="D9" s="4">
        <v>-0.15142994841247548</v>
      </c>
    </row>
    <row r="10" spans="1:4" x14ac:dyDescent="0.3">
      <c r="A10" t="s">
        <v>25</v>
      </c>
      <c r="B10" s="4">
        <v>2.0112735953354285E-17</v>
      </c>
      <c r="C10" t="s">
        <v>25</v>
      </c>
      <c r="D10" s="4">
        <v>-3.3046122132896934E-2</v>
      </c>
    </row>
    <row r="11" spans="1:4" x14ac:dyDescent="0.3">
      <c r="A11" t="s">
        <v>26</v>
      </c>
      <c r="B11" s="4">
        <v>24</v>
      </c>
      <c r="C11" t="s">
        <v>26</v>
      </c>
      <c r="D11" s="4">
        <v>44</v>
      </c>
    </row>
    <row r="12" spans="1:4" x14ac:dyDescent="0.3">
      <c r="A12" t="s">
        <v>27</v>
      </c>
      <c r="B12" s="4">
        <v>1</v>
      </c>
      <c r="C12" t="s">
        <v>27</v>
      </c>
      <c r="D12" s="4">
        <v>150</v>
      </c>
    </row>
    <row r="13" spans="1:4" x14ac:dyDescent="0.3">
      <c r="A13" t="s">
        <v>28</v>
      </c>
      <c r="B13" s="4">
        <v>25</v>
      </c>
      <c r="C13" t="s">
        <v>28</v>
      </c>
      <c r="D13" s="4">
        <v>194</v>
      </c>
    </row>
    <row r="14" spans="1:4" x14ac:dyDescent="0.3">
      <c r="A14" t="s">
        <v>29</v>
      </c>
      <c r="B14" s="4">
        <v>325</v>
      </c>
      <c r="C14" t="s">
        <v>29</v>
      </c>
      <c r="D14" s="4">
        <v>4329</v>
      </c>
    </row>
    <row r="15" spans="1:4" x14ac:dyDescent="0.3">
      <c r="A15" t="s">
        <v>30</v>
      </c>
      <c r="B15" s="4">
        <v>25</v>
      </c>
      <c r="C15" t="s">
        <v>30</v>
      </c>
      <c r="D15" s="4">
        <v>25</v>
      </c>
    </row>
    <row r="16" spans="1:4" x14ac:dyDescent="0.3">
      <c r="A16" t="s">
        <v>31</v>
      </c>
      <c r="B16" s="4">
        <v>25</v>
      </c>
      <c r="C16" t="s">
        <v>31</v>
      </c>
      <c r="D16" s="4">
        <v>194</v>
      </c>
    </row>
    <row r="17" spans="1:4" x14ac:dyDescent="0.3">
      <c r="A17" t="s">
        <v>32</v>
      </c>
      <c r="B17" s="4">
        <v>1</v>
      </c>
      <c r="C17" t="s">
        <v>32</v>
      </c>
      <c r="D17" s="4">
        <v>150</v>
      </c>
    </row>
    <row r="18" spans="1:4" ht="15" thickBot="1" x14ac:dyDescent="0.35">
      <c r="A18" s="38" t="s">
        <v>33</v>
      </c>
      <c r="B18" s="39">
        <v>3.037976424776121</v>
      </c>
      <c r="C18" s="38" t="s">
        <v>33</v>
      </c>
      <c r="D18" s="39">
        <v>4.4929196094292818</v>
      </c>
    </row>
  </sheetData>
  <mergeCells count="2">
    <mergeCell ref="A1:B1"/>
    <mergeCell ref="C1:D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63B2C03E7F5305458DB746C5BF4061D1" ma:contentTypeVersion="11" ma:contentTypeDescription="Создание документа." ma:contentTypeScope="" ma:versionID="aed12d2fab02a9d5ab8ac54b00a8e6c2">
  <xsd:schema xmlns:xsd="http://www.w3.org/2001/XMLSchema" xmlns:xs="http://www.w3.org/2001/XMLSchema" xmlns:p="http://schemas.microsoft.com/office/2006/metadata/properties" xmlns:ns3="67d2b175-b030-46b0-92bf-baef94cde7b8" xmlns:ns4="bce98161-c124-4578-a1b9-f698bd920342" targetNamespace="http://schemas.microsoft.com/office/2006/metadata/properties" ma:root="true" ma:fieldsID="a5dfc60fd9dbabdfe04ec8a01667f3f7" ns3:_="" ns4:_="">
    <xsd:import namespace="67d2b175-b030-46b0-92bf-baef94cde7b8"/>
    <xsd:import namespace="bce98161-c124-4578-a1b9-f698bd92034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d2b175-b030-46b0-92bf-baef94cde7b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Хэш подсказки о совместном доступе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e98161-c124-4578-a1b9-f698bd9203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BF1F3C3-3CA1-41C5-A35A-2866CA372C9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ADCED9-AF51-4C56-B169-C5B992FCFB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d2b175-b030-46b0-92bf-baef94cde7b8"/>
    <ds:schemaRef ds:uri="bce98161-c124-4578-a1b9-f698bd9203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D062392-021E-44A0-8597-6E9036D9795F}">
  <ds:schemaRefs>
    <ds:schemaRef ds:uri="http://www.w3.org/XML/1998/namespace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terms/"/>
    <ds:schemaRef ds:uri="http://schemas.microsoft.com/office/2006/documentManagement/types"/>
    <ds:schemaRef ds:uri="bce98161-c124-4578-a1b9-f698bd920342"/>
    <ds:schemaRef ds:uri="http://purl.org/dc/dcmitype/"/>
    <ds:schemaRef ds:uri="http://schemas.openxmlformats.org/package/2006/metadata/core-properties"/>
    <ds:schemaRef ds:uri="67d2b175-b030-46b0-92bf-baef94cde7b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10</vt:i4>
      </vt:variant>
    </vt:vector>
  </HeadingPairs>
  <TitlesOfParts>
    <vt:vector size="14" baseType="lpstr">
      <vt:lpstr>Главная</vt:lpstr>
      <vt:lpstr>Оп_ст_ПМ19-1</vt:lpstr>
      <vt:lpstr>Оп_ст_ПМ19-2</vt:lpstr>
      <vt:lpstr>Оп_ст_ПМ19-3</vt:lpstr>
      <vt:lpstr>Главная!Анализ_роста</vt:lpstr>
      <vt:lpstr>квар_1_группа_1</vt:lpstr>
      <vt:lpstr>квар_1_группа_2</vt:lpstr>
      <vt:lpstr>квар_1_группа_3</vt:lpstr>
      <vt:lpstr>квар_3_группа_1</vt:lpstr>
      <vt:lpstr>квар_3_группа_2</vt:lpstr>
      <vt:lpstr>квар_3_группа_3</vt:lpstr>
      <vt:lpstr>Кол_3_во</vt:lpstr>
      <vt:lpstr>Колво_2</vt:lpstr>
      <vt:lpstr>Главная!Колво_знач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KatieHome</dc:creator>
  <cp:lastModifiedBy>Валяев Георгий Анатольевич</cp:lastModifiedBy>
  <dcterms:created xsi:type="dcterms:W3CDTF">2020-09-09T13:24:53Z</dcterms:created>
  <dcterms:modified xsi:type="dcterms:W3CDTF">2024-01-28T12:10:24Z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0x01010063B2C03E7F5305458DB746C5BF4061D1</vt:lpwstr>
  </property>
</Properties>
</file>