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A30C7EE1-96E0-4410-B26B-401F7E9EA6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ATION" sheetId="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7" i="9" l="1"/>
  <c r="Z47" i="9" s="1"/>
  <c r="Y46" i="9"/>
  <c r="Z46" i="9" s="1"/>
  <c r="X46" i="9"/>
  <c r="C43" i="9"/>
  <c r="E43" i="9" s="1"/>
  <c r="C42" i="9"/>
  <c r="E42" i="9" s="1"/>
  <c r="AG41" i="9"/>
  <c r="C41" i="9"/>
  <c r="AG40" i="9"/>
  <c r="AF40" i="9"/>
  <c r="C40" i="9"/>
  <c r="E40" i="9" s="1"/>
  <c r="AG39" i="9"/>
  <c r="C39" i="9"/>
  <c r="E39" i="9" s="1"/>
  <c r="AF38" i="9"/>
  <c r="AE38" i="9"/>
  <c r="AG38" i="9" s="1"/>
  <c r="C38" i="9"/>
  <c r="E38" i="9" s="1"/>
  <c r="AG37" i="9"/>
  <c r="AF37" i="9"/>
  <c r="AE37" i="9"/>
  <c r="E37" i="9"/>
  <c r="AG36" i="9"/>
  <c r="AF36" i="9"/>
  <c r="E35" i="9"/>
  <c r="E34" i="9"/>
  <c r="AJ28" i="9"/>
  <c r="G33" i="9" l="1"/>
  <c r="H33" i="9" s="1"/>
</calcChain>
</file>

<file path=xl/sharedStrings.xml><?xml version="1.0" encoding="utf-8"?>
<sst xmlns="http://schemas.openxmlformats.org/spreadsheetml/2006/main" count="19" uniqueCount="19">
  <si>
    <t>X (mm)</t>
  </si>
  <si>
    <t>Y (mm)</t>
  </si>
  <si>
    <t>Z (mm)</t>
  </si>
  <si>
    <t>CATIA Mass Properties:-</t>
  </si>
  <si>
    <t>PROBOT mass properties:-</t>
  </si>
  <si>
    <t>Comparison:-</t>
  </si>
  <si>
    <t>CATIA</t>
  </si>
  <si>
    <t>PROBOT</t>
  </si>
  <si>
    <t>%DIFF</t>
  </si>
  <si>
    <t>Mass (kg)</t>
  </si>
  <si>
    <t>IXX (kg.m2)</t>
  </si>
  <si>
    <t>R</t>
  </si>
  <si>
    <t>IYY(kg.m2)</t>
  </si>
  <si>
    <t>P</t>
  </si>
  <si>
    <t>IZZ(kg.m2)</t>
  </si>
  <si>
    <t>Y</t>
  </si>
  <si>
    <t>IXY (kg.m2)</t>
  </si>
  <si>
    <t>IXZ (kg.m2)</t>
  </si>
  <si>
    <t>IYZ (kg.m2)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</si>
</sst>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6" formatCode="0.000"/>
    <numFmt numFmtId="169" formatCode="#,##0.000"/>
  </numFmts>
  <fonts count="7" x14ac:knownFonts="1">
    <font>
      <sz val="10"/>
      <color rgb="FF000000"/>
      <name val="Arial"/>
      <scheme val="minor"/>
    </font>
    <font>
      <sz val="12"/>
      <color rgb="FF000000"/>
      <name val="Arial"/>
    </font>
    <font>
      <sz val="10"/>
      <color rgb="FF000000"/>
      <name val="Arial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b/>
      <sz val="12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2" borderId="1" xfId="0" applyFont="1" applyFill="1" applyBorder="1" applyAlignment="1">
      <alignment horizontal="left"/>
    </xf>
    <xf numFmtId="1" fontId="3" fillId="0" borderId="0" xfId="0" applyNumberFormat="1" applyFont="1"/>
    <xf numFmtId="169" fontId="1" fillId="0" borderId="1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/>
    </xf>
    <xf numFmtId="1" fontId="1" fillId="3" borderId="1" xfId="0" applyNumberFormat="1" applyFont="1" applyFill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3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600075</xdr:colOff>
      <xdr:row>21</xdr:row>
      <xdr:rowOff>57150</xdr:rowOff>
    </xdr:from>
    <xdr:ext cx="6543675" cy="1924050"/>
    <xdr:pic>
      <xdr:nvPicPr>
        <xdr:cNvPr id="2" name="image10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952500</xdr:colOff>
      <xdr:row>23</xdr:row>
      <xdr:rowOff>47625</xdr:rowOff>
    </xdr:from>
    <xdr:ext cx="3324225" cy="2524125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238125</xdr:colOff>
      <xdr:row>23</xdr:row>
      <xdr:rowOff>200025</xdr:rowOff>
    </xdr:from>
    <xdr:ext cx="3152775" cy="2600325"/>
    <xdr:pic>
      <xdr:nvPicPr>
        <xdr:cNvPr id="4" name="image8.png" title="Imag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590550</xdr:colOff>
      <xdr:row>21</xdr:row>
      <xdr:rowOff>104775</xdr:rowOff>
    </xdr:from>
    <xdr:ext cx="7296150" cy="1752600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190500</xdr:colOff>
      <xdr:row>23</xdr:row>
      <xdr:rowOff>200025</xdr:rowOff>
    </xdr:from>
    <xdr:ext cx="7553325" cy="3943350"/>
    <xdr:pic>
      <xdr:nvPicPr>
        <xdr:cNvPr id="6" name="image11.png" title="Image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628650</xdr:colOff>
      <xdr:row>34</xdr:row>
      <xdr:rowOff>180975</xdr:rowOff>
    </xdr:from>
    <xdr:ext cx="8058150" cy="1914525"/>
    <xdr:pic>
      <xdr:nvPicPr>
        <xdr:cNvPr id="7" name="image2.png" title="Image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542925</xdr:colOff>
      <xdr:row>23</xdr:row>
      <xdr:rowOff>142875</xdr:rowOff>
    </xdr:from>
    <xdr:ext cx="3609975" cy="1924050"/>
    <xdr:pic>
      <xdr:nvPicPr>
        <xdr:cNvPr id="8" name="image6.png" title="Image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752475</xdr:colOff>
      <xdr:row>28</xdr:row>
      <xdr:rowOff>152400</xdr:rowOff>
    </xdr:from>
    <xdr:ext cx="8572500" cy="1047750"/>
    <xdr:pic>
      <xdr:nvPicPr>
        <xdr:cNvPr id="9" name="image9.png" title="Image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1</xdr:row>
      <xdr:rowOff>219075</xdr:rowOff>
    </xdr:from>
    <xdr:ext cx="4762500" cy="3886200"/>
    <xdr:pic>
      <xdr:nvPicPr>
        <xdr:cNvPr id="10" name="image7.png" title="Image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23</xdr:row>
      <xdr:rowOff>47625</xdr:rowOff>
    </xdr:from>
    <xdr:ext cx="12325350" cy="1162050"/>
    <xdr:pic>
      <xdr:nvPicPr>
        <xdr:cNvPr id="11" name="image5.png" title="Image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INPUTS.xlsx" TargetMode="External"/><Relationship Id="rId1" Type="http://schemas.openxmlformats.org/officeDocument/2006/relationships/externalLinkPath" Target="INPU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SIDE_PANELS.xlsx" TargetMode="External"/><Relationship Id="rId1" Type="http://schemas.openxmlformats.org/officeDocument/2006/relationships/externalLinkPath" Target="SIDE_PANEL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TOP_PANEL.xlsx" TargetMode="External"/><Relationship Id="rId1" Type="http://schemas.openxmlformats.org/officeDocument/2006/relationships/externalLinkPath" Target="TOP_PANE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BTM_PANEL.xlsx" TargetMode="External"/><Relationship Id="rId1" Type="http://schemas.openxmlformats.org/officeDocument/2006/relationships/externalLinkPath" Target="BTM_PANE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STRINGERS_&amp;_EDGE_REINFORCEMENTS.xlsx" TargetMode="External"/><Relationship Id="rId1" Type="http://schemas.openxmlformats.org/officeDocument/2006/relationships/externalLinkPath" Target="STRINGERS_&amp;_EDGE_REINFORCEMENT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RIBS.xlsx" TargetMode="External"/><Relationship Id="rId1" Type="http://schemas.openxmlformats.org/officeDocument/2006/relationships/externalLinkPath" Target="RIB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LOCAL_ATTACHMENTS.xlsx" TargetMode="External"/><Relationship Id="rId1" Type="http://schemas.openxmlformats.org/officeDocument/2006/relationships/externalLinkPath" Target="LOCAL_ATTACH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</sheetNames>
    <sheetDataSet>
      <sheetData sheetId="0">
        <row r="12">
          <cell r="E12" t="str">
            <v>Z (mm)</v>
          </cell>
        </row>
        <row r="13">
          <cell r="D13">
            <v>89</v>
          </cell>
          <cell r="E13">
            <v>1973</v>
          </cell>
        </row>
        <row r="14">
          <cell r="D14">
            <v>265</v>
          </cell>
          <cell r="E14">
            <v>1957</v>
          </cell>
        </row>
        <row r="15">
          <cell r="D15">
            <v>440</v>
          </cell>
          <cell r="E15">
            <v>1925</v>
          </cell>
        </row>
        <row r="16">
          <cell r="D16">
            <v>611</v>
          </cell>
          <cell r="E16">
            <v>1878</v>
          </cell>
        </row>
        <row r="17">
          <cell r="D17">
            <v>777</v>
          </cell>
          <cell r="E17">
            <v>1815</v>
          </cell>
        </row>
        <row r="18">
          <cell r="D18">
            <v>936</v>
          </cell>
          <cell r="E18">
            <v>1738</v>
          </cell>
        </row>
        <row r="19">
          <cell r="D19">
            <v>1089</v>
          </cell>
          <cell r="E19">
            <v>1647</v>
          </cell>
        </row>
        <row r="20">
          <cell r="D20">
            <v>1232</v>
          </cell>
          <cell r="E20">
            <v>1543</v>
          </cell>
        </row>
        <row r="21">
          <cell r="D21">
            <v>1357</v>
          </cell>
          <cell r="E21">
            <v>1434</v>
          </cell>
        </row>
        <row r="22">
          <cell r="D22">
            <v>1473</v>
          </cell>
          <cell r="E22">
            <v>1315</v>
          </cell>
        </row>
        <row r="23">
          <cell r="D23">
            <v>1578</v>
          </cell>
          <cell r="E23">
            <v>1187</v>
          </cell>
        </row>
        <row r="24">
          <cell r="D24">
            <v>1659</v>
          </cell>
          <cell r="E24">
            <v>1071</v>
          </cell>
        </row>
        <row r="25">
          <cell r="D25">
            <v>1731</v>
          </cell>
          <cell r="E25">
            <v>950</v>
          </cell>
        </row>
        <row r="26">
          <cell r="D26">
            <v>1795</v>
          </cell>
          <cell r="E26">
            <v>824</v>
          </cell>
        </row>
        <row r="27">
          <cell r="D27">
            <v>1857</v>
          </cell>
          <cell r="E27">
            <v>672</v>
          </cell>
        </row>
        <row r="28">
          <cell r="D28">
            <v>1907</v>
          </cell>
          <cell r="E28">
            <v>515</v>
          </cell>
        </row>
        <row r="29">
          <cell r="D29">
            <v>1943</v>
          </cell>
          <cell r="E29">
            <v>354</v>
          </cell>
        </row>
        <row r="30">
          <cell r="D30">
            <v>1966</v>
          </cell>
          <cell r="E30">
            <v>191</v>
          </cell>
        </row>
        <row r="31">
          <cell r="D31">
            <v>1974</v>
          </cell>
          <cell r="E31">
            <v>50</v>
          </cell>
        </row>
        <row r="32">
          <cell r="D32">
            <v>1973</v>
          </cell>
          <cell r="E32">
            <v>-89</v>
          </cell>
        </row>
        <row r="33">
          <cell r="D33">
            <v>1965</v>
          </cell>
          <cell r="E33">
            <v>-230</v>
          </cell>
        </row>
        <row r="34">
          <cell r="D34">
            <v>1948</v>
          </cell>
          <cell r="E34">
            <v>-370</v>
          </cell>
        </row>
        <row r="35">
          <cell r="D35">
            <v>1924</v>
          </cell>
          <cell r="E35">
            <v>-508</v>
          </cell>
        </row>
        <row r="36">
          <cell r="D36">
            <v>1892</v>
          </cell>
          <cell r="E36">
            <v>-642</v>
          </cell>
        </row>
        <row r="37">
          <cell r="D37">
            <v>1854</v>
          </cell>
          <cell r="E37">
            <v>-773</v>
          </cell>
        </row>
        <row r="38">
          <cell r="D38">
            <v>1809</v>
          </cell>
          <cell r="E38">
            <v>-992</v>
          </cell>
        </row>
        <row r="39">
          <cell r="D39">
            <v>1757</v>
          </cell>
          <cell r="E39">
            <v>-1029</v>
          </cell>
        </row>
        <row r="40">
          <cell r="D40">
            <v>1697</v>
          </cell>
          <cell r="E40">
            <v>-1151</v>
          </cell>
        </row>
        <row r="41">
          <cell r="D41">
            <v>1628</v>
          </cell>
          <cell r="E41">
            <v>-1269</v>
          </cell>
        </row>
        <row r="42">
          <cell r="D42">
            <v>1550</v>
          </cell>
          <cell r="E42">
            <v>-1382</v>
          </cell>
        </row>
        <row r="43">
          <cell r="D43">
            <v>1466</v>
          </cell>
          <cell r="E43">
            <v>-1489</v>
          </cell>
        </row>
        <row r="44">
          <cell r="D44">
            <v>1373</v>
          </cell>
          <cell r="E44">
            <v>-1590</v>
          </cell>
        </row>
        <row r="45">
          <cell r="D45">
            <v>1281</v>
          </cell>
          <cell r="E45">
            <v>-1678</v>
          </cell>
        </row>
        <row r="46">
          <cell r="D46">
            <v>1183</v>
          </cell>
          <cell r="E46">
            <v>-1759</v>
          </cell>
        </row>
        <row r="47">
          <cell r="D47">
            <v>1080</v>
          </cell>
          <cell r="E47">
            <v>-1834</v>
          </cell>
        </row>
        <row r="48">
          <cell r="D48">
            <v>972</v>
          </cell>
          <cell r="E48">
            <v>-1902</v>
          </cell>
        </row>
        <row r="49">
          <cell r="D49">
            <v>860</v>
          </cell>
          <cell r="E49">
            <v>-1963</v>
          </cell>
        </row>
        <row r="50">
          <cell r="D50">
            <v>744</v>
          </cell>
          <cell r="E50">
            <v>-2016</v>
          </cell>
        </row>
        <row r="51">
          <cell r="D51">
            <v>625</v>
          </cell>
          <cell r="E51">
            <v>-2061</v>
          </cell>
        </row>
        <row r="52">
          <cell r="D52">
            <v>504</v>
          </cell>
          <cell r="E52">
            <v>-2098</v>
          </cell>
        </row>
        <row r="53">
          <cell r="D53">
            <v>380</v>
          </cell>
          <cell r="E53">
            <v>-2128</v>
          </cell>
        </row>
        <row r="54">
          <cell r="D54">
            <v>254</v>
          </cell>
          <cell r="E54">
            <v>-2149</v>
          </cell>
        </row>
        <row r="55">
          <cell r="D55">
            <v>127</v>
          </cell>
          <cell r="E55">
            <v>-2161</v>
          </cell>
        </row>
        <row r="56">
          <cell r="D56">
            <v>0</v>
          </cell>
          <cell r="E56">
            <v>-2166</v>
          </cell>
        </row>
        <row r="57">
          <cell r="D57">
            <v>-89</v>
          </cell>
          <cell r="E57">
            <v>1973</v>
          </cell>
        </row>
        <row r="58">
          <cell r="D58">
            <v>-265</v>
          </cell>
          <cell r="E58">
            <v>1957</v>
          </cell>
        </row>
        <row r="59">
          <cell r="D59">
            <v>-440</v>
          </cell>
          <cell r="E59">
            <v>1925</v>
          </cell>
        </row>
        <row r="60">
          <cell r="D60">
            <v>-611</v>
          </cell>
          <cell r="E60">
            <v>1878</v>
          </cell>
        </row>
        <row r="61">
          <cell r="D61">
            <v>-777</v>
          </cell>
          <cell r="E61">
            <v>1815</v>
          </cell>
        </row>
        <row r="62">
          <cell r="D62">
            <v>-936</v>
          </cell>
          <cell r="E62">
            <v>1738</v>
          </cell>
        </row>
        <row r="63">
          <cell r="D63">
            <v>-1089</v>
          </cell>
          <cell r="E63">
            <v>1647</v>
          </cell>
        </row>
        <row r="64">
          <cell r="D64">
            <v>-1232</v>
          </cell>
          <cell r="E64">
            <v>1543</v>
          </cell>
        </row>
        <row r="65">
          <cell r="D65">
            <v>-1357</v>
          </cell>
          <cell r="E65">
            <v>1434</v>
          </cell>
        </row>
        <row r="66">
          <cell r="D66">
            <v>-1473</v>
          </cell>
          <cell r="E66">
            <v>1315</v>
          </cell>
        </row>
        <row r="67">
          <cell r="D67">
            <v>-1578</v>
          </cell>
          <cell r="E67">
            <v>1187</v>
          </cell>
        </row>
        <row r="68">
          <cell r="D68">
            <v>-1659</v>
          </cell>
          <cell r="E68">
            <v>1071</v>
          </cell>
        </row>
        <row r="69">
          <cell r="D69">
            <v>-1731</v>
          </cell>
          <cell r="E69">
            <v>950</v>
          </cell>
        </row>
        <row r="70">
          <cell r="D70">
            <v>-1795</v>
          </cell>
          <cell r="E70">
            <v>824</v>
          </cell>
        </row>
        <row r="71">
          <cell r="D71">
            <v>-1857</v>
          </cell>
          <cell r="E71">
            <v>672</v>
          </cell>
        </row>
        <row r="72">
          <cell r="D72">
            <v>-1907</v>
          </cell>
          <cell r="E72">
            <v>515</v>
          </cell>
        </row>
        <row r="73">
          <cell r="D73">
            <v>-1943</v>
          </cell>
          <cell r="E73">
            <v>354</v>
          </cell>
        </row>
        <row r="74">
          <cell r="D74">
            <v>-1966</v>
          </cell>
          <cell r="E74">
            <v>191</v>
          </cell>
        </row>
        <row r="75">
          <cell r="D75">
            <v>-1974</v>
          </cell>
          <cell r="E75">
            <v>50</v>
          </cell>
        </row>
        <row r="76">
          <cell r="D76">
            <v>-1973</v>
          </cell>
          <cell r="E76">
            <v>-89</v>
          </cell>
        </row>
        <row r="77">
          <cell r="D77">
            <v>-1965</v>
          </cell>
          <cell r="E77">
            <v>-230</v>
          </cell>
        </row>
        <row r="78">
          <cell r="D78">
            <v>-1948</v>
          </cell>
          <cell r="E78">
            <v>-370</v>
          </cell>
        </row>
        <row r="79">
          <cell r="D79">
            <v>-1924</v>
          </cell>
          <cell r="E79">
            <v>-508</v>
          </cell>
        </row>
        <row r="80">
          <cell r="D80">
            <v>-1892</v>
          </cell>
          <cell r="E80">
            <v>-642</v>
          </cell>
        </row>
        <row r="81">
          <cell r="D81">
            <v>-1854</v>
          </cell>
          <cell r="E81">
            <v>-773</v>
          </cell>
        </row>
        <row r="82">
          <cell r="D82">
            <v>-1809</v>
          </cell>
          <cell r="E82">
            <v>-992</v>
          </cell>
        </row>
        <row r="83">
          <cell r="D83">
            <v>-1757</v>
          </cell>
          <cell r="E83">
            <v>-1029</v>
          </cell>
        </row>
        <row r="84">
          <cell r="D84">
            <v>-1697</v>
          </cell>
          <cell r="E84">
            <v>-1151</v>
          </cell>
        </row>
        <row r="85">
          <cell r="D85">
            <v>-1628</v>
          </cell>
          <cell r="E85">
            <v>-1269</v>
          </cell>
        </row>
        <row r="86">
          <cell r="D86">
            <v>-1550</v>
          </cell>
          <cell r="E86">
            <v>-1382</v>
          </cell>
        </row>
        <row r="87">
          <cell r="D87">
            <v>-1466</v>
          </cell>
          <cell r="E87">
            <v>-1489</v>
          </cell>
        </row>
        <row r="88">
          <cell r="D88">
            <v>-1373</v>
          </cell>
          <cell r="E88">
            <v>-1590</v>
          </cell>
        </row>
        <row r="89">
          <cell r="D89">
            <v>-1281</v>
          </cell>
          <cell r="E89">
            <v>-1678</v>
          </cell>
        </row>
        <row r="90">
          <cell r="D90">
            <v>-1183</v>
          </cell>
          <cell r="E90">
            <v>-1759</v>
          </cell>
        </row>
        <row r="91">
          <cell r="D91">
            <v>-1080</v>
          </cell>
          <cell r="E91">
            <v>-1834</v>
          </cell>
        </row>
        <row r="92">
          <cell r="D92">
            <v>-972</v>
          </cell>
          <cell r="E92">
            <v>-1902</v>
          </cell>
        </row>
        <row r="93">
          <cell r="D93">
            <v>-860</v>
          </cell>
          <cell r="E93">
            <v>-1963</v>
          </cell>
        </row>
        <row r="94">
          <cell r="D94">
            <v>-744</v>
          </cell>
          <cell r="E94">
            <v>-2016</v>
          </cell>
        </row>
        <row r="95">
          <cell r="D95">
            <v>-625</v>
          </cell>
          <cell r="E95">
            <v>-2061</v>
          </cell>
        </row>
        <row r="96">
          <cell r="D96">
            <v>-504</v>
          </cell>
          <cell r="E96">
            <v>-2098</v>
          </cell>
        </row>
        <row r="97">
          <cell r="D97">
            <v>-380</v>
          </cell>
          <cell r="E97">
            <v>-2128</v>
          </cell>
        </row>
        <row r="98">
          <cell r="D98">
            <v>-254</v>
          </cell>
          <cell r="E98">
            <v>-2149</v>
          </cell>
        </row>
        <row r="99">
          <cell r="D99">
            <v>-127</v>
          </cell>
          <cell r="E99">
            <v>-2161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DE_PANELS"/>
    </sheetNames>
    <sheetDataSet>
      <sheetData sheetId="0">
        <row r="4">
          <cell r="C4">
            <v>488.97624374999998</v>
          </cell>
        </row>
        <row r="5">
          <cell r="C5">
            <v>782.36198999999999</v>
          </cell>
        </row>
        <row r="6">
          <cell r="C6">
            <v>782.36198999999999</v>
          </cell>
        </row>
        <row r="7">
          <cell r="C7">
            <v>782.59122000000002</v>
          </cell>
        </row>
        <row r="8">
          <cell r="C8">
            <v>782.36198999999999</v>
          </cell>
        </row>
        <row r="9">
          <cell r="C9">
            <v>782.36198999999999</v>
          </cell>
        </row>
        <row r="10">
          <cell r="C10">
            <v>782.36198999999999</v>
          </cell>
        </row>
        <row r="11">
          <cell r="C11">
            <v>977.95248749999996</v>
          </cell>
        </row>
        <row r="12">
          <cell r="C12">
            <v>977.95248749999996</v>
          </cell>
        </row>
        <row r="13">
          <cell r="C13">
            <v>977.95248749999996</v>
          </cell>
        </row>
        <row r="14">
          <cell r="C14">
            <v>977.95248749999996</v>
          </cell>
        </row>
        <row r="15">
          <cell r="C15">
            <v>1369.534635</v>
          </cell>
        </row>
        <row r="16">
          <cell r="C16">
            <v>1369.1334825000001</v>
          </cell>
        </row>
        <row r="17">
          <cell r="C17">
            <v>1369.1334825000001</v>
          </cell>
        </row>
        <row r="18">
          <cell r="C18">
            <v>1369.1334825000001</v>
          </cell>
        </row>
        <row r="19">
          <cell r="C19">
            <v>1369.1334825000001</v>
          </cell>
        </row>
        <row r="20">
          <cell r="C20">
            <v>3911.9373000000001</v>
          </cell>
        </row>
        <row r="21">
          <cell r="C21">
            <v>160.46100000000001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P_PANEL"/>
    </sheetNames>
    <sheetDataSet>
      <sheetData sheetId="0">
        <row r="4">
          <cell r="C4">
            <v>405.66917999999998</v>
          </cell>
        </row>
        <row r="5">
          <cell r="C5">
            <v>405.66917999999998</v>
          </cell>
        </row>
        <row r="6">
          <cell r="C6">
            <v>405.66917999999998</v>
          </cell>
        </row>
        <row r="7">
          <cell r="C7">
            <v>405.78804000000002</v>
          </cell>
        </row>
        <row r="8">
          <cell r="C8">
            <v>405.66917999999998</v>
          </cell>
        </row>
        <row r="9">
          <cell r="C9">
            <v>405.66917999999998</v>
          </cell>
        </row>
        <row r="10">
          <cell r="C10">
            <v>608.50377000000003</v>
          </cell>
        </row>
        <row r="11">
          <cell r="C11">
            <v>608.50377000000003</v>
          </cell>
        </row>
        <row r="12">
          <cell r="C12">
            <v>608.50377000000003</v>
          </cell>
        </row>
        <row r="13">
          <cell r="C13">
            <v>608.50377000000003</v>
          </cell>
        </row>
        <row r="14">
          <cell r="C14">
            <v>1014.17295</v>
          </cell>
        </row>
        <row r="15">
          <cell r="C15">
            <v>1217.36412</v>
          </cell>
        </row>
        <row r="16">
          <cell r="C16">
            <v>1217.0075400000001</v>
          </cell>
        </row>
        <row r="17">
          <cell r="C17">
            <v>1014.17295</v>
          </cell>
        </row>
        <row r="18">
          <cell r="C18">
            <v>608.50377000000003</v>
          </cell>
        </row>
        <row r="19">
          <cell r="C19">
            <v>608.50377000000003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TM_PANEL"/>
    </sheetNames>
    <sheetDataSet>
      <sheetData sheetId="0">
        <row r="4">
          <cell r="C4">
            <v>3826.16</v>
          </cell>
        </row>
        <row r="5">
          <cell r="C5">
            <v>9620.2878500000006</v>
          </cell>
        </row>
        <row r="6">
          <cell r="C6">
            <v>5324.2148400000005</v>
          </cell>
        </row>
        <row r="7">
          <cell r="C7">
            <v>3504.9974499999998</v>
          </cell>
        </row>
        <row r="8">
          <cell r="C8">
            <v>1602.5441000000001</v>
          </cell>
        </row>
        <row r="9">
          <cell r="C9">
            <v>1854.8244500000001</v>
          </cell>
        </row>
        <row r="10">
          <cell r="C10">
            <v>4691.8852999999999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RINGERS_&amp;_EDGE_REINFORCEMENTS"/>
    </sheetNames>
    <sheetDataSet>
      <sheetData sheetId="0">
        <row r="4">
          <cell r="D4">
            <v>4404.5695499999974</v>
          </cell>
        </row>
        <row r="5">
          <cell r="D5">
            <v>4512.7519599999969</v>
          </cell>
        </row>
        <row r="6">
          <cell r="D6">
            <v>9195.5048499999939</v>
          </cell>
        </row>
        <row r="7">
          <cell r="D7">
            <v>5192.7556799999966</v>
          </cell>
        </row>
        <row r="8">
          <cell r="D8">
            <v>2596.3778399999983</v>
          </cell>
        </row>
        <row r="9">
          <cell r="D9">
            <v>1102.3534350127097</v>
          </cell>
        </row>
        <row r="10">
          <cell r="D10">
            <v>1773.0164005649874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BS"/>
    </sheetNames>
    <sheetDataSet>
      <sheetData sheetId="0">
        <row r="4">
          <cell r="C4">
            <v>630.81973499999992</v>
          </cell>
        </row>
        <row r="5">
          <cell r="C5">
            <v>630.81973499999992</v>
          </cell>
        </row>
        <row r="6">
          <cell r="C6">
            <v>630.81973499999992</v>
          </cell>
        </row>
        <row r="7">
          <cell r="C7">
            <v>630.81973499999992</v>
          </cell>
        </row>
        <row r="8">
          <cell r="C8">
            <v>630.81973499999992</v>
          </cell>
        </row>
        <row r="9">
          <cell r="C9">
            <v>630.81973499999992</v>
          </cell>
        </row>
        <row r="10">
          <cell r="C10">
            <v>630.81973499999992</v>
          </cell>
        </row>
        <row r="11">
          <cell r="C11">
            <v>630.81973499999992</v>
          </cell>
        </row>
        <row r="12">
          <cell r="C12">
            <v>630.81973499999992</v>
          </cell>
        </row>
        <row r="13">
          <cell r="C13">
            <v>1261.6394699999998</v>
          </cell>
        </row>
        <row r="14">
          <cell r="C14">
            <v>630.81973499999992</v>
          </cell>
        </row>
        <row r="15">
          <cell r="C15">
            <v>630.81973499999992</v>
          </cell>
        </row>
        <row r="16">
          <cell r="C16">
            <v>630.81973499999992</v>
          </cell>
        </row>
        <row r="17">
          <cell r="C17">
            <v>1261.6394699999998</v>
          </cell>
        </row>
        <row r="18">
          <cell r="C18">
            <v>630.81973499999992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AL_ATTACHMENTS"/>
    </sheetNames>
    <sheetDataSet>
      <sheetData sheetId="0">
        <row r="4">
          <cell r="D4">
            <v>3700</v>
          </cell>
        </row>
        <row r="5">
          <cell r="D5">
            <v>1800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S986"/>
  <sheetViews>
    <sheetView tabSelected="1" workbookViewId="0">
      <selection activeCell="G11" sqref="G11"/>
    </sheetView>
  </sheetViews>
  <sheetFormatPr defaultColWidth="12.6640625" defaultRowHeight="15.75" customHeight="1" x14ac:dyDescent="0.25"/>
  <cols>
    <col min="1" max="1" width="14.88671875" customWidth="1"/>
    <col min="2" max="2" width="18.109375" customWidth="1"/>
    <col min="3" max="5" width="14.109375" customWidth="1"/>
    <col min="7" max="7" width="9.109375" customWidth="1"/>
  </cols>
  <sheetData>
    <row r="1" spans="1:45" ht="15.75" customHeight="1" x14ac:dyDescent="0.3">
      <c r="A1" s="4"/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ht="15.75" customHeight="1" x14ac:dyDescent="0.3">
      <c r="A2" s="4"/>
      <c r="B2" s="6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5" ht="15.75" customHeight="1" x14ac:dyDescent="0.3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ht="15.75" customHeight="1" x14ac:dyDescent="0.3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ht="15.75" customHeight="1" x14ac:dyDescent="0.3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ht="15.75" customHeight="1" x14ac:dyDescent="0.3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ht="15.75" customHeight="1" x14ac:dyDescent="0.3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ht="15.75" customHeight="1" x14ac:dyDescent="0.3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1:45" ht="15.75" customHeight="1" x14ac:dyDescent="0.3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ht="15.75" customHeight="1" x14ac:dyDescent="0.3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ht="15.75" customHeight="1" x14ac:dyDescent="0.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ht="15.75" customHeight="1" x14ac:dyDescent="0.3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ht="15.75" customHeight="1" x14ac:dyDescent="0.3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ht="15.75" customHeight="1" x14ac:dyDescent="0.3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ht="15.75" customHeight="1" x14ac:dyDescent="0.3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 ht="15.75" customHeight="1" x14ac:dyDescent="0.3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 ht="15.75" customHeight="1" x14ac:dyDescent="0.3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15.75" customHeight="1" x14ac:dyDescent="0.3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15.75" customHeight="1" x14ac:dyDescent="0.3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15.75" customHeight="1" x14ac:dyDescent="0.3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 ht="15.75" customHeight="1" x14ac:dyDescent="0.3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 ht="15.75" customHeight="1" x14ac:dyDescent="0.3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 ht="15.75" customHeight="1" x14ac:dyDescent="0.3">
      <c r="A23" s="4"/>
      <c r="B23" s="5" t="s">
        <v>4</v>
      </c>
      <c r="C23" s="7"/>
      <c r="D23" s="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 ht="1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 ht="1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>
        <v>23082</v>
      </c>
      <c r="AI28" s="4">
        <v>23144</v>
      </c>
      <c r="AJ28" s="4">
        <f>AI28-AH28</f>
        <v>62</v>
      </c>
      <c r="AK28" s="4"/>
      <c r="AL28" s="4"/>
      <c r="AM28" s="4"/>
      <c r="AN28" s="4"/>
      <c r="AO28" s="4"/>
      <c r="AP28" s="4"/>
      <c r="AQ28" s="4"/>
      <c r="AR28" s="4"/>
      <c r="AS28" s="4"/>
    </row>
    <row r="29" spans="1:45" ht="1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 ht="1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 ht="15.6" x14ac:dyDescent="0.3">
      <c r="A31" s="4"/>
      <c r="B31" s="8" t="s">
        <v>5</v>
      </c>
      <c r="C31" s="9"/>
      <c r="D31" s="9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 ht="15" x14ac:dyDescent="0.25">
      <c r="A32" s="4"/>
      <c r="B32" s="9"/>
      <c r="C32" s="9"/>
      <c r="D32" s="9"/>
      <c r="E32" s="9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 ht="15.6" x14ac:dyDescent="0.3">
      <c r="A33" s="4"/>
      <c r="B33" s="9"/>
      <c r="C33" s="10" t="s">
        <v>6</v>
      </c>
      <c r="D33" s="10" t="s">
        <v>7</v>
      </c>
      <c r="E33" s="10" t="s">
        <v>8</v>
      </c>
      <c r="F33" s="9"/>
      <c r="G33" s="11">
        <f>SUM([2]SIDE_PANELS!C4:C21,[3]TOP_PANEL!C4:C19,'[5]STRINGERS_&amp;_EDGE_REINFORCEMENTS'!D4:D10,[6]RIBS!C4:C18,[7]LOCAL_ATTACHMENTS!D4:D5,[4]BTM_PANEL!C4:C10)</f>
        <v>105987.70754932762</v>
      </c>
      <c r="H33" s="4">
        <f>G33*2</f>
        <v>211975.41509865524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  <row r="34" spans="1:45" ht="15" x14ac:dyDescent="0.25">
      <c r="A34" s="4"/>
      <c r="B34" s="1" t="s">
        <v>9</v>
      </c>
      <c r="C34" s="12">
        <v>211.988</v>
      </c>
      <c r="D34" s="13">
        <v>211.988</v>
      </c>
      <c r="E34" s="3">
        <f t="shared" ref="E34:E35" si="0">(D34/C34-1)*100</f>
        <v>0</v>
      </c>
      <c r="F34" s="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spans="1:45" ht="15" x14ac:dyDescent="0.25">
      <c r="A35" s="4"/>
      <c r="B35" s="1" t="s">
        <v>0</v>
      </c>
      <c r="C35" s="14">
        <v>22893</v>
      </c>
      <c r="D35" s="14">
        <v>22782</v>
      </c>
      <c r="E35" s="3">
        <f t="shared" si="0"/>
        <v>-0.48486436902109853</v>
      </c>
      <c r="F35" s="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</row>
    <row r="36" spans="1:45" ht="15" x14ac:dyDescent="0.25">
      <c r="A36" s="4"/>
      <c r="B36" s="1" t="s">
        <v>1</v>
      </c>
      <c r="C36" s="15">
        <v>0</v>
      </c>
      <c r="D36" s="16">
        <v>0</v>
      </c>
      <c r="E36" s="3">
        <v>0</v>
      </c>
      <c r="F36" s="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17">
        <v>6895000</v>
      </c>
      <c r="AF36" s="4">
        <f>7.056*1000^2</f>
        <v>7056000</v>
      </c>
      <c r="AG36" s="18">
        <f t="shared" ref="AG36:AG41" si="1">(AE36/AF36-1)*100</f>
        <v>-2.2817460317460347</v>
      </c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</row>
    <row r="37" spans="1:45" ht="15" x14ac:dyDescent="0.25">
      <c r="A37" s="4"/>
      <c r="B37" s="1" t="s">
        <v>2</v>
      </c>
      <c r="C37" s="15">
        <v>-2046.4</v>
      </c>
      <c r="D37" s="16">
        <v>-2053</v>
      </c>
      <c r="E37" s="3">
        <f t="shared" ref="E37:E40" si="2">(D37/C37-1)*100</f>
        <v>0.32251759186863183</v>
      </c>
      <c r="F37" s="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17">
        <f>221900000</f>
        <v>221900000</v>
      </c>
      <c r="AF37" s="4">
        <f>236.43*1000^2</f>
        <v>236430000</v>
      </c>
      <c r="AG37" s="18">
        <f t="shared" si="1"/>
        <v>-6.14558220192023</v>
      </c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spans="1:45" ht="15" x14ac:dyDescent="0.25">
      <c r="A38" s="4"/>
      <c r="B38" s="1" t="s">
        <v>10</v>
      </c>
      <c r="C38" s="13">
        <f>18060000/1000^2</f>
        <v>18.059999999999999</v>
      </c>
      <c r="D38" s="13">
        <v>17.646999999999998</v>
      </c>
      <c r="E38" s="3">
        <f t="shared" si="2"/>
        <v>-2.2868217054263562</v>
      </c>
      <c r="F38" s="1" t="s">
        <v>11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17">
        <f>227500000</f>
        <v>227500000</v>
      </c>
      <c r="AF38" s="4">
        <f>243.224*1000^2</f>
        <v>243224000</v>
      </c>
      <c r="AG38" s="18">
        <f t="shared" si="1"/>
        <v>-6.4648225504062129</v>
      </c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</row>
    <row r="39" spans="1:45" ht="15" x14ac:dyDescent="0.25">
      <c r="A39" s="4"/>
      <c r="B39" s="1" t="s">
        <v>12</v>
      </c>
      <c r="C39" s="13">
        <f>596900000/1000^2</f>
        <v>596.9</v>
      </c>
      <c r="D39" s="13">
        <v>598.86199999999997</v>
      </c>
      <c r="E39" s="3">
        <f t="shared" si="2"/>
        <v>0.32869827441781574</v>
      </c>
      <c r="F39" s="1" t="s">
        <v>13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17">
        <v>-14414</v>
      </c>
      <c r="AF39" s="4">
        <v>0</v>
      </c>
      <c r="AG39" s="18" t="e">
        <f t="shared" si="1"/>
        <v>#DIV/0!</v>
      </c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</row>
    <row r="40" spans="1:45" ht="15" x14ac:dyDescent="0.25">
      <c r="A40" s="4"/>
      <c r="B40" s="1" t="s">
        <v>14</v>
      </c>
      <c r="C40" s="13">
        <f>609800000/1000^2</f>
        <v>609.79999999999995</v>
      </c>
      <c r="D40" s="13">
        <v>611.88499999999999</v>
      </c>
      <c r="E40" s="3">
        <f t="shared" si="2"/>
        <v>0.34191538209249472</v>
      </c>
      <c r="F40" s="1" t="s">
        <v>15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17">
        <v>-1028000</v>
      </c>
      <c r="AF40" s="4">
        <f>1.143*1000^2</f>
        <v>1143000</v>
      </c>
      <c r="AG40" s="18">
        <f t="shared" si="1"/>
        <v>-189.9387576552931</v>
      </c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</row>
    <row r="41" spans="1:45" ht="15" x14ac:dyDescent="0.25">
      <c r="A41" s="4"/>
      <c r="B41" s="1" t="s">
        <v>16</v>
      </c>
      <c r="C41" s="13">
        <f>-(-7041)/1000^2</f>
        <v>7.0410000000000004E-3</v>
      </c>
      <c r="D41" s="13">
        <v>0</v>
      </c>
      <c r="E41" s="3">
        <v>0</v>
      </c>
      <c r="F41" s="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17">
        <v>0</v>
      </c>
      <c r="AF41" s="4">
        <v>0</v>
      </c>
      <c r="AG41" s="18" t="e">
        <f t="shared" si="1"/>
        <v>#DIV/0!</v>
      </c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</row>
    <row r="42" spans="1:45" ht="15" x14ac:dyDescent="0.25">
      <c r="A42" s="4"/>
      <c r="B42" s="1" t="s">
        <v>17</v>
      </c>
      <c r="C42" s="13">
        <f>-(783784.2)/1000^2</f>
        <v>-0.78378419999999993</v>
      </c>
      <c r="D42" s="13">
        <v>0.76200000000000001</v>
      </c>
      <c r="E42" s="3">
        <f t="shared" ref="E42:E43" si="3">(D42/C42-1)*100</f>
        <v>-197.22063802766118</v>
      </c>
      <c r="F42" s="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</row>
    <row r="43" spans="1:45" ht="15" x14ac:dyDescent="0.25">
      <c r="A43" s="4"/>
      <c r="B43" s="1" t="s">
        <v>18</v>
      </c>
      <c r="C43" s="13">
        <f>-(1712.7)/1000^2</f>
        <v>-1.7126999999999999E-3</v>
      </c>
      <c r="D43" s="13">
        <v>0</v>
      </c>
      <c r="E43" s="3">
        <f t="shared" si="3"/>
        <v>-100</v>
      </c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</row>
    <row r="44" spans="1:45" ht="1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</row>
    <row r="45" spans="1:45" ht="1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</row>
    <row r="46" spans="1:45" ht="1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>
        <v>1.694</v>
      </c>
      <c r="X46" s="4">
        <f>2.8</f>
        <v>2.8</v>
      </c>
      <c r="Y46" s="4">
        <f>X46/W46</f>
        <v>1.6528925619834711</v>
      </c>
      <c r="Z46" s="11">
        <f t="shared" ref="Z46:Z47" si="4">Y46*1000</f>
        <v>1652.8925619834711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</row>
    <row r="47" spans="1:45" ht="1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>
        <v>0.3821</v>
      </c>
      <c r="X47" s="4"/>
      <c r="Y47" s="4">
        <f>X46/W47</f>
        <v>7.3279246270609786</v>
      </c>
      <c r="Z47" s="11">
        <f t="shared" si="4"/>
        <v>7327.9246270609783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</row>
    <row r="48" spans="1:45" ht="1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</row>
    <row r="49" spans="1:45" ht="1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</row>
    <row r="50" spans="1:45" ht="1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45" ht="15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</row>
    <row r="52" spans="1:45" ht="15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spans="1:45" ht="15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spans="1:45" ht="15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</row>
    <row r="55" spans="1:45" ht="15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</row>
    <row r="56" spans="1:45" ht="1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</row>
    <row r="57" spans="1:45" ht="15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</row>
    <row r="58" spans="1:45" ht="15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</row>
    <row r="59" spans="1:45" ht="15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spans="1:45" ht="15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</row>
    <row r="61" spans="1:45" ht="15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</row>
    <row r="62" spans="1:45" ht="15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</row>
    <row r="63" spans="1:45" ht="15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</row>
    <row r="64" spans="1:45" ht="1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</row>
    <row r="65" spans="1:45" ht="1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</row>
    <row r="66" spans="1:45" ht="1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</row>
    <row r="67" spans="1:45" ht="1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</row>
    <row r="68" spans="1:45" ht="15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</row>
    <row r="69" spans="1:45" ht="1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</row>
    <row r="70" spans="1:45" ht="1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</row>
    <row r="71" spans="1:45" ht="1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</row>
    <row r="72" spans="1:45" ht="1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</row>
    <row r="73" spans="1:45" ht="1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</row>
    <row r="74" spans="1:45" ht="1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</row>
    <row r="75" spans="1:45" ht="15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</row>
    <row r="76" spans="1:45" ht="1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</row>
    <row r="77" spans="1:45" ht="15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</row>
    <row r="78" spans="1:45" ht="15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</row>
    <row r="79" spans="1:45" ht="15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</row>
    <row r="80" spans="1:45" ht="15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</row>
    <row r="81" spans="1:45" ht="1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</row>
    <row r="82" spans="1:45" ht="15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</row>
    <row r="83" spans="1:45" ht="15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</row>
    <row r="84" spans="1:45" ht="1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</row>
    <row r="85" spans="1:45" ht="15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</row>
    <row r="86" spans="1:45" ht="15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</row>
    <row r="87" spans="1:45" ht="15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</row>
    <row r="88" spans="1:45" ht="1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</row>
    <row r="89" spans="1:45" ht="1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</row>
    <row r="90" spans="1:45" ht="15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</row>
    <row r="91" spans="1:45" ht="15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</row>
    <row r="92" spans="1:45" ht="15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</row>
    <row r="93" spans="1:45" ht="15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</row>
    <row r="94" spans="1:45" ht="15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</row>
    <row r="95" spans="1:45" ht="15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</row>
    <row r="96" spans="1:45" ht="15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</row>
    <row r="97" spans="1:45" ht="15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</row>
    <row r="98" spans="1:45" ht="15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</row>
    <row r="99" spans="1:45" ht="15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</row>
    <row r="100" spans="1:45" ht="15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</row>
    <row r="101" spans="1:45" ht="15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</row>
    <row r="102" spans="1:45" ht="15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</row>
    <row r="103" spans="1:45" ht="15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</row>
    <row r="104" spans="1:45" ht="15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</row>
    <row r="105" spans="1:45" ht="15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</row>
    <row r="106" spans="1:45" ht="15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</row>
    <row r="107" spans="1:45" ht="15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</row>
    <row r="108" spans="1:45" ht="15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</row>
    <row r="109" spans="1:45" ht="15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</row>
    <row r="110" spans="1:45" ht="15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</row>
    <row r="111" spans="1:45" ht="15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</row>
    <row r="112" spans="1:45" ht="1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</row>
    <row r="113" spans="1:45" ht="15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</row>
    <row r="114" spans="1:45" ht="15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</row>
    <row r="115" spans="1:45" ht="15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spans="1:45" ht="15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spans="1:45" ht="15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spans="1:45" ht="15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</row>
    <row r="119" spans="1:45" ht="15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spans="1:45" ht="15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</row>
    <row r="121" spans="1:45" ht="15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spans="1:45" ht="15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spans="1:45" ht="15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spans="1:45" ht="15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spans="1:45" ht="15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spans="1:45" ht="15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spans="1:45" ht="15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spans="1:45" ht="15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spans="1:45" ht="15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spans="1:45" ht="15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spans="1:45" ht="15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spans="1:45" ht="15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spans="1:45" ht="15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spans="1:45" ht="15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spans="1:45" ht="15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spans="1:45" ht="15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spans="1:45" ht="15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spans="1:45" ht="15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spans="1:45" ht="15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spans="1:45" ht="15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  <row r="141" spans="1:45" ht="15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</row>
    <row r="142" spans="1:45" ht="15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</row>
    <row r="143" spans="1:45" ht="15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</row>
    <row r="144" spans="1:45" ht="15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</row>
    <row r="145" spans="1:45" ht="15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</row>
    <row r="146" spans="1:45" ht="15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</row>
    <row r="147" spans="1:45" ht="15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</row>
    <row r="148" spans="1:45" ht="15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</row>
    <row r="149" spans="1:45" ht="15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</row>
    <row r="150" spans="1:45" ht="15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</row>
    <row r="151" spans="1:45" ht="15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</row>
    <row r="152" spans="1:45" ht="15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</row>
    <row r="153" spans="1:45" ht="15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45" ht="15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</row>
    <row r="155" spans="1:45" ht="15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</row>
    <row r="156" spans="1:45" ht="15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</row>
    <row r="157" spans="1:45" ht="15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</row>
    <row r="158" spans="1:45" ht="15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</row>
    <row r="159" spans="1:45" ht="15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</row>
    <row r="160" spans="1:45" ht="15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</row>
    <row r="161" spans="1:45" ht="15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</row>
    <row r="162" spans="1:45" ht="15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</row>
    <row r="163" spans="1:45" ht="15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</row>
    <row r="164" spans="1:45" ht="15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</row>
    <row r="165" spans="1:45" ht="15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</row>
    <row r="166" spans="1:45" ht="15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</row>
    <row r="167" spans="1:45" ht="15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</row>
    <row r="168" spans="1:45" ht="15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</row>
    <row r="169" spans="1:45" ht="15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</row>
    <row r="170" spans="1:45" ht="15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</row>
    <row r="171" spans="1:45" ht="15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</row>
    <row r="172" spans="1:45" ht="15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</row>
    <row r="173" spans="1:45" ht="15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</row>
    <row r="174" spans="1:45" ht="15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</row>
    <row r="175" spans="1:45" ht="15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</row>
    <row r="176" spans="1:45" ht="15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</row>
    <row r="177" spans="1:45" ht="15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</row>
    <row r="178" spans="1:45" ht="15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</row>
    <row r="179" spans="1:45" ht="15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</row>
    <row r="180" spans="1:45" ht="15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</row>
    <row r="181" spans="1:45" ht="15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</row>
    <row r="182" spans="1:45" ht="15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</row>
    <row r="183" spans="1:45" ht="15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</row>
    <row r="184" spans="1:45" ht="15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</row>
    <row r="185" spans="1:45" ht="15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</row>
    <row r="186" spans="1:45" ht="15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</row>
    <row r="187" spans="1:45" ht="15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</row>
    <row r="188" spans="1:45" ht="15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</row>
    <row r="189" spans="1:45" ht="15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</row>
    <row r="190" spans="1:45" ht="15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</row>
    <row r="191" spans="1:45" ht="15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</row>
    <row r="192" spans="1:45" ht="15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</row>
    <row r="193" spans="1:45" ht="15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</row>
    <row r="194" spans="1:45" ht="15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</row>
    <row r="195" spans="1:45" ht="15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</row>
    <row r="196" spans="1:45" ht="15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</row>
    <row r="197" spans="1:45" ht="15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</row>
    <row r="198" spans="1:45" ht="15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</row>
    <row r="199" spans="1:45" ht="15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</row>
    <row r="200" spans="1:45" ht="15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</row>
    <row r="201" spans="1:45" ht="15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</row>
    <row r="202" spans="1:45" ht="15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</row>
    <row r="203" spans="1:45" ht="15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</row>
    <row r="204" spans="1:45" ht="15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</row>
    <row r="205" spans="1:45" ht="15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</row>
    <row r="206" spans="1:45" ht="15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</row>
    <row r="207" spans="1:45" ht="15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</row>
    <row r="208" spans="1:45" ht="15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</row>
    <row r="209" spans="1:45" ht="15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</row>
    <row r="210" spans="1:45" ht="15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</row>
    <row r="211" spans="1:45" ht="15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</row>
    <row r="212" spans="1:45" ht="15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</row>
    <row r="213" spans="1:45" ht="15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</row>
    <row r="214" spans="1:45" ht="15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</row>
    <row r="215" spans="1:45" ht="15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</row>
    <row r="216" spans="1:45" ht="15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</row>
    <row r="217" spans="1:45" ht="15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</row>
    <row r="218" spans="1:45" ht="15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</row>
    <row r="219" spans="1:45" ht="15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</row>
    <row r="220" spans="1:45" ht="15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</row>
    <row r="221" spans="1:45" ht="15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</row>
    <row r="222" spans="1:45" ht="15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</row>
    <row r="223" spans="1:45" ht="15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</row>
    <row r="224" spans="1:45" ht="15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</row>
    <row r="225" spans="1:45" ht="15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</row>
    <row r="226" spans="1:45" ht="15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</row>
    <row r="227" spans="1:45" ht="15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</row>
    <row r="228" spans="1:45" ht="15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</row>
    <row r="229" spans="1:45" ht="15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</row>
    <row r="230" spans="1:45" ht="15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</row>
    <row r="231" spans="1:45" ht="15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</row>
    <row r="232" spans="1:45" ht="15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</row>
    <row r="233" spans="1:45" ht="15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</row>
    <row r="234" spans="1:45" ht="15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</row>
    <row r="235" spans="1:45" ht="15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</row>
    <row r="236" spans="1:45" ht="15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</row>
    <row r="237" spans="1:45" ht="15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</row>
    <row r="238" spans="1:45" ht="15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</row>
    <row r="239" spans="1:45" ht="15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</row>
    <row r="240" spans="1:45" ht="15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</row>
    <row r="241" spans="1:45" ht="15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</row>
    <row r="242" spans="1:45" ht="15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</row>
    <row r="243" spans="1:45" ht="15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</row>
    <row r="244" spans="1:45" ht="15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</row>
    <row r="245" spans="1:45" ht="15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</row>
    <row r="246" spans="1:45" ht="15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</row>
    <row r="247" spans="1:45" ht="15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</row>
    <row r="248" spans="1:45" ht="15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</row>
    <row r="249" spans="1:45" ht="15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</row>
    <row r="250" spans="1:45" ht="15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</row>
    <row r="251" spans="1:45" ht="15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</row>
    <row r="252" spans="1:45" ht="15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</row>
    <row r="253" spans="1:45" ht="15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</row>
    <row r="254" spans="1:45" ht="15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</row>
    <row r="255" spans="1:45" ht="15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</row>
    <row r="256" spans="1:45" ht="15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</row>
    <row r="257" spans="1:45" ht="15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</row>
    <row r="258" spans="1:45" ht="15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</row>
    <row r="259" spans="1:45" ht="15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45" ht="15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</row>
    <row r="261" spans="1:45" ht="15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</row>
    <row r="262" spans="1:45" ht="15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</row>
    <row r="263" spans="1:45" ht="15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</row>
    <row r="264" spans="1:45" ht="15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</row>
    <row r="265" spans="1:45" ht="15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</row>
    <row r="266" spans="1:45" ht="15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</row>
    <row r="267" spans="1:45" ht="15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</row>
    <row r="268" spans="1:45" ht="15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</row>
    <row r="269" spans="1:45" ht="15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</row>
    <row r="270" spans="1:45" ht="15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</row>
    <row r="271" spans="1:45" ht="15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</row>
    <row r="272" spans="1:45" ht="15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</row>
    <row r="273" spans="1:45" ht="15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</row>
    <row r="274" spans="1:45" ht="15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</row>
    <row r="275" spans="1:45" ht="15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</row>
    <row r="276" spans="1:45" ht="15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</row>
    <row r="277" spans="1:45" ht="15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</row>
    <row r="278" spans="1:45" ht="15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</row>
    <row r="279" spans="1:45" ht="15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</row>
    <row r="280" spans="1:45" ht="15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</row>
    <row r="281" spans="1:45" ht="15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</row>
    <row r="282" spans="1:45" ht="15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</row>
    <row r="283" spans="1:45" ht="15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spans="1:45" ht="15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</row>
    <row r="285" spans="1:45" ht="15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</row>
    <row r="286" spans="1:45" ht="15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</row>
    <row r="287" spans="1:45" ht="15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</row>
    <row r="288" spans="1:45" ht="15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</row>
    <row r="289" spans="1:45" ht="15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</row>
    <row r="290" spans="1:45" ht="15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</row>
    <row r="291" spans="1:45" ht="15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</row>
    <row r="292" spans="1:45" ht="15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</row>
    <row r="293" spans="1:45" ht="15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</row>
    <row r="294" spans="1:45" ht="15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</row>
    <row r="295" spans="1:45" ht="15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</row>
    <row r="296" spans="1:45" ht="15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</row>
    <row r="297" spans="1:45" ht="15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</row>
    <row r="298" spans="1:45" ht="15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</row>
    <row r="299" spans="1:45" ht="15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</row>
    <row r="300" spans="1:45" ht="15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</row>
    <row r="301" spans="1:45" ht="15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</row>
    <row r="302" spans="1:45" ht="15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</row>
    <row r="303" spans="1:45" ht="15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</row>
    <row r="304" spans="1:45" ht="15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</row>
    <row r="305" spans="1:45" ht="15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</row>
    <row r="306" spans="1:45" ht="15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</row>
    <row r="307" spans="1:45" ht="15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</row>
    <row r="308" spans="1:45" ht="15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</row>
    <row r="309" spans="1:45" ht="15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</row>
    <row r="310" spans="1:45" ht="15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</row>
    <row r="311" spans="1:45" ht="15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</row>
    <row r="312" spans="1:45" ht="15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</row>
    <row r="313" spans="1:45" ht="15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</row>
    <row r="314" spans="1:45" ht="15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</row>
    <row r="315" spans="1:45" ht="15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spans="1:45" ht="15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</row>
    <row r="317" spans="1:45" ht="15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</row>
    <row r="318" spans="1:45" ht="15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</row>
    <row r="319" spans="1:45" ht="15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</row>
    <row r="320" spans="1:45" ht="15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</row>
    <row r="321" spans="1:45" ht="15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</row>
    <row r="322" spans="1:45" ht="15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</row>
    <row r="323" spans="1:45" ht="15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spans="1:45" ht="15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</row>
    <row r="325" spans="1:45" ht="15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</row>
    <row r="326" spans="1:45" ht="15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</row>
    <row r="327" spans="1:45" ht="15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</row>
    <row r="328" spans="1:45" ht="15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</row>
    <row r="329" spans="1:45" ht="15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</row>
    <row r="330" spans="1:45" ht="15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</row>
    <row r="331" spans="1:45" ht="15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</row>
    <row r="332" spans="1:45" ht="15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</row>
    <row r="333" spans="1:45" ht="15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</row>
    <row r="334" spans="1:45" ht="15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</row>
    <row r="335" spans="1:45" ht="15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</row>
    <row r="336" spans="1:45" ht="15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</row>
    <row r="337" spans="1:45" ht="15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</row>
    <row r="338" spans="1:45" ht="15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</row>
    <row r="339" spans="1:45" ht="15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</row>
    <row r="340" spans="1:45" ht="15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</row>
    <row r="341" spans="1:45" ht="15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</row>
    <row r="342" spans="1:45" ht="15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</row>
    <row r="343" spans="1:45" ht="15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</row>
    <row r="344" spans="1:45" ht="15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</row>
    <row r="345" spans="1:45" ht="15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</row>
    <row r="346" spans="1:45" ht="15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</row>
    <row r="347" spans="1:45" ht="15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</row>
    <row r="348" spans="1:45" ht="15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</row>
    <row r="349" spans="1:45" ht="15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</row>
    <row r="350" spans="1:45" ht="15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</row>
    <row r="351" spans="1:45" ht="15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</row>
    <row r="352" spans="1:45" ht="15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</row>
    <row r="353" spans="1:45" ht="15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</row>
    <row r="354" spans="1:45" ht="15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</row>
    <row r="355" spans="1:45" ht="15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</row>
    <row r="356" spans="1:45" ht="15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</row>
    <row r="357" spans="1:45" ht="15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</row>
    <row r="358" spans="1:45" ht="15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</row>
    <row r="359" spans="1:45" ht="15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</row>
    <row r="360" spans="1:45" ht="15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45" ht="15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45" ht="15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45" ht="15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</row>
    <row r="364" spans="1:45" ht="15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</row>
    <row r="365" spans="1:45" ht="15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</row>
    <row r="366" spans="1:45" ht="15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</row>
    <row r="367" spans="1:45" ht="15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</row>
    <row r="368" spans="1:45" ht="15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</row>
    <row r="369" spans="1:45" ht="15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</row>
    <row r="370" spans="1:45" ht="15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</row>
    <row r="371" spans="1:45" ht="15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45" ht="15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</row>
    <row r="373" spans="1:45" ht="15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</row>
    <row r="374" spans="1:45" ht="15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45" ht="15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</row>
    <row r="376" spans="1:45" ht="15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</row>
    <row r="377" spans="1:45" ht="15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</row>
    <row r="378" spans="1:45" ht="15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</row>
    <row r="379" spans="1:45" ht="15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</row>
    <row r="380" spans="1:45" ht="15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</row>
    <row r="381" spans="1:45" ht="15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45" ht="15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</row>
    <row r="383" spans="1:45" ht="15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</row>
    <row r="384" spans="1:45" ht="15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45" ht="15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</row>
    <row r="386" spans="1:45" ht="15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</row>
    <row r="387" spans="1:45" ht="15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45" ht="15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</row>
    <row r="389" spans="1:45" ht="15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</row>
    <row r="390" spans="1:45" ht="15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</row>
    <row r="391" spans="1:45" ht="15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</row>
    <row r="392" spans="1:45" ht="15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</row>
    <row r="393" spans="1:45" ht="15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45" ht="15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</row>
    <row r="395" spans="1:45" ht="15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</row>
    <row r="396" spans="1:45" ht="15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</row>
    <row r="397" spans="1:45" ht="15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</row>
    <row r="398" spans="1:45" ht="15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</row>
    <row r="399" spans="1:45" ht="15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</row>
    <row r="400" spans="1:45" ht="15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45" ht="15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45" ht="15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45" ht="15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45" ht="15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45" ht="15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45" ht="15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45" ht="15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45" ht="15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45" ht="15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45" ht="15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45" ht="15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45" ht="15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45" ht="15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45" ht="15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45" ht="15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45" ht="15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45" ht="15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45" ht="15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45" ht="15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45" ht="15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45" ht="15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45" ht="15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45" ht="15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45" ht="15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45" ht="15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45" ht="15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45" ht="15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45" ht="15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45" ht="15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45" ht="15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45" ht="15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45" ht="15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45" ht="15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45" ht="15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45" ht="15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45" ht="15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45" ht="15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45" ht="15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45" ht="15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45" ht="15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45" ht="15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45" ht="15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45" ht="15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45" ht="15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45" ht="15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45" ht="15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45" ht="15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45" ht="15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45" ht="15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45" ht="15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45" ht="15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45" ht="15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45" ht="15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45" ht="15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45" ht="15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45" ht="15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45" ht="15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45" ht="15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45" ht="15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45" ht="15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45" ht="15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45" ht="15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45" ht="15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45" ht="15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45" ht="15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45" ht="15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45" ht="15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45" ht="15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45" ht="15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45" ht="15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45" ht="15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45" ht="15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45" ht="15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45" ht="15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45" ht="15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45" ht="15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45" ht="15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45" ht="15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45" ht="15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45" ht="15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45" ht="15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45" ht="15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45" ht="15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45" ht="15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45" ht="15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45" ht="15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45" ht="15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45" ht="15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45" ht="15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45" ht="15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45" ht="15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45" ht="15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45" ht="15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45" ht="15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45" ht="15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45" ht="15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45" ht="15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45" ht="15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45" ht="15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45" ht="15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45" ht="15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45" ht="1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45" ht="1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45" ht="1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45" ht="1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45" ht="1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45" ht="1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45" ht="1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45" ht="1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45" ht="1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45" ht="1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45" ht="15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45" ht="15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45" ht="15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45" ht="15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45" ht="15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45" ht="15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45" ht="15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45" ht="15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45" ht="15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45" ht="15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45" ht="15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45" ht="15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45" ht="15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45" ht="15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45" ht="15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45" ht="15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45" ht="15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45" ht="15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45" ht="15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45" ht="15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45" ht="15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45" ht="15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45" ht="15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45" ht="15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45" ht="15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45" ht="15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45" ht="15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45" ht="15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45" ht="15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45" ht="15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45" ht="15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45" ht="15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45" ht="15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45" ht="15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45" ht="15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45" ht="15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45" ht="15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45" ht="15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45" ht="15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45" ht="15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45" ht="15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45" ht="15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45" ht="15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45" ht="15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45" ht="15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45" ht="15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45" ht="15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45" ht="15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45" ht="15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45" ht="15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45" ht="15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45" ht="15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45" ht="15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45" ht="15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45" ht="15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45" ht="15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45" ht="15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45" ht="15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45" ht="15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45" ht="15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45" ht="15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45" ht="15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45" ht="15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45" ht="15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45" ht="15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45" ht="15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45" ht="15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45" ht="15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45" ht="15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45" ht="15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45" ht="15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45" ht="15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45" ht="15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45" ht="15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45" ht="15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45" ht="15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45" ht="15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45" ht="15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45" ht="15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45" ht="15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45" ht="15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45" ht="15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45" ht="15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45" ht="15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45" ht="15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45" ht="15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45" ht="15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45" ht="15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45" ht="15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45" ht="15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45" ht="15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45" ht="15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45" ht="15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45" ht="15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45" ht="15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45" ht="15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45" ht="15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45" ht="15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45" ht="15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45" ht="15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45" ht="15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45" ht="15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45" ht="15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45" ht="15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45" ht="15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45" ht="15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45" ht="15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45" ht="15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45" ht="15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45" ht="15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45" ht="15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45" ht="15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45" ht="15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45" ht="15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45" ht="15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45" ht="15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45" ht="15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45" ht="15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45" ht="15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45" ht="15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45" ht="15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45" ht="15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45" ht="15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45" ht="15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45" ht="15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45" ht="15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45" ht="15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45" ht="15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45" ht="15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45" ht="15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45" ht="15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45" ht="15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45" ht="15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45" ht="15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45" ht="15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45" ht="15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45" ht="15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45" ht="15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45" ht="15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45" ht="15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45" ht="15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45" ht="15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45" ht="15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45" ht="15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45" ht="15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45" ht="15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45" ht="15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45" ht="15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45" ht="15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45" ht="15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45" ht="15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45" ht="15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45" ht="15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45" ht="15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45" ht="15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45" ht="15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45" ht="15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45" ht="15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45" ht="15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45" ht="15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45" ht="15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45" ht="15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45" ht="15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45" ht="15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45" ht="15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45" ht="15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45" ht="15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45" ht="15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45" ht="15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45" ht="15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45" ht="15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45" ht="15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45" ht="15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45" ht="15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45" ht="15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45" ht="15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45" ht="15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45" ht="15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45" ht="15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45" ht="15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45" ht="15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45" ht="15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45" ht="15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45" ht="15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45" ht="15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45" ht="15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45" ht="15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45" ht="15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45" ht="15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45" ht="15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45" ht="15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45" ht="15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45" ht="15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45" ht="15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45" ht="15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45" ht="15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45" ht="1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45" ht="15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45" ht="1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45" ht="15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45" ht="1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45" ht="15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45" ht="1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45" ht="15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45" ht="1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45" ht="15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45" ht="1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45" ht="15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45" ht="1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45" ht="15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45" ht="1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45" ht="15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45" ht="1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45" ht="15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45" ht="1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45" ht="15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45" ht="1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45" ht="15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45" ht="1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45" ht="15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45" ht="1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45" ht="15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45" ht="1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45" ht="15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45" ht="1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45" ht="15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45" ht="1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45" ht="15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45" ht="1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45" ht="15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45" ht="1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45" ht="15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45" ht="1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45" ht="15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45" ht="15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45" ht="15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45" ht="15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45" ht="15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45" ht="15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45" ht="15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45" ht="15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45" ht="15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45" ht="15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45" ht="15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45" ht="15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45" ht="15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45" ht="15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45" ht="15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45" ht="15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45" ht="15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45" ht="15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45" ht="15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45" ht="15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45" ht="15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45" ht="15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45" ht="15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45" ht="15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45" ht="15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45" ht="15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45" ht="15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45" ht="15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45" ht="15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45" ht="15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45" ht="15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45" ht="15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45" ht="15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45" ht="15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45" ht="15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45" ht="15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45" ht="15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45" ht="15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45" ht="15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45" ht="15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45" ht="15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45" ht="15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45" ht="15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45" ht="15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45" ht="15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45" ht="15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45" ht="15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45" ht="15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45" ht="15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45" ht="15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45" ht="15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45" ht="15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45" ht="15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45" ht="15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45" ht="15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45" ht="15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45" ht="15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45" ht="15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45" ht="15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45" ht="15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45" ht="15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45" ht="15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45" ht="15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45" ht="15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45" ht="15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45" ht="15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45" ht="15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45" ht="15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45" ht="15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45" ht="15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45" ht="15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45" ht="15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45" ht="15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45" ht="15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45" ht="15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45" ht="15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45" ht="15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45" ht="15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45" ht="15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45" ht="15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45" ht="15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45" ht="15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45" ht="15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45" ht="15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45" ht="15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45" ht="15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45" ht="15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45" ht="15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45" ht="15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45" ht="15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45" ht="15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45" ht="15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45" ht="15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45" ht="15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45" ht="15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45" ht="15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45" ht="15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45" ht="15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45" ht="15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45" ht="15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45" ht="15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45" ht="15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45" ht="15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45" ht="15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45" ht="15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45" ht="15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45" ht="15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45" ht="15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45" ht="15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45" ht="15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45" ht="15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45" ht="15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45" ht="15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45" ht="15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45" ht="15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45" ht="15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45" ht="15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45" ht="15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45" ht="15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45" ht="15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45" ht="15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45" ht="15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45" ht="15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45" ht="15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45" ht="15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45" ht="15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45" ht="15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45" ht="15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45" ht="15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45" ht="15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45" ht="15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45" ht="15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45" ht="15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45" ht="15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45" ht="15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45" ht="15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45" ht="15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45" ht="15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45" ht="15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45" ht="15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45" ht="15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45" ht="15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45" ht="15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45" ht="15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45" ht="15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45" ht="15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45" ht="15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45" ht="15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45" ht="15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45" ht="15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45" ht="15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45" ht="15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45" ht="15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45" ht="15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45" ht="15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45" ht="15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45" ht="15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45" ht="15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45" ht="15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45" ht="15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45" ht="15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45" ht="15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45" ht="15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45" ht="15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45" ht="15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45" ht="15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45" ht="15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45" ht="15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45" ht="15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45" ht="15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45" ht="15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45" ht="15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45" ht="15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45" ht="15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45" ht="15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45" ht="15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45" ht="15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45" ht="15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45" ht="15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45" ht="15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45" ht="15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45" ht="15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45" ht="15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45" ht="15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45" ht="15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45" ht="15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45" ht="15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45" ht="15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45" ht="15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45" ht="15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45" ht="15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45" ht="15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45" ht="15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45" ht="15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45" ht="15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45" ht="15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45" ht="15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45" ht="15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45" ht="15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45" ht="15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45" ht="15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45" ht="15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45" ht="15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45" ht="15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45" ht="15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45" ht="15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45" ht="15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45" ht="15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45" ht="15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45" ht="15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45" ht="15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45" ht="15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45" ht="15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45" ht="15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45" ht="15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45" ht="15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45" ht="15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45" ht="15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45" ht="15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45" ht="15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45" ht="15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45" ht="15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45" ht="15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45" ht="15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45" ht="15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45" ht="15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45" ht="15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45" ht="15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45" ht="15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45" ht="15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45" ht="15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45" ht="15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45" ht="15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45" ht="15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45" ht="15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45" ht="15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45" ht="15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45" ht="15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45" ht="15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45" ht="15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45" ht="15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45" ht="15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aman verma</cp:lastModifiedBy>
  <dcterms:created xsi:type="dcterms:W3CDTF">2026-03-17T16:07:30Z</dcterms:created>
  <dcterms:modified xsi:type="dcterms:W3CDTF">2026-03-17T16:07:30Z</dcterms:modified>
</cp:coreProperties>
</file>