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aiva\vs code\github\Coffee_sales_Project\"/>
    </mc:Choice>
  </mc:AlternateContent>
  <xr:revisionPtr revIDLastSave="0" documentId="8_{05E8F4A2-6D25-4B93-BD76-A63CBB77C213}" xr6:coauthVersionLast="47" xr6:coauthVersionMax="47" xr10:uidLastSave="{00000000-0000-0000-0000-000000000000}"/>
  <bookViews>
    <workbookView xWindow="-98" yWindow="-98" windowWidth="21795" windowHeight="11625" activeTab="3" xr2:uid="{00000000-000D-0000-FFFF-FFFF00000000}"/>
  </bookViews>
  <sheets>
    <sheet name="Dashboard" sheetId="22" r:id="rId1"/>
    <sheet name="Total sales"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131" i="17"/>
  <c r="O152" i="17"/>
  <c r="O183" i="17"/>
  <c r="O184" i="17"/>
  <c r="O185" i="17"/>
  <c r="O275" i="17"/>
  <c r="O295" i="17"/>
  <c r="O296" i="17"/>
  <c r="O311" i="17"/>
  <c r="O371" i="17"/>
  <c r="O372" i="17"/>
  <c r="O373" i="17"/>
  <c r="O388" i="17"/>
  <c r="O389" i="17"/>
  <c r="O435" i="17"/>
  <c r="O440" i="17"/>
  <c r="O547" i="17"/>
  <c r="O548" i="17"/>
  <c r="O553" i="17"/>
  <c r="O554" i="17"/>
  <c r="O555" i="17"/>
  <c r="O629" i="17"/>
  <c r="O662" i="17"/>
  <c r="O663" i="17"/>
  <c r="O692" i="17"/>
  <c r="O693" i="17"/>
  <c r="O694" i="17"/>
  <c r="O740" i="17"/>
  <c r="O790" i="17"/>
  <c r="O791" i="17"/>
  <c r="O807" i="17"/>
  <c r="O808" i="17"/>
  <c r="O809" i="17"/>
  <c r="O902" i="17"/>
  <c r="O903" i="17"/>
  <c r="O904" i="17"/>
  <c r="O905" i="17"/>
  <c r="O906" i="17"/>
  <c r="O916" i="17"/>
  <c r="O952" i="17"/>
  <c r="O953" i="17"/>
  <c r="N19" i="17"/>
  <c r="N20" i="17"/>
  <c r="N21" i="17"/>
  <c r="N31" i="17"/>
  <c r="N32" i="17"/>
  <c r="N33" i="17"/>
  <c r="N60" i="17"/>
  <c r="N111" i="17"/>
  <c r="N112" i="17"/>
  <c r="N113" i="17"/>
  <c r="N114" i="17"/>
  <c r="N128" i="17"/>
  <c r="N129" i="17"/>
  <c r="N130" i="17"/>
  <c r="N133" i="17"/>
  <c r="N174" i="17"/>
  <c r="N207" i="17"/>
  <c r="N208" i="17"/>
  <c r="N209" i="17"/>
  <c r="N221" i="17"/>
  <c r="N240" i="17"/>
  <c r="N241" i="17"/>
  <c r="N242" i="17"/>
  <c r="N243" i="17"/>
  <c r="N291" i="17"/>
  <c r="N292" i="17"/>
  <c r="N293" i="17"/>
  <c r="N299" i="17"/>
  <c r="N300" i="17"/>
  <c r="N316" i="17"/>
  <c r="N317" i="17"/>
  <c r="N324" i="17"/>
  <c r="N369" i="17"/>
  <c r="N370" i="17"/>
  <c r="N389" i="17"/>
  <c r="N393" i="17"/>
  <c r="N394" i="17"/>
  <c r="N395" i="17"/>
  <c r="N431" i="17"/>
  <c r="N437" i="17"/>
  <c r="N443" i="17"/>
  <c r="N444" i="17"/>
  <c r="N445" i="17"/>
  <c r="N446" i="17"/>
  <c r="N480" i="17"/>
  <c r="N481" i="17"/>
  <c r="N482" i="17"/>
  <c r="N483" i="17"/>
  <c r="N497" i="17"/>
  <c r="N506" i="17"/>
  <c r="N507" i="17"/>
  <c r="N508" i="17"/>
  <c r="N547" i="17"/>
  <c r="N548" i="17"/>
  <c r="N557" i="17"/>
  <c r="N558" i="17"/>
  <c r="N559" i="17"/>
  <c r="N560" i="17"/>
  <c r="N561" i="17"/>
  <c r="N562" i="17"/>
  <c r="N563" i="17"/>
  <c r="N597" i="17"/>
  <c r="N607" i="17"/>
  <c r="N608" i="17"/>
  <c r="N609" i="17"/>
  <c r="N610" i="17"/>
  <c r="N611" i="17"/>
  <c r="N624" i="17"/>
  <c r="N632" i="17"/>
  <c r="N633" i="17"/>
  <c r="N668" i="17"/>
  <c r="N669" i="17"/>
  <c r="N670" i="17"/>
  <c r="N671" i="17"/>
  <c r="N676" i="17"/>
  <c r="N685" i="17"/>
  <c r="N709" i="17"/>
  <c r="N716" i="17"/>
  <c r="N717" i="17"/>
  <c r="N718" i="17"/>
  <c r="N719" i="17"/>
  <c r="N734" i="17"/>
  <c r="N735" i="17"/>
  <c r="N752" i="17"/>
  <c r="N753" i="17"/>
  <c r="N770" i="17"/>
  <c r="N771" i="17"/>
  <c r="N772" i="17"/>
  <c r="N773" i="17"/>
  <c r="N797" i="17"/>
  <c r="N798" i="17"/>
  <c r="N801" i="17"/>
  <c r="N802" i="17"/>
  <c r="N809" i="17"/>
  <c r="N818" i="17"/>
  <c r="N832" i="17"/>
  <c r="N835" i="17"/>
  <c r="N836" i="17"/>
  <c r="N848" i="17"/>
  <c r="N849" i="17"/>
  <c r="N852" i="17"/>
  <c r="N853" i="17"/>
  <c r="N855" i="17"/>
  <c r="N878" i="17"/>
  <c r="N879" i="17"/>
  <c r="N890" i="17"/>
  <c r="N892" i="17"/>
  <c r="N893" i="17"/>
  <c r="N913" i="17"/>
  <c r="N914" i="17"/>
  <c r="N915" i="17"/>
  <c r="N916" i="17"/>
  <c r="N929" i="17"/>
  <c r="N930" i="17"/>
  <c r="N931" i="17"/>
  <c r="N932" i="17"/>
  <c r="N933" i="17"/>
  <c r="N958" i="17"/>
  <c r="N963" i="17"/>
  <c r="N964" i="17"/>
  <c r="N965" i="17"/>
  <c r="N968" i="17"/>
  <c r="N991" i="17"/>
  <c r="N992" i="17"/>
  <c r="N993" i="17"/>
  <c r="N994" i="17"/>
  <c r="N995" i="17"/>
  <c r="M8" i="17"/>
  <c r="M9" i="17"/>
  <c r="M10" i="17"/>
  <c r="M11" i="17"/>
  <c r="M24" i="17"/>
  <c r="M25" i="17"/>
  <c r="M31" i="17"/>
  <c r="M32" i="17"/>
  <c r="M33" i="17"/>
  <c r="M34" i="17"/>
  <c r="M43" i="17"/>
  <c r="M65" i="17"/>
  <c r="M66" i="17"/>
  <c r="M68" i="17"/>
  <c r="M69" i="17"/>
  <c r="M70" i="17"/>
  <c r="M71" i="17"/>
  <c r="M74" i="17"/>
  <c r="M84" i="17"/>
  <c r="M85" i="17"/>
  <c r="M86" i="17"/>
  <c r="M99" i="17"/>
  <c r="M100" i="17"/>
  <c r="M111" i="17"/>
  <c r="M116" i="17"/>
  <c r="M117" i="17"/>
  <c r="M118" i="17"/>
  <c r="M119" i="17"/>
  <c r="M143" i="17"/>
  <c r="M144" i="17"/>
  <c r="M145" i="17"/>
  <c r="M146" i="17"/>
  <c r="M159" i="17"/>
  <c r="M180" i="17"/>
  <c r="M181" i="17"/>
  <c r="M182" i="17"/>
  <c r="M183" i="17"/>
  <c r="M191" i="17"/>
  <c r="M192" i="17"/>
  <c r="M210" i="17"/>
  <c r="M211" i="17"/>
  <c r="M212" i="17"/>
  <c r="M213" i="17"/>
  <c r="M214" i="17"/>
  <c r="M215" i="17"/>
  <c r="M218" i="17"/>
  <c r="M219" i="17"/>
  <c r="M220" i="17"/>
  <c r="M227" i="17"/>
  <c r="M239" i="17"/>
  <c r="M244" i="17"/>
  <c r="M245" i="17"/>
  <c r="M246" i="17"/>
  <c r="M255" i="17"/>
  <c r="M256" i="17"/>
  <c r="M257" i="17"/>
  <c r="M273" i="17"/>
  <c r="M287" i="17"/>
  <c r="M288" i="17"/>
  <c r="M289" i="17"/>
  <c r="M305" i="17"/>
  <c r="M306" i="17"/>
  <c r="M307" i="17"/>
  <c r="M308" i="17"/>
  <c r="M309" i="17"/>
  <c r="M310" i="17"/>
  <c r="M320" i="17"/>
  <c r="M335" i="17"/>
  <c r="M336" i="17"/>
  <c r="M337" i="17"/>
  <c r="M340" i="17"/>
  <c r="M367" i="17"/>
  <c r="M368" i="17"/>
  <c r="M369" i="17"/>
  <c r="M370" i="17"/>
  <c r="M371" i="17"/>
  <c r="M372" i="17"/>
  <c r="M373" i="17"/>
  <c r="M374" i="17"/>
  <c r="M399" i="17"/>
  <c r="M400" i="17"/>
  <c r="M401" i="17"/>
  <c r="M404" i="17"/>
  <c r="M417" i="17"/>
  <c r="M418" i="17"/>
  <c r="M419" i="17"/>
  <c r="M420" i="17"/>
  <c r="M421" i="17"/>
  <c r="M431" i="17"/>
  <c r="M432" i="17"/>
  <c r="M433" i="17"/>
  <c r="M434" i="17"/>
  <c r="M448" i="17"/>
  <c r="M451" i="17"/>
  <c r="M452" i="17"/>
  <c r="M453" i="17"/>
  <c r="M454" i="17"/>
  <c r="M457" i="17"/>
  <c r="M459" i="17"/>
  <c r="M460" i="17"/>
  <c r="M461" i="17"/>
  <c r="M479" i="17"/>
  <c r="M480" i="17"/>
  <c r="M481" i="17"/>
  <c r="M482" i="17"/>
  <c r="M483" i="17"/>
  <c r="M486" i="17"/>
  <c r="M498" i="17"/>
  <c r="M499" i="17"/>
  <c r="M500" i="17"/>
  <c r="M501" i="17"/>
  <c r="M502" i="17"/>
  <c r="M511" i="17"/>
  <c r="M512" i="17"/>
  <c r="M513" i="17"/>
  <c r="M514" i="17"/>
  <c r="M527" i="17"/>
  <c r="M530" i="17"/>
  <c r="M531" i="17"/>
  <c r="M532" i="17"/>
  <c r="M533" i="17"/>
  <c r="M534" i="17"/>
  <c r="M537" i="17"/>
  <c r="M539" i="17"/>
  <c r="M540" i="17"/>
  <c r="M559" i="17"/>
  <c r="M560" i="17"/>
  <c r="M561" i="17"/>
  <c r="M562" i="17"/>
  <c r="M565" i="17"/>
  <c r="M576" i="17"/>
  <c r="M577" i="17"/>
  <c r="M578" i="17"/>
  <c r="M579" i="17"/>
  <c r="M580" i="17"/>
  <c r="M583" i="17"/>
  <c r="M607" i="17"/>
  <c r="M608" i="17"/>
  <c r="M609" i="17"/>
  <c r="M610" i="17"/>
  <c r="M611" i="17"/>
  <c r="M623" i="17"/>
  <c r="M624" i="17"/>
  <c r="M625" i="17"/>
  <c r="M626" i="17"/>
  <c r="M627" i="17"/>
  <c r="M628" i="17"/>
  <c r="M629" i="17"/>
  <c r="M630" i="17"/>
  <c r="M631" i="17"/>
  <c r="M635" i="17"/>
  <c r="M644" i="17"/>
  <c r="M645" i="17"/>
  <c r="M646" i="17"/>
  <c r="M647" i="17"/>
  <c r="M655" i="17"/>
  <c r="M656" i="17"/>
  <c r="M657" i="17"/>
  <c r="M658" i="17"/>
  <c r="M672" i="17"/>
  <c r="M673" i="17"/>
  <c r="M674" i="17"/>
  <c r="M675" i="17"/>
  <c r="M676" i="17"/>
  <c r="M677" i="17"/>
  <c r="M678" i="17"/>
  <c r="M679" i="17"/>
  <c r="M691" i="17"/>
  <c r="M692" i="17"/>
  <c r="M693" i="17"/>
  <c r="M694" i="17"/>
  <c r="M695" i="17"/>
  <c r="M697" i="17"/>
  <c r="M698" i="17"/>
  <c r="M699" i="17"/>
  <c r="M700" i="17"/>
  <c r="M703" i="17"/>
  <c r="M720" i="17"/>
  <c r="M723" i="17"/>
  <c r="M724" i="17"/>
  <c r="M725" i="17"/>
  <c r="M726" i="17"/>
  <c r="M737" i="17"/>
  <c r="M740" i="17"/>
  <c r="M741" i="17"/>
  <c r="M742" i="17"/>
  <c r="M743" i="17"/>
  <c r="M745" i="17"/>
  <c r="M746" i="17"/>
  <c r="M747" i="17"/>
  <c r="M748" i="17"/>
  <c r="M767" i="17"/>
  <c r="M768" i="17"/>
  <c r="M771" i="17"/>
  <c r="M783" i="17"/>
  <c r="M784" i="17"/>
  <c r="M785" i="17"/>
  <c r="M788" i="17"/>
  <c r="M791" i="17"/>
  <c r="M793" i="17"/>
  <c r="M794" i="17"/>
  <c r="M795" i="17"/>
  <c r="M802" i="17"/>
  <c r="M805" i="17"/>
  <c r="M815" i="17"/>
  <c r="M816" i="17"/>
  <c r="M831" i="17"/>
  <c r="M832" i="17"/>
  <c r="M833" i="17"/>
  <c r="M834" i="17"/>
  <c r="M835" i="17"/>
  <c r="M836" i="17"/>
  <c r="M839" i="17"/>
  <c r="M849" i="17"/>
  <c r="M850" i="17"/>
  <c r="M851" i="17"/>
  <c r="M852" i="17"/>
  <c r="M853" i="17"/>
  <c r="M857" i="17"/>
  <c r="M863" i="17"/>
  <c r="M879" i="17"/>
  <c r="M880" i="17"/>
  <c r="M881" i="17"/>
  <c r="M882" i="17"/>
  <c r="M883" i="17"/>
  <c r="M884" i="17"/>
  <c r="M896" i="17"/>
  <c r="M897" i="17"/>
  <c r="M898" i="17"/>
  <c r="M899" i="17"/>
  <c r="M900" i="17"/>
  <c r="M901" i="17"/>
  <c r="M902" i="17"/>
  <c r="M903" i="17"/>
  <c r="M905" i="17"/>
  <c r="M908" i="17"/>
  <c r="M928" i="17"/>
  <c r="M929" i="17"/>
  <c r="M930" i="17"/>
  <c r="M931" i="17"/>
  <c r="M945" i="17"/>
  <c r="M946" i="17"/>
  <c r="M947" i="17"/>
  <c r="M948" i="17"/>
  <c r="M949" i="17"/>
  <c r="M950" i="17"/>
  <c r="M951" i="17"/>
  <c r="M953" i="17"/>
  <c r="M964" i="17"/>
  <c r="M965" i="17"/>
  <c r="M966" i="17"/>
  <c r="M967" i="17"/>
  <c r="M976" i="17"/>
  <c r="M993" i="17"/>
  <c r="M995" i="17"/>
  <c r="M996" i="17"/>
  <c r="M997" i="17"/>
  <c r="L3" i="17"/>
  <c r="M3" i="17" s="1"/>
  <c r="L4" i="17"/>
  <c r="M4" i="17" s="1"/>
  <c r="L5" i="17"/>
  <c r="M5" i="17" s="1"/>
  <c r="L6" i="17"/>
  <c r="M6" i="17" s="1"/>
  <c r="L7" i="17"/>
  <c r="M7" i="17" s="1"/>
  <c r="L8" i="17"/>
  <c r="L9" i="17"/>
  <c r="L10" i="17"/>
  <c r="L11" i="17"/>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L25" i="17"/>
  <c r="L26" i="17"/>
  <c r="M26" i="17" s="1"/>
  <c r="L27" i="17"/>
  <c r="M27" i="17" s="1"/>
  <c r="L28" i="17"/>
  <c r="M28" i="17" s="1"/>
  <c r="L29" i="17"/>
  <c r="M29" i="17" s="1"/>
  <c r="L30" i="17"/>
  <c r="M30" i="17" s="1"/>
  <c r="L31" i="17"/>
  <c r="L32" i="17"/>
  <c r="L33" i="17"/>
  <c r="L34" i="17"/>
  <c r="L35" i="17"/>
  <c r="M35" i="17" s="1"/>
  <c r="L36" i="17"/>
  <c r="M36" i="17" s="1"/>
  <c r="L37" i="17"/>
  <c r="M37" i="17" s="1"/>
  <c r="L38" i="17"/>
  <c r="M38" i="17" s="1"/>
  <c r="L39" i="17"/>
  <c r="M39" i="17" s="1"/>
  <c r="L40" i="17"/>
  <c r="M40" i="17" s="1"/>
  <c r="L41" i="17"/>
  <c r="M41" i="17" s="1"/>
  <c r="L42" i="17"/>
  <c r="M42" i="17" s="1"/>
  <c r="L43" i="17"/>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L66" i="17"/>
  <c r="L67" i="17"/>
  <c r="M67" i="17" s="1"/>
  <c r="L68" i="17"/>
  <c r="L69" i="17"/>
  <c r="L70" i="17"/>
  <c r="L71" i="17"/>
  <c r="L72" i="17"/>
  <c r="M72" i="17" s="1"/>
  <c r="L73" i="17"/>
  <c r="M73" i="17" s="1"/>
  <c r="L74" i="17"/>
  <c r="L75" i="17"/>
  <c r="M75" i="17" s="1"/>
  <c r="L76" i="17"/>
  <c r="M76" i="17" s="1"/>
  <c r="L77" i="17"/>
  <c r="M77" i="17" s="1"/>
  <c r="L78" i="17"/>
  <c r="M78" i="17" s="1"/>
  <c r="L79" i="17"/>
  <c r="M79" i="17" s="1"/>
  <c r="L80" i="17"/>
  <c r="M80" i="17" s="1"/>
  <c r="L81" i="17"/>
  <c r="M81" i="17" s="1"/>
  <c r="L82" i="17"/>
  <c r="M82" i="17" s="1"/>
  <c r="L83" i="17"/>
  <c r="M83" i="17" s="1"/>
  <c r="L84" i="17"/>
  <c r="L85" i="17"/>
  <c r="L86" i="17"/>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L100" i="17"/>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L112" i="17"/>
  <c r="M112" i="17" s="1"/>
  <c r="L113" i="17"/>
  <c r="M113" i="17" s="1"/>
  <c r="L114" i="17"/>
  <c r="M114" i="17" s="1"/>
  <c r="L115" i="17"/>
  <c r="M115" i="17" s="1"/>
  <c r="L116" i="17"/>
  <c r="L117" i="17"/>
  <c r="L118" i="17"/>
  <c r="L119" i="17"/>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L144" i="17"/>
  <c r="L145" i="17"/>
  <c r="L146" i="17"/>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L181" i="17"/>
  <c r="L182" i="17"/>
  <c r="L183" i="17"/>
  <c r="L184" i="17"/>
  <c r="M184" i="17" s="1"/>
  <c r="L185" i="17"/>
  <c r="M185" i="17" s="1"/>
  <c r="L186" i="17"/>
  <c r="M186" i="17" s="1"/>
  <c r="L187" i="17"/>
  <c r="M187" i="17" s="1"/>
  <c r="L188" i="17"/>
  <c r="M188" i="17" s="1"/>
  <c r="L189" i="17"/>
  <c r="M189" i="17" s="1"/>
  <c r="L190" i="17"/>
  <c r="M190" i="17" s="1"/>
  <c r="L191" i="17"/>
  <c r="L192" i="17"/>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L211" i="17"/>
  <c r="L212" i="17"/>
  <c r="L213" i="17"/>
  <c r="L214" i="17"/>
  <c r="L215" i="17"/>
  <c r="L216" i="17"/>
  <c r="M216" i="17" s="1"/>
  <c r="L217" i="17"/>
  <c r="M217" i="17" s="1"/>
  <c r="L218" i="17"/>
  <c r="L219" i="17"/>
  <c r="L220" i="17"/>
  <c r="L221" i="17"/>
  <c r="M221" i="17" s="1"/>
  <c r="L222" i="17"/>
  <c r="M222" i="17" s="1"/>
  <c r="L223" i="17"/>
  <c r="M223" i="17" s="1"/>
  <c r="L224" i="17"/>
  <c r="M224" i="17" s="1"/>
  <c r="L225" i="17"/>
  <c r="M225" i="17" s="1"/>
  <c r="L226" i="17"/>
  <c r="M226" i="17" s="1"/>
  <c r="L227" i="17"/>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L240" i="17"/>
  <c r="M240" i="17" s="1"/>
  <c r="L241" i="17"/>
  <c r="M241" i="17" s="1"/>
  <c r="L242" i="17"/>
  <c r="M242" i="17" s="1"/>
  <c r="L243" i="17"/>
  <c r="M243" i="17" s="1"/>
  <c r="L244" i="17"/>
  <c r="L245" i="17"/>
  <c r="L246" i="17"/>
  <c r="L247" i="17"/>
  <c r="M247" i="17" s="1"/>
  <c r="L248" i="17"/>
  <c r="M248" i="17" s="1"/>
  <c r="L249" i="17"/>
  <c r="M249" i="17" s="1"/>
  <c r="L250" i="17"/>
  <c r="M250" i="17" s="1"/>
  <c r="L251" i="17"/>
  <c r="M251" i="17" s="1"/>
  <c r="L252" i="17"/>
  <c r="M252" i="17" s="1"/>
  <c r="L253" i="17"/>
  <c r="M253" i="17" s="1"/>
  <c r="L254" i="17"/>
  <c r="M254" i="17" s="1"/>
  <c r="L255" i="17"/>
  <c r="L256" i="17"/>
  <c r="L257" i="17"/>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L288" i="17"/>
  <c r="L289" i="17"/>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L306" i="17"/>
  <c r="L307" i="17"/>
  <c r="L308" i="17"/>
  <c r="L309" i="17"/>
  <c r="L310" i="17"/>
  <c r="L311" i="17"/>
  <c r="M311" i="17" s="1"/>
  <c r="L312" i="17"/>
  <c r="M312" i="17" s="1"/>
  <c r="L313" i="17"/>
  <c r="M313" i="17" s="1"/>
  <c r="L314" i="17"/>
  <c r="M314" i="17" s="1"/>
  <c r="L315" i="17"/>
  <c r="M315" i="17" s="1"/>
  <c r="L316" i="17"/>
  <c r="M316" i="17" s="1"/>
  <c r="L317" i="17"/>
  <c r="M317" i="17" s="1"/>
  <c r="L318" i="17"/>
  <c r="M318" i="17" s="1"/>
  <c r="L319" i="17"/>
  <c r="M319" i="17" s="1"/>
  <c r="L320" i="17"/>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L337" i="17"/>
  <c r="L338" i="17"/>
  <c r="M338" i="17" s="1"/>
  <c r="L339" i="17"/>
  <c r="M339" i="17" s="1"/>
  <c r="L340" i="17"/>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L368" i="17"/>
  <c r="L369" i="17"/>
  <c r="L370" i="17"/>
  <c r="L371" i="17"/>
  <c r="L372" i="17"/>
  <c r="L373" i="17"/>
  <c r="L374" i="17"/>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L400" i="17"/>
  <c r="L401" i="17"/>
  <c r="L402" i="17"/>
  <c r="M402" i="17" s="1"/>
  <c r="L403" i="17"/>
  <c r="M403" i="17" s="1"/>
  <c r="L404" i="17"/>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L418" i="17"/>
  <c r="L419" i="17"/>
  <c r="L420" i="17"/>
  <c r="L421" i="17"/>
  <c r="L422" i="17"/>
  <c r="M422" i="17" s="1"/>
  <c r="L423" i="17"/>
  <c r="M423" i="17" s="1"/>
  <c r="L424" i="17"/>
  <c r="M424" i="17" s="1"/>
  <c r="L425" i="17"/>
  <c r="M425" i="17" s="1"/>
  <c r="L426" i="17"/>
  <c r="M426" i="17" s="1"/>
  <c r="L427" i="17"/>
  <c r="M427" i="17" s="1"/>
  <c r="L428" i="17"/>
  <c r="M428" i="17" s="1"/>
  <c r="L429" i="17"/>
  <c r="M429" i="17" s="1"/>
  <c r="L430" i="17"/>
  <c r="M430" i="17" s="1"/>
  <c r="L431" i="17"/>
  <c r="L432" i="17"/>
  <c r="L433" i="17"/>
  <c r="L434" i="17"/>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L449" i="17"/>
  <c r="M449" i="17" s="1"/>
  <c r="L450" i="17"/>
  <c r="M450" i="17" s="1"/>
  <c r="L451" i="17"/>
  <c r="L452" i="17"/>
  <c r="L453" i="17"/>
  <c r="L454" i="17"/>
  <c r="L455" i="17"/>
  <c r="M455" i="17" s="1"/>
  <c r="L456" i="17"/>
  <c r="M456" i="17" s="1"/>
  <c r="L457" i="17"/>
  <c r="L458" i="17"/>
  <c r="M458" i="17" s="1"/>
  <c r="L459" i="17"/>
  <c r="L460" i="17"/>
  <c r="L461" i="17"/>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L480" i="17"/>
  <c r="L481" i="17"/>
  <c r="L482" i="17"/>
  <c r="L483" i="17"/>
  <c r="L484" i="17"/>
  <c r="M484" i="17" s="1"/>
  <c r="L485" i="17"/>
  <c r="M485" i="17" s="1"/>
  <c r="L486" i="17"/>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L499" i="17"/>
  <c r="L500" i="17"/>
  <c r="L501" i="17"/>
  <c r="L502" i="17"/>
  <c r="L503" i="17"/>
  <c r="M503" i="17" s="1"/>
  <c r="L504" i="17"/>
  <c r="M504" i="17" s="1"/>
  <c r="L505" i="17"/>
  <c r="M505" i="17" s="1"/>
  <c r="L506" i="17"/>
  <c r="M506" i="17" s="1"/>
  <c r="L507" i="17"/>
  <c r="M507" i="17" s="1"/>
  <c r="L508" i="17"/>
  <c r="M508" i="17" s="1"/>
  <c r="L509" i="17"/>
  <c r="M509" i="17" s="1"/>
  <c r="L510" i="17"/>
  <c r="M510" i="17" s="1"/>
  <c r="L511" i="17"/>
  <c r="L512" i="17"/>
  <c r="L513" i="17"/>
  <c r="L514" i="17"/>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L528" i="17"/>
  <c r="M528" i="17" s="1"/>
  <c r="L529" i="17"/>
  <c r="M529" i="17" s="1"/>
  <c r="L530" i="17"/>
  <c r="L531" i="17"/>
  <c r="L532" i="17"/>
  <c r="L533" i="17"/>
  <c r="L534" i="17"/>
  <c r="L535" i="17"/>
  <c r="M535" i="17" s="1"/>
  <c r="L536" i="17"/>
  <c r="M536" i="17" s="1"/>
  <c r="L537" i="17"/>
  <c r="L538" i="17"/>
  <c r="M538" i="17" s="1"/>
  <c r="L539" i="17"/>
  <c r="L540" i="17"/>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L560" i="17"/>
  <c r="L561" i="17"/>
  <c r="L562" i="17"/>
  <c r="L563" i="17"/>
  <c r="M563" i="17" s="1"/>
  <c r="L564" i="17"/>
  <c r="M564" i="17" s="1"/>
  <c r="L565" i="17"/>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L577" i="17"/>
  <c r="L578" i="17"/>
  <c r="L579" i="17"/>
  <c r="L580" i="17"/>
  <c r="L581" i="17"/>
  <c r="M581" i="17" s="1"/>
  <c r="L582" i="17"/>
  <c r="M582" i="17" s="1"/>
  <c r="L583" i="17"/>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L608" i="17"/>
  <c r="L609" i="17"/>
  <c r="L610" i="17"/>
  <c r="L611" i="17"/>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L624" i="17"/>
  <c r="L625" i="17"/>
  <c r="L626" i="17"/>
  <c r="L627" i="17"/>
  <c r="L628" i="17"/>
  <c r="L629" i="17"/>
  <c r="L630" i="17"/>
  <c r="L631" i="17"/>
  <c r="L632" i="17"/>
  <c r="M632" i="17" s="1"/>
  <c r="L633" i="17"/>
  <c r="M633" i="17" s="1"/>
  <c r="L634" i="17"/>
  <c r="M634" i="17" s="1"/>
  <c r="L635" i="17"/>
  <c r="L636" i="17"/>
  <c r="M636" i="17" s="1"/>
  <c r="L637" i="17"/>
  <c r="M637" i="17" s="1"/>
  <c r="L638" i="17"/>
  <c r="M638" i="17" s="1"/>
  <c r="L639" i="17"/>
  <c r="M639" i="17" s="1"/>
  <c r="L640" i="17"/>
  <c r="M640" i="17" s="1"/>
  <c r="L641" i="17"/>
  <c r="M641" i="17" s="1"/>
  <c r="L642" i="17"/>
  <c r="M642" i="17" s="1"/>
  <c r="L643" i="17"/>
  <c r="M643" i="17" s="1"/>
  <c r="L644" i="17"/>
  <c r="L645" i="17"/>
  <c r="L646" i="17"/>
  <c r="L647" i="17"/>
  <c r="L648" i="17"/>
  <c r="M648" i="17" s="1"/>
  <c r="L649" i="17"/>
  <c r="M649" i="17" s="1"/>
  <c r="L650" i="17"/>
  <c r="M650" i="17" s="1"/>
  <c r="L651" i="17"/>
  <c r="M651" i="17" s="1"/>
  <c r="L652" i="17"/>
  <c r="M652" i="17" s="1"/>
  <c r="L653" i="17"/>
  <c r="M653" i="17" s="1"/>
  <c r="L654" i="17"/>
  <c r="M654" i="17" s="1"/>
  <c r="L655" i="17"/>
  <c r="L656" i="17"/>
  <c r="L657" i="17"/>
  <c r="L658" i="17"/>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L673" i="17"/>
  <c r="L674" i="17"/>
  <c r="L675" i="17"/>
  <c r="L676" i="17"/>
  <c r="L677" i="17"/>
  <c r="L678" i="17"/>
  <c r="L679" i="17"/>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L692" i="17"/>
  <c r="L693" i="17"/>
  <c r="L694" i="17"/>
  <c r="L695" i="17"/>
  <c r="L696" i="17"/>
  <c r="M696" i="17" s="1"/>
  <c r="L697" i="17"/>
  <c r="L698" i="17"/>
  <c r="L699" i="17"/>
  <c r="L700" i="17"/>
  <c r="L701" i="17"/>
  <c r="M701" i="17" s="1"/>
  <c r="L702" i="17"/>
  <c r="M702" i="17" s="1"/>
  <c r="L703" i="17"/>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L721" i="17"/>
  <c r="M721" i="17" s="1"/>
  <c r="L722" i="17"/>
  <c r="M722" i="17" s="1"/>
  <c r="L723" i="17"/>
  <c r="L724" i="17"/>
  <c r="L725" i="17"/>
  <c r="L726" i="17"/>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L738" i="17"/>
  <c r="M738" i="17" s="1"/>
  <c r="L739" i="17"/>
  <c r="M739" i="17" s="1"/>
  <c r="L740" i="17"/>
  <c r="L741" i="17"/>
  <c r="L742" i="17"/>
  <c r="L743" i="17"/>
  <c r="L744" i="17"/>
  <c r="M744" i="17" s="1"/>
  <c r="L745" i="17"/>
  <c r="L746" i="17"/>
  <c r="L747" i="17"/>
  <c r="L748" i="17"/>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L768" i="17"/>
  <c r="L769" i="17"/>
  <c r="M769" i="17" s="1"/>
  <c r="L770" i="17"/>
  <c r="M770" i="17" s="1"/>
  <c r="L771" i="17"/>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L784" i="17"/>
  <c r="L785" i="17"/>
  <c r="L786" i="17"/>
  <c r="M786" i="17" s="1"/>
  <c r="L787" i="17"/>
  <c r="M787" i="17" s="1"/>
  <c r="L788" i="17"/>
  <c r="L789" i="17"/>
  <c r="M789" i="17" s="1"/>
  <c r="L790" i="17"/>
  <c r="M790" i="17" s="1"/>
  <c r="L791" i="17"/>
  <c r="L792" i="17"/>
  <c r="M792" i="17" s="1"/>
  <c r="L793" i="17"/>
  <c r="L794" i="17"/>
  <c r="L795" i="17"/>
  <c r="L796" i="17"/>
  <c r="M796" i="17" s="1"/>
  <c r="L797" i="17"/>
  <c r="M797" i="17" s="1"/>
  <c r="L798" i="17"/>
  <c r="M798" i="17" s="1"/>
  <c r="L799" i="17"/>
  <c r="M799" i="17" s="1"/>
  <c r="L800" i="17"/>
  <c r="M800" i="17" s="1"/>
  <c r="L801" i="17"/>
  <c r="M801" i="17" s="1"/>
  <c r="L802" i="17"/>
  <c r="L803" i="17"/>
  <c r="M803" i="17" s="1"/>
  <c r="L804" i="17"/>
  <c r="M804" i="17" s="1"/>
  <c r="L805" i="17"/>
  <c r="L806" i="17"/>
  <c r="M806" i="17" s="1"/>
  <c r="L807" i="17"/>
  <c r="M807" i="17" s="1"/>
  <c r="L808" i="17"/>
  <c r="M808" i="17" s="1"/>
  <c r="L809" i="17"/>
  <c r="M809" i="17" s="1"/>
  <c r="L810" i="17"/>
  <c r="M810" i="17" s="1"/>
  <c r="L811" i="17"/>
  <c r="M811" i="17" s="1"/>
  <c r="L812" i="17"/>
  <c r="M812" i="17" s="1"/>
  <c r="L813" i="17"/>
  <c r="M813" i="17" s="1"/>
  <c r="L814" i="17"/>
  <c r="M814" i="17" s="1"/>
  <c r="L815" i="17"/>
  <c r="L816" i="17"/>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L832" i="17"/>
  <c r="L833" i="17"/>
  <c r="L834" i="17"/>
  <c r="L835" i="17"/>
  <c r="L836" i="17"/>
  <c r="L837" i="17"/>
  <c r="M837" i="17" s="1"/>
  <c r="L838" i="17"/>
  <c r="M838" i="17" s="1"/>
  <c r="L839" i="17"/>
  <c r="L840" i="17"/>
  <c r="M840" i="17" s="1"/>
  <c r="L841" i="17"/>
  <c r="M841" i="17" s="1"/>
  <c r="L842" i="17"/>
  <c r="M842" i="17" s="1"/>
  <c r="L843" i="17"/>
  <c r="M843" i="17" s="1"/>
  <c r="L844" i="17"/>
  <c r="M844" i="17" s="1"/>
  <c r="L845" i="17"/>
  <c r="M845" i="17" s="1"/>
  <c r="L846" i="17"/>
  <c r="M846" i="17" s="1"/>
  <c r="L847" i="17"/>
  <c r="M847" i="17" s="1"/>
  <c r="L848" i="17"/>
  <c r="M848" i="17" s="1"/>
  <c r="L849" i="17"/>
  <c r="L850" i="17"/>
  <c r="L851" i="17"/>
  <c r="L852" i="17"/>
  <c r="L853" i="17"/>
  <c r="L854" i="17"/>
  <c r="M854" i="17" s="1"/>
  <c r="L855" i="17"/>
  <c r="M855" i="17" s="1"/>
  <c r="L856" i="17"/>
  <c r="M856" i="17" s="1"/>
  <c r="L857" i="17"/>
  <c r="L858" i="17"/>
  <c r="M858" i="17" s="1"/>
  <c r="L859" i="17"/>
  <c r="M859" i="17" s="1"/>
  <c r="L860" i="17"/>
  <c r="M860" i="17" s="1"/>
  <c r="L861" i="17"/>
  <c r="M861" i="17" s="1"/>
  <c r="L862" i="17"/>
  <c r="M862" i="17" s="1"/>
  <c r="L863" i="17"/>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L880" i="17"/>
  <c r="L881" i="17"/>
  <c r="L882" i="17"/>
  <c r="L883" i="17"/>
  <c r="L884" i="17"/>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L897" i="17"/>
  <c r="L898" i="17"/>
  <c r="L899" i="17"/>
  <c r="L900" i="17"/>
  <c r="L901" i="17"/>
  <c r="L902" i="17"/>
  <c r="L903" i="17"/>
  <c r="L904" i="17"/>
  <c r="M904" i="17" s="1"/>
  <c r="L905" i="17"/>
  <c r="L906" i="17"/>
  <c r="M906" i="17" s="1"/>
  <c r="L907" i="17"/>
  <c r="M907" i="17" s="1"/>
  <c r="L908" i="17"/>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L929" i="17"/>
  <c r="L930" i="17"/>
  <c r="L931" i="17"/>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L946" i="17"/>
  <c r="L947" i="17"/>
  <c r="L948" i="17"/>
  <c r="L949" i="17"/>
  <c r="L950" i="17"/>
  <c r="L951" i="17"/>
  <c r="L952" i="17"/>
  <c r="M952" i="17" s="1"/>
  <c r="L953" i="17"/>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L965" i="17"/>
  <c r="L966" i="17"/>
  <c r="L967" i="17"/>
  <c r="L968" i="17"/>
  <c r="M968" i="17" s="1"/>
  <c r="L969" i="17"/>
  <c r="M969" i="17" s="1"/>
  <c r="L970" i="17"/>
  <c r="M970" i="17" s="1"/>
  <c r="L971" i="17"/>
  <c r="M971" i="17" s="1"/>
  <c r="L972" i="17"/>
  <c r="M972" i="17" s="1"/>
  <c r="L973" i="17"/>
  <c r="M973" i="17" s="1"/>
  <c r="L974" i="17"/>
  <c r="M974" i="17" s="1"/>
  <c r="L975" i="17"/>
  <c r="M975" i="17" s="1"/>
  <c r="L976" i="17"/>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L994" i="17"/>
  <c r="M994" i="17" s="1"/>
  <c r="L995" i="17"/>
  <c r="L996" i="17"/>
  <c r="L997" i="17"/>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J184" i="17"/>
  <c r="J185" i="17"/>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J296" i="17"/>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J372" i="17"/>
  <c r="J373" i="17"/>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J389" i="17"/>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J436" i="17"/>
  <c r="O436" i="17" s="1"/>
  <c r="J437" i="17"/>
  <c r="O437" i="17" s="1"/>
  <c r="J438" i="17"/>
  <c r="O438" i="17" s="1"/>
  <c r="J439" i="17"/>
  <c r="O439" i="17" s="1"/>
  <c r="J440" i="17"/>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J548" i="17"/>
  <c r="J549" i="17"/>
  <c r="O549" i="17" s="1"/>
  <c r="J550" i="17"/>
  <c r="O550" i="17" s="1"/>
  <c r="J551" i="17"/>
  <c r="O551" i="17" s="1"/>
  <c r="J552" i="17"/>
  <c r="O552" i="17" s="1"/>
  <c r="J553" i="17"/>
  <c r="J554" i="17"/>
  <c r="J555" i="17"/>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J663" i="17"/>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J693" i="17"/>
  <c r="J694" i="17"/>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J791" i="17"/>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J808" i="17"/>
  <c r="J809" i="17"/>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J903" i="17"/>
  <c r="J904" i="17"/>
  <c r="J905" i="17"/>
  <c r="J906" i="17"/>
  <c r="J907" i="17"/>
  <c r="O907" i="17" s="1"/>
  <c r="J908" i="17"/>
  <c r="O908" i="17" s="1"/>
  <c r="J909" i="17"/>
  <c r="O909" i="17" s="1"/>
  <c r="J910" i="17"/>
  <c r="O910" i="17" s="1"/>
  <c r="J911" i="17"/>
  <c r="O911" i="17" s="1"/>
  <c r="J912" i="17"/>
  <c r="O912" i="17" s="1"/>
  <c r="J913" i="17"/>
  <c r="O913" i="17" s="1"/>
  <c r="J914" i="17"/>
  <c r="O914" i="17" s="1"/>
  <c r="J915" i="17"/>
  <c r="O915" i="17" s="1"/>
  <c r="J916" i="17"/>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J953" i="17"/>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1001" i="17"/>
  <c r="N1001" i="17" s="1"/>
  <c r="I1000" i="17"/>
  <c r="N1000" i="17" s="1"/>
  <c r="I999" i="17"/>
  <c r="N999" i="17" s="1"/>
  <c r="I998" i="17"/>
  <c r="N998" i="17" s="1"/>
  <c r="I997" i="17"/>
  <c r="N997" i="17" s="1"/>
  <c r="I996" i="17"/>
  <c r="N996" i="17" s="1"/>
  <c r="I995" i="17"/>
  <c r="I994" i="17"/>
  <c r="I993" i="17"/>
  <c r="I992" i="17"/>
  <c r="I991" i="17"/>
  <c r="I990" i="17"/>
  <c r="N990" i="17" s="1"/>
  <c r="I989" i="17"/>
  <c r="N989" i="17" s="1"/>
  <c r="I988" i="17"/>
  <c r="N988" i="17" s="1"/>
  <c r="I987" i="17"/>
  <c r="N987" i="17" s="1"/>
  <c r="I986" i="17"/>
  <c r="N986" i="17" s="1"/>
  <c r="I985" i="17"/>
  <c r="N985" i="17" s="1"/>
  <c r="I984" i="17"/>
  <c r="N984" i="17" s="1"/>
  <c r="I983" i="17"/>
  <c r="N983" i="17" s="1"/>
  <c r="I982" i="17"/>
  <c r="N982" i="17" s="1"/>
  <c r="I981" i="17"/>
  <c r="N981" i="17" s="1"/>
  <c r="I980" i="17"/>
  <c r="N980" i="17" s="1"/>
  <c r="I979" i="17"/>
  <c r="N979" i="17" s="1"/>
  <c r="I978" i="17"/>
  <c r="N978" i="17" s="1"/>
  <c r="I977" i="17"/>
  <c r="N977" i="17" s="1"/>
  <c r="I976" i="17"/>
  <c r="N976" i="17" s="1"/>
  <c r="I975" i="17"/>
  <c r="N975" i="17" s="1"/>
  <c r="I974" i="17"/>
  <c r="N974" i="17" s="1"/>
  <c r="I973" i="17"/>
  <c r="N973" i="17" s="1"/>
  <c r="I972" i="17"/>
  <c r="N972" i="17" s="1"/>
  <c r="I971" i="17"/>
  <c r="N971" i="17" s="1"/>
  <c r="I970" i="17"/>
  <c r="N970" i="17" s="1"/>
  <c r="I969" i="17"/>
  <c r="N969" i="17" s="1"/>
  <c r="I968" i="17"/>
  <c r="I967" i="17"/>
  <c r="N967" i="17" s="1"/>
  <c r="I966" i="17"/>
  <c r="N966" i="17" s="1"/>
  <c r="I965" i="17"/>
  <c r="I964" i="17"/>
  <c r="I963" i="17"/>
  <c r="I962" i="17"/>
  <c r="N962" i="17" s="1"/>
  <c r="I961" i="17"/>
  <c r="N961" i="17" s="1"/>
  <c r="I960" i="17"/>
  <c r="N960" i="17" s="1"/>
  <c r="I959" i="17"/>
  <c r="N959" i="17" s="1"/>
  <c r="I958" i="17"/>
  <c r="I957" i="17"/>
  <c r="N957" i="17" s="1"/>
  <c r="I956" i="17"/>
  <c r="N956" i="17" s="1"/>
  <c r="I955" i="17"/>
  <c r="N955" i="17" s="1"/>
  <c r="I954" i="17"/>
  <c r="N954" i="17" s="1"/>
  <c r="I953" i="17"/>
  <c r="N953" i="17" s="1"/>
  <c r="I952" i="17"/>
  <c r="N952" i="17" s="1"/>
  <c r="I951" i="17"/>
  <c r="N951" i="17" s="1"/>
  <c r="I950" i="17"/>
  <c r="N950" i="17" s="1"/>
  <c r="I949" i="17"/>
  <c r="N949" i="17" s="1"/>
  <c r="I948" i="17"/>
  <c r="N948" i="17" s="1"/>
  <c r="I947" i="17"/>
  <c r="N947" i="17" s="1"/>
  <c r="I946" i="17"/>
  <c r="N946" i="17" s="1"/>
  <c r="I945" i="17"/>
  <c r="N945" i="17" s="1"/>
  <c r="I944" i="17"/>
  <c r="N944" i="17" s="1"/>
  <c r="I943" i="17"/>
  <c r="N943" i="17" s="1"/>
  <c r="I942" i="17"/>
  <c r="N942" i="17" s="1"/>
  <c r="I941" i="17"/>
  <c r="N941" i="17" s="1"/>
  <c r="I940" i="17"/>
  <c r="N940" i="17" s="1"/>
  <c r="I939" i="17"/>
  <c r="N939" i="17" s="1"/>
  <c r="I938" i="17"/>
  <c r="N938" i="17" s="1"/>
  <c r="I937" i="17"/>
  <c r="N937" i="17" s="1"/>
  <c r="I936" i="17"/>
  <c r="N936" i="17" s="1"/>
  <c r="I935" i="17"/>
  <c r="N935" i="17" s="1"/>
  <c r="I934" i="17"/>
  <c r="N934" i="17" s="1"/>
  <c r="I933" i="17"/>
  <c r="I932" i="17"/>
  <c r="I931" i="17"/>
  <c r="I930" i="17"/>
  <c r="I929" i="17"/>
  <c r="I928" i="17"/>
  <c r="N928" i="17" s="1"/>
  <c r="I927" i="17"/>
  <c r="N927" i="17" s="1"/>
  <c r="I926" i="17"/>
  <c r="N926" i="17" s="1"/>
  <c r="I925" i="17"/>
  <c r="N925" i="17" s="1"/>
  <c r="I924" i="17"/>
  <c r="N924" i="17" s="1"/>
  <c r="I923" i="17"/>
  <c r="N923" i="17" s="1"/>
  <c r="I922" i="17"/>
  <c r="N922" i="17" s="1"/>
  <c r="I921" i="17"/>
  <c r="N921" i="17" s="1"/>
  <c r="I920" i="17"/>
  <c r="N920" i="17" s="1"/>
  <c r="I919" i="17"/>
  <c r="N919" i="17" s="1"/>
  <c r="I918" i="17"/>
  <c r="N918" i="17" s="1"/>
  <c r="I917" i="17"/>
  <c r="N917" i="17" s="1"/>
  <c r="I916" i="17"/>
  <c r="I915" i="17"/>
  <c r="I914" i="17"/>
  <c r="I913" i="17"/>
  <c r="I912" i="17"/>
  <c r="N912" i="17" s="1"/>
  <c r="I911" i="17"/>
  <c r="N911" i="17" s="1"/>
  <c r="I910" i="17"/>
  <c r="N910" i="17" s="1"/>
  <c r="I909" i="17"/>
  <c r="N909" i="17" s="1"/>
  <c r="I908" i="17"/>
  <c r="N908" i="17" s="1"/>
  <c r="I907" i="17"/>
  <c r="N907" i="17" s="1"/>
  <c r="I906" i="17"/>
  <c r="N906" i="17" s="1"/>
  <c r="I905" i="17"/>
  <c r="N905" i="17" s="1"/>
  <c r="I904" i="17"/>
  <c r="N904" i="17" s="1"/>
  <c r="I903" i="17"/>
  <c r="N903" i="17" s="1"/>
  <c r="I902" i="17"/>
  <c r="N902" i="17" s="1"/>
  <c r="I901" i="17"/>
  <c r="N901" i="17" s="1"/>
  <c r="I900" i="17"/>
  <c r="N900" i="17" s="1"/>
  <c r="I899" i="17"/>
  <c r="N899" i="17" s="1"/>
  <c r="I898" i="17"/>
  <c r="N898" i="17" s="1"/>
  <c r="I897" i="17"/>
  <c r="N897" i="17" s="1"/>
  <c r="I896" i="17"/>
  <c r="N896" i="17" s="1"/>
  <c r="I895" i="17"/>
  <c r="N895" i="17" s="1"/>
  <c r="I894" i="17"/>
  <c r="N894" i="17" s="1"/>
  <c r="I893" i="17"/>
  <c r="I892" i="17"/>
  <c r="I891" i="17"/>
  <c r="N891" i="17" s="1"/>
  <c r="I890" i="17"/>
  <c r="I889" i="17"/>
  <c r="N889" i="17" s="1"/>
  <c r="I888" i="17"/>
  <c r="N888" i="17" s="1"/>
  <c r="I887" i="17"/>
  <c r="N887" i="17" s="1"/>
  <c r="I886" i="17"/>
  <c r="N886" i="17" s="1"/>
  <c r="I885" i="17"/>
  <c r="N885" i="17" s="1"/>
  <c r="I884" i="17"/>
  <c r="N884" i="17" s="1"/>
  <c r="I883" i="17"/>
  <c r="N883" i="17" s="1"/>
  <c r="I882" i="17"/>
  <c r="N882" i="17" s="1"/>
  <c r="I881" i="17"/>
  <c r="N881" i="17" s="1"/>
  <c r="I880" i="17"/>
  <c r="N880" i="17" s="1"/>
  <c r="I879" i="17"/>
  <c r="I878" i="17"/>
  <c r="I877" i="17"/>
  <c r="N877" i="17" s="1"/>
  <c r="I876" i="17"/>
  <c r="N876" i="17" s="1"/>
  <c r="I875" i="17"/>
  <c r="N875" i="17" s="1"/>
  <c r="I874" i="17"/>
  <c r="N874" i="17" s="1"/>
  <c r="I873" i="17"/>
  <c r="N873" i="17" s="1"/>
  <c r="I872" i="17"/>
  <c r="N872" i="17" s="1"/>
  <c r="I871" i="17"/>
  <c r="N871" i="17" s="1"/>
  <c r="I870" i="17"/>
  <c r="N870" i="17" s="1"/>
  <c r="I869" i="17"/>
  <c r="N869" i="17" s="1"/>
  <c r="I868" i="17"/>
  <c r="N868" i="17" s="1"/>
  <c r="I867" i="17"/>
  <c r="N867" i="17" s="1"/>
  <c r="I866" i="17"/>
  <c r="N866" i="17" s="1"/>
  <c r="I865" i="17"/>
  <c r="N865" i="17" s="1"/>
  <c r="I864" i="17"/>
  <c r="N864" i="17" s="1"/>
  <c r="I863" i="17"/>
  <c r="N863" i="17" s="1"/>
  <c r="I862" i="17"/>
  <c r="N862" i="17" s="1"/>
  <c r="I861" i="17"/>
  <c r="N861" i="17" s="1"/>
  <c r="I860" i="17"/>
  <c r="N860" i="17" s="1"/>
  <c r="I859" i="17"/>
  <c r="N859" i="17" s="1"/>
  <c r="I858" i="17"/>
  <c r="N858" i="17" s="1"/>
  <c r="I857" i="17"/>
  <c r="N857" i="17" s="1"/>
  <c r="I856" i="17"/>
  <c r="N856" i="17" s="1"/>
  <c r="I855" i="17"/>
  <c r="I854" i="17"/>
  <c r="N854" i="17" s="1"/>
  <c r="I853" i="17"/>
  <c r="I852" i="17"/>
  <c r="I851" i="17"/>
  <c r="N851" i="17" s="1"/>
  <c r="I850" i="17"/>
  <c r="N850" i="17" s="1"/>
  <c r="I849" i="17"/>
  <c r="I848" i="17"/>
  <c r="I847" i="17"/>
  <c r="N847" i="17" s="1"/>
  <c r="I846" i="17"/>
  <c r="N846" i="17" s="1"/>
  <c r="I845" i="17"/>
  <c r="N845" i="17" s="1"/>
  <c r="I844" i="17"/>
  <c r="N844" i="17" s="1"/>
  <c r="I843" i="17"/>
  <c r="N843" i="17" s="1"/>
  <c r="I842" i="17"/>
  <c r="N842" i="17" s="1"/>
  <c r="I841" i="17"/>
  <c r="N841" i="17" s="1"/>
  <c r="I840" i="17"/>
  <c r="N840" i="17" s="1"/>
  <c r="I839" i="17"/>
  <c r="N839" i="17" s="1"/>
  <c r="I838" i="17"/>
  <c r="N838" i="17" s="1"/>
  <c r="I837" i="17"/>
  <c r="N837" i="17" s="1"/>
  <c r="I836" i="17"/>
  <c r="I835" i="17"/>
  <c r="I834" i="17"/>
  <c r="N834" i="17" s="1"/>
  <c r="I833" i="17"/>
  <c r="N833" i="17" s="1"/>
  <c r="I832" i="17"/>
  <c r="I831" i="17"/>
  <c r="N831" i="17" s="1"/>
  <c r="I830" i="17"/>
  <c r="N830" i="17" s="1"/>
  <c r="I829" i="17"/>
  <c r="N829" i="17" s="1"/>
  <c r="I828" i="17"/>
  <c r="N828" i="17" s="1"/>
  <c r="I827" i="17"/>
  <c r="N827" i="17" s="1"/>
  <c r="I826" i="17"/>
  <c r="N826" i="17" s="1"/>
  <c r="I825" i="17"/>
  <c r="N825" i="17" s="1"/>
  <c r="I824" i="17"/>
  <c r="N824" i="17" s="1"/>
  <c r="I823" i="17"/>
  <c r="N823" i="17" s="1"/>
  <c r="I822" i="17"/>
  <c r="N822" i="17" s="1"/>
  <c r="I821" i="17"/>
  <c r="N821" i="17" s="1"/>
  <c r="I820" i="17"/>
  <c r="N820" i="17" s="1"/>
  <c r="I819" i="17"/>
  <c r="N819" i="17" s="1"/>
  <c r="I818" i="17"/>
  <c r="I817" i="17"/>
  <c r="N817" i="17" s="1"/>
  <c r="I816" i="17"/>
  <c r="N816" i="17" s="1"/>
  <c r="I815" i="17"/>
  <c r="N815" i="17" s="1"/>
  <c r="I814" i="17"/>
  <c r="N814" i="17" s="1"/>
  <c r="I813" i="17"/>
  <c r="N813" i="17" s="1"/>
  <c r="I812" i="17"/>
  <c r="N812" i="17" s="1"/>
  <c r="I811" i="17"/>
  <c r="N811" i="17" s="1"/>
  <c r="I810" i="17"/>
  <c r="N810" i="17" s="1"/>
  <c r="I809" i="17"/>
  <c r="I808" i="17"/>
  <c r="N808" i="17" s="1"/>
  <c r="I807" i="17"/>
  <c r="N807" i="17" s="1"/>
  <c r="I806" i="17"/>
  <c r="N806" i="17" s="1"/>
  <c r="I805" i="17"/>
  <c r="N805" i="17" s="1"/>
  <c r="I804" i="17"/>
  <c r="N804" i="17" s="1"/>
  <c r="I803" i="17"/>
  <c r="N803" i="17" s="1"/>
  <c r="I802" i="17"/>
  <c r="I801" i="17"/>
  <c r="I800" i="17"/>
  <c r="N800" i="17" s="1"/>
  <c r="I799" i="17"/>
  <c r="N799" i="17" s="1"/>
  <c r="I798" i="17"/>
  <c r="I797" i="17"/>
  <c r="I796" i="17"/>
  <c r="N796" i="17" s="1"/>
  <c r="I795" i="17"/>
  <c r="N795" i="17" s="1"/>
  <c r="I794" i="17"/>
  <c r="N794" i="17" s="1"/>
  <c r="I793" i="17"/>
  <c r="N793" i="17" s="1"/>
  <c r="I792" i="17"/>
  <c r="N792" i="17" s="1"/>
  <c r="I791" i="17"/>
  <c r="N791" i="17" s="1"/>
  <c r="I790" i="17"/>
  <c r="N790" i="17" s="1"/>
  <c r="I789" i="17"/>
  <c r="N789" i="17" s="1"/>
  <c r="I788" i="17"/>
  <c r="N788" i="17" s="1"/>
  <c r="I787" i="17"/>
  <c r="N787" i="17" s="1"/>
  <c r="I786" i="17"/>
  <c r="N786" i="17" s="1"/>
  <c r="I785" i="17"/>
  <c r="N785" i="17" s="1"/>
  <c r="I784" i="17"/>
  <c r="N784" i="17" s="1"/>
  <c r="I783" i="17"/>
  <c r="N783" i="17" s="1"/>
  <c r="I782" i="17"/>
  <c r="N782" i="17" s="1"/>
  <c r="I781" i="17"/>
  <c r="N781" i="17" s="1"/>
  <c r="I780" i="17"/>
  <c r="N780" i="17" s="1"/>
  <c r="I779" i="17"/>
  <c r="N779" i="17" s="1"/>
  <c r="I778" i="17"/>
  <c r="N778" i="17" s="1"/>
  <c r="I777" i="17"/>
  <c r="N777" i="17" s="1"/>
  <c r="I776" i="17"/>
  <c r="N776" i="17" s="1"/>
  <c r="I775" i="17"/>
  <c r="N775" i="17" s="1"/>
  <c r="I774" i="17"/>
  <c r="N774" i="17" s="1"/>
  <c r="I773" i="17"/>
  <c r="I772" i="17"/>
  <c r="I771" i="17"/>
  <c r="I770" i="17"/>
  <c r="I769" i="17"/>
  <c r="N769" i="17" s="1"/>
  <c r="I768" i="17"/>
  <c r="N768" i="17" s="1"/>
  <c r="I767" i="17"/>
  <c r="N767" i="17" s="1"/>
  <c r="I766" i="17"/>
  <c r="N766" i="17" s="1"/>
  <c r="I765" i="17"/>
  <c r="N765" i="17" s="1"/>
  <c r="I764" i="17"/>
  <c r="N764" i="17" s="1"/>
  <c r="I763" i="17"/>
  <c r="N763" i="17" s="1"/>
  <c r="I762" i="17"/>
  <c r="N762" i="17" s="1"/>
  <c r="I761" i="17"/>
  <c r="N761" i="17" s="1"/>
  <c r="I760" i="17"/>
  <c r="N760" i="17" s="1"/>
  <c r="I759" i="17"/>
  <c r="N759" i="17" s="1"/>
  <c r="I758" i="17"/>
  <c r="N758" i="17" s="1"/>
  <c r="I757" i="17"/>
  <c r="N757" i="17" s="1"/>
  <c r="I756" i="17"/>
  <c r="N756" i="17" s="1"/>
  <c r="I755" i="17"/>
  <c r="N755" i="17" s="1"/>
  <c r="I754" i="17"/>
  <c r="N754" i="17" s="1"/>
  <c r="I753" i="17"/>
  <c r="I752" i="17"/>
  <c r="I751" i="17"/>
  <c r="N751" i="17" s="1"/>
  <c r="I750" i="17"/>
  <c r="N750" i="17" s="1"/>
  <c r="I749" i="17"/>
  <c r="N749" i="17" s="1"/>
  <c r="I748" i="17"/>
  <c r="N748" i="17" s="1"/>
  <c r="I747" i="17"/>
  <c r="N747" i="17" s="1"/>
  <c r="I746" i="17"/>
  <c r="N746" i="17" s="1"/>
  <c r="I745" i="17"/>
  <c r="N745" i="17" s="1"/>
  <c r="I744" i="17"/>
  <c r="N744" i="17" s="1"/>
  <c r="I743" i="17"/>
  <c r="N743" i="17" s="1"/>
  <c r="I742" i="17"/>
  <c r="N742" i="17" s="1"/>
  <c r="I741" i="17"/>
  <c r="N741" i="17" s="1"/>
  <c r="I740" i="17"/>
  <c r="N740" i="17" s="1"/>
  <c r="I739" i="17"/>
  <c r="N739" i="17" s="1"/>
  <c r="I738" i="17"/>
  <c r="N738" i="17" s="1"/>
  <c r="I737" i="17"/>
  <c r="N737" i="17" s="1"/>
  <c r="I736" i="17"/>
  <c r="N736" i="17" s="1"/>
  <c r="I735" i="17"/>
  <c r="I734" i="17"/>
  <c r="I733" i="17"/>
  <c r="N733" i="17" s="1"/>
  <c r="I732" i="17"/>
  <c r="N732" i="17" s="1"/>
  <c r="I731" i="17"/>
  <c r="N731" i="17" s="1"/>
  <c r="I730" i="17"/>
  <c r="N730" i="17" s="1"/>
  <c r="I729" i="17"/>
  <c r="N729" i="17" s="1"/>
  <c r="I728" i="17"/>
  <c r="N728" i="17" s="1"/>
  <c r="I727" i="17"/>
  <c r="N727" i="17" s="1"/>
  <c r="I726" i="17"/>
  <c r="N726" i="17" s="1"/>
  <c r="I725" i="17"/>
  <c r="N725" i="17" s="1"/>
  <c r="I724" i="17"/>
  <c r="N724" i="17" s="1"/>
  <c r="I723" i="17"/>
  <c r="N723" i="17" s="1"/>
  <c r="I722" i="17"/>
  <c r="N722" i="17" s="1"/>
  <c r="I721" i="17"/>
  <c r="N721" i="17" s="1"/>
  <c r="I720" i="17"/>
  <c r="N720" i="17" s="1"/>
  <c r="I719" i="17"/>
  <c r="I718" i="17"/>
  <c r="I717" i="17"/>
  <c r="I716" i="17"/>
  <c r="I715" i="17"/>
  <c r="N715" i="17" s="1"/>
  <c r="I714" i="17"/>
  <c r="N714" i="17" s="1"/>
  <c r="I713" i="17"/>
  <c r="N713" i="17" s="1"/>
  <c r="I712" i="17"/>
  <c r="N712" i="17" s="1"/>
  <c r="I711" i="17"/>
  <c r="N711" i="17" s="1"/>
  <c r="I710" i="17"/>
  <c r="N710" i="17" s="1"/>
  <c r="I709" i="17"/>
  <c r="I708" i="17"/>
  <c r="N708" i="17" s="1"/>
  <c r="I707" i="17"/>
  <c r="N707" i="17" s="1"/>
  <c r="I706" i="17"/>
  <c r="N706" i="17" s="1"/>
  <c r="I705" i="17"/>
  <c r="N705" i="17" s="1"/>
  <c r="I704" i="17"/>
  <c r="N704" i="17" s="1"/>
  <c r="I703" i="17"/>
  <c r="N703" i="17" s="1"/>
  <c r="I702" i="17"/>
  <c r="N702" i="17" s="1"/>
  <c r="I701" i="17"/>
  <c r="N701" i="17" s="1"/>
  <c r="I700" i="17"/>
  <c r="N700" i="17" s="1"/>
  <c r="I699" i="17"/>
  <c r="N699" i="17" s="1"/>
  <c r="I698" i="17"/>
  <c r="N698" i="17" s="1"/>
  <c r="I697" i="17"/>
  <c r="N697" i="17" s="1"/>
  <c r="I696" i="17"/>
  <c r="N696" i="17" s="1"/>
  <c r="I695" i="17"/>
  <c r="N695" i="17" s="1"/>
  <c r="I694" i="17"/>
  <c r="N694" i="17" s="1"/>
  <c r="I693" i="17"/>
  <c r="N693" i="17" s="1"/>
  <c r="I692" i="17"/>
  <c r="N692" i="17" s="1"/>
  <c r="I691" i="17"/>
  <c r="N691" i="17" s="1"/>
  <c r="I690" i="17"/>
  <c r="N690" i="17" s="1"/>
  <c r="I689" i="17"/>
  <c r="N689" i="17" s="1"/>
  <c r="I688" i="17"/>
  <c r="N688" i="17" s="1"/>
  <c r="I687" i="17"/>
  <c r="N687" i="17" s="1"/>
  <c r="I686" i="17"/>
  <c r="N686" i="17" s="1"/>
  <c r="I685" i="17"/>
  <c r="I684" i="17"/>
  <c r="N684" i="17" s="1"/>
  <c r="I683" i="17"/>
  <c r="N683" i="17" s="1"/>
  <c r="I682" i="17"/>
  <c r="N682" i="17" s="1"/>
  <c r="I681" i="17"/>
  <c r="N681" i="17" s="1"/>
  <c r="I680" i="17"/>
  <c r="N680" i="17" s="1"/>
  <c r="I679" i="17"/>
  <c r="N679" i="17" s="1"/>
  <c r="I678" i="17"/>
  <c r="N678" i="17" s="1"/>
  <c r="I677" i="17"/>
  <c r="N677" i="17" s="1"/>
  <c r="I676" i="17"/>
  <c r="I675" i="17"/>
  <c r="N675" i="17" s="1"/>
  <c r="I674" i="17"/>
  <c r="N674" i="17" s="1"/>
  <c r="I673" i="17"/>
  <c r="N673" i="17" s="1"/>
  <c r="I672" i="17"/>
  <c r="N672" i="17" s="1"/>
  <c r="I671" i="17"/>
  <c r="I670" i="17"/>
  <c r="I669" i="17"/>
  <c r="I668" i="17"/>
  <c r="I667" i="17"/>
  <c r="N667" i="17" s="1"/>
  <c r="I666" i="17"/>
  <c r="N666" i="17" s="1"/>
  <c r="I665" i="17"/>
  <c r="N665" i="17" s="1"/>
  <c r="I664" i="17"/>
  <c r="N664" i="17" s="1"/>
  <c r="I663" i="17"/>
  <c r="N663" i="17" s="1"/>
  <c r="I662" i="17"/>
  <c r="N662" i="17" s="1"/>
  <c r="I661" i="17"/>
  <c r="N661" i="17" s="1"/>
  <c r="I660" i="17"/>
  <c r="N660" i="17" s="1"/>
  <c r="I659" i="17"/>
  <c r="N659" i="17" s="1"/>
  <c r="I658" i="17"/>
  <c r="N658" i="17" s="1"/>
  <c r="I657" i="17"/>
  <c r="N657" i="17" s="1"/>
  <c r="I656" i="17"/>
  <c r="N656" i="17" s="1"/>
  <c r="I655" i="17"/>
  <c r="N655" i="17" s="1"/>
  <c r="I654" i="17"/>
  <c r="N654" i="17" s="1"/>
  <c r="I653" i="17"/>
  <c r="N653" i="17" s="1"/>
  <c r="I652" i="17"/>
  <c r="N652" i="17" s="1"/>
  <c r="I651" i="17"/>
  <c r="N651" i="17" s="1"/>
  <c r="I650" i="17"/>
  <c r="N650" i="17" s="1"/>
  <c r="I649" i="17"/>
  <c r="N649" i="17" s="1"/>
  <c r="I648" i="17"/>
  <c r="N648" i="17" s="1"/>
  <c r="I647" i="17"/>
  <c r="N647" i="17" s="1"/>
  <c r="I646" i="17"/>
  <c r="N646" i="17" s="1"/>
  <c r="I645" i="17"/>
  <c r="N645" i="17" s="1"/>
  <c r="I644" i="17"/>
  <c r="N644" i="17" s="1"/>
  <c r="I643" i="17"/>
  <c r="N643" i="17" s="1"/>
  <c r="I642" i="17"/>
  <c r="N642" i="17" s="1"/>
  <c r="I641" i="17"/>
  <c r="N641" i="17" s="1"/>
  <c r="I640" i="17"/>
  <c r="N640" i="17" s="1"/>
  <c r="I639" i="17"/>
  <c r="N639" i="17" s="1"/>
  <c r="I638" i="17"/>
  <c r="N638" i="17" s="1"/>
  <c r="I637" i="17"/>
  <c r="N637" i="17" s="1"/>
  <c r="I636" i="17"/>
  <c r="N636" i="17" s="1"/>
  <c r="I635" i="17"/>
  <c r="N635" i="17" s="1"/>
  <c r="I634" i="17"/>
  <c r="N634" i="17" s="1"/>
  <c r="I633" i="17"/>
  <c r="I632" i="17"/>
  <c r="I631" i="17"/>
  <c r="N631" i="17" s="1"/>
  <c r="I630" i="17"/>
  <c r="N630" i="17" s="1"/>
  <c r="I629" i="17"/>
  <c r="N629" i="17" s="1"/>
  <c r="I628" i="17"/>
  <c r="N628" i="17" s="1"/>
  <c r="I627" i="17"/>
  <c r="N627" i="17" s="1"/>
  <c r="I626" i="17"/>
  <c r="N626" i="17" s="1"/>
  <c r="I625" i="17"/>
  <c r="N625" i="17" s="1"/>
  <c r="I624" i="17"/>
  <c r="I623" i="17"/>
  <c r="N623" i="17" s="1"/>
  <c r="I622" i="17"/>
  <c r="N622" i="17" s="1"/>
  <c r="I621" i="17"/>
  <c r="N621" i="17" s="1"/>
  <c r="I620" i="17"/>
  <c r="N620" i="17" s="1"/>
  <c r="I619" i="17"/>
  <c r="N619" i="17" s="1"/>
  <c r="I618" i="17"/>
  <c r="N618" i="17" s="1"/>
  <c r="I617" i="17"/>
  <c r="N617" i="17" s="1"/>
  <c r="I616" i="17"/>
  <c r="N616" i="17" s="1"/>
  <c r="I615" i="17"/>
  <c r="N615" i="17" s="1"/>
  <c r="I614" i="17"/>
  <c r="N614" i="17" s="1"/>
  <c r="I613" i="17"/>
  <c r="N613" i="17" s="1"/>
  <c r="I612" i="17"/>
  <c r="N612" i="17" s="1"/>
  <c r="I611" i="17"/>
  <c r="I610" i="17"/>
  <c r="I609" i="17"/>
  <c r="I608" i="17"/>
  <c r="I607" i="17"/>
  <c r="I606" i="17"/>
  <c r="N606" i="17" s="1"/>
  <c r="I605" i="17"/>
  <c r="N605" i="17" s="1"/>
  <c r="I604" i="17"/>
  <c r="N604" i="17" s="1"/>
  <c r="I603" i="17"/>
  <c r="N603" i="17" s="1"/>
  <c r="I602" i="17"/>
  <c r="N602" i="17" s="1"/>
  <c r="I601" i="17"/>
  <c r="N601" i="17" s="1"/>
  <c r="I600" i="17"/>
  <c r="N600" i="17" s="1"/>
  <c r="I599" i="17"/>
  <c r="N599" i="17" s="1"/>
  <c r="I598" i="17"/>
  <c r="N598" i="17" s="1"/>
  <c r="I597" i="17"/>
  <c r="I596" i="17"/>
  <c r="N596" i="17" s="1"/>
  <c r="I595" i="17"/>
  <c r="N595" i="17" s="1"/>
  <c r="I594" i="17"/>
  <c r="N594" i="17" s="1"/>
  <c r="I593" i="17"/>
  <c r="N593" i="17" s="1"/>
  <c r="I592" i="17"/>
  <c r="N592" i="17" s="1"/>
  <c r="I591" i="17"/>
  <c r="N591" i="17" s="1"/>
  <c r="I590" i="17"/>
  <c r="N590" i="17" s="1"/>
  <c r="I589" i="17"/>
  <c r="N589" i="17" s="1"/>
  <c r="I588" i="17"/>
  <c r="N588" i="17" s="1"/>
  <c r="I587" i="17"/>
  <c r="N587" i="17" s="1"/>
  <c r="I586" i="17"/>
  <c r="N586" i="17" s="1"/>
  <c r="I585" i="17"/>
  <c r="N585" i="17" s="1"/>
  <c r="I584" i="17"/>
  <c r="N584" i="17" s="1"/>
  <c r="I583" i="17"/>
  <c r="N583" i="17" s="1"/>
  <c r="I582" i="17"/>
  <c r="N582" i="17" s="1"/>
  <c r="I581" i="17"/>
  <c r="N581" i="17" s="1"/>
  <c r="I580" i="17"/>
  <c r="N580" i="17" s="1"/>
  <c r="I579" i="17"/>
  <c r="N579" i="17" s="1"/>
  <c r="I578" i="17"/>
  <c r="N578" i="17" s="1"/>
  <c r="I577" i="17"/>
  <c r="N577" i="17" s="1"/>
  <c r="I576" i="17"/>
  <c r="N576" i="17" s="1"/>
  <c r="I575" i="17"/>
  <c r="N575" i="17" s="1"/>
  <c r="I574" i="17"/>
  <c r="N574" i="17" s="1"/>
  <c r="I573" i="17"/>
  <c r="N573" i="17" s="1"/>
  <c r="I572" i="17"/>
  <c r="N572" i="17" s="1"/>
  <c r="I571" i="17"/>
  <c r="N571" i="17" s="1"/>
  <c r="I570" i="17"/>
  <c r="N570" i="17" s="1"/>
  <c r="I569" i="17"/>
  <c r="N569" i="17" s="1"/>
  <c r="I568" i="17"/>
  <c r="N568" i="17" s="1"/>
  <c r="I567" i="17"/>
  <c r="N567" i="17" s="1"/>
  <c r="I566" i="17"/>
  <c r="N566" i="17" s="1"/>
  <c r="I565" i="17"/>
  <c r="N565" i="17" s="1"/>
  <c r="I564" i="17"/>
  <c r="N564" i="17" s="1"/>
  <c r="I563" i="17"/>
  <c r="I562" i="17"/>
  <c r="I561" i="17"/>
  <c r="I560" i="17"/>
  <c r="I559" i="17"/>
  <c r="I558" i="17"/>
  <c r="I557" i="17"/>
  <c r="I556" i="17"/>
  <c r="N556" i="17" s="1"/>
  <c r="I555" i="17"/>
  <c r="N555" i="17" s="1"/>
  <c r="I554" i="17"/>
  <c r="N554" i="17" s="1"/>
  <c r="I553" i="17"/>
  <c r="N553" i="17" s="1"/>
  <c r="I552" i="17"/>
  <c r="N552" i="17" s="1"/>
  <c r="I551" i="17"/>
  <c r="N551" i="17" s="1"/>
  <c r="I550" i="17"/>
  <c r="N550" i="17" s="1"/>
  <c r="I549" i="17"/>
  <c r="N549" i="17" s="1"/>
  <c r="I548" i="17"/>
  <c r="I547" i="17"/>
  <c r="I546" i="17"/>
  <c r="N546" i="17" s="1"/>
  <c r="I545" i="17"/>
  <c r="N545" i="17" s="1"/>
  <c r="I544" i="17"/>
  <c r="N544" i="17" s="1"/>
  <c r="I543" i="17"/>
  <c r="N543" i="17" s="1"/>
  <c r="I542" i="17"/>
  <c r="N542" i="17" s="1"/>
  <c r="I541" i="17"/>
  <c r="N541" i="17" s="1"/>
  <c r="I540" i="17"/>
  <c r="N540" i="17" s="1"/>
  <c r="I539" i="17"/>
  <c r="N539" i="17" s="1"/>
  <c r="I538" i="17"/>
  <c r="N538" i="17" s="1"/>
  <c r="I537" i="17"/>
  <c r="N537" i="17" s="1"/>
  <c r="I536" i="17"/>
  <c r="N536" i="17" s="1"/>
  <c r="I535" i="17"/>
  <c r="N535" i="17" s="1"/>
  <c r="I534" i="17"/>
  <c r="N534" i="17" s="1"/>
  <c r="I533" i="17"/>
  <c r="N533" i="17" s="1"/>
  <c r="I532" i="17"/>
  <c r="N532" i="17" s="1"/>
  <c r="I531" i="17"/>
  <c r="N531" i="17" s="1"/>
  <c r="I530" i="17"/>
  <c r="N530" i="17" s="1"/>
  <c r="I529" i="17"/>
  <c r="N529" i="17" s="1"/>
  <c r="I528" i="17"/>
  <c r="N528" i="17" s="1"/>
  <c r="I527" i="17"/>
  <c r="N527" i="17" s="1"/>
  <c r="I526" i="17"/>
  <c r="N526" i="17" s="1"/>
  <c r="I525" i="17"/>
  <c r="N525" i="17" s="1"/>
  <c r="I524" i="17"/>
  <c r="N524" i="17" s="1"/>
  <c r="I523" i="17"/>
  <c r="N523" i="17" s="1"/>
  <c r="I522" i="17"/>
  <c r="N522" i="17" s="1"/>
  <c r="I521" i="17"/>
  <c r="N521" i="17" s="1"/>
  <c r="I520" i="17"/>
  <c r="N520" i="17" s="1"/>
  <c r="I519" i="17"/>
  <c r="N519" i="17" s="1"/>
  <c r="I518" i="17"/>
  <c r="N518" i="17" s="1"/>
  <c r="I517" i="17"/>
  <c r="N517" i="17" s="1"/>
  <c r="I516" i="17"/>
  <c r="N516" i="17" s="1"/>
  <c r="I515" i="17"/>
  <c r="N515" i="17" s="1"/>
  <c r="I514" i="17"/>
  <c r="N514" i="17" s="1"/>
  <c r="I513" i="17"/>
  <c r="N513" i="17" s="1"/>
  <c r="I512" i="17"/>
  <c r="N512" i="17" s="1"/>
  <c r="I511" i="17"/>
  <c r="N511" i="17" s="1"/>
  <c r="I510" i="17"/>
  <c r="N510" i="17" s="1"/>
  <c r="I509" i="17"/>
  <c r="N509" i="17" s="1"/>
  <c r="I508" i="17"/>
  <c r="I507" i="17"/>
  <c r="I506" i="17"/>
  <c r="I505" i="17"/>
  <c r="N505" i="17" s="1"/>
  <c r="I504" i="17"/>
  <c r="N504" i="17" s="1"/>
  <c r="I503" i="17"/>
  <c r="N503" i="17" s="1"/>
  <c r="I502" i="17"/>
  <c r="N502" i="17" s="1"/>
  <c r="I501" i="17"/>
  <c r="N501" i="17" s="1"/>
  <c r="I500" i="17"/>
  <c r="N500" i="17" s="1"/>
  <c r="I499" i="17"/>
  <c r="N499" i="17" s="1"/>
  <c r="I498" i="17"/>
  <c r="N498" i="17" s="1"/>
  <c r="I497" i="17"/>
  <c r="I496" i="17"/>
  <c r="N496" i="17" s="1"/>
  <c r="I495" i="17"/>
  <c r="N495" i="17" s="1"/>
  <c r="I494" i="17"/>
  <c r="N494" i="17" s="1"/>
  <c r="I493" i="17"/>
  <c r="N493" i="17" s="1"/>
  <c r="I492" i="17"/>
  <c r="N492" i="17" s="1"/>
  <c r="I491" i="17"/>
  <c r="N491" i="17" s="1"/>
  <c r="I490" i="17"/>
  <c r="N490" i="17" s="1"/>
  <c r="I489" i="17"/>
  <c r="N489" i="17" s="1"/>
  <c r="I488" i="17"/>
  <c r="N488" i="17" s="1"/>
  <c r="I487" i="17"/>
  <c r="N487" i="17" s="1"/>
  <c r="I486" i="17"/>
  <c r="N486" i="17" s="1"/>
  <c r="I485" i="17"/>
  <c r="N485" i="17" s="1"/>
  <c r="I484" i="17"/>
  <c r="N484" i="17" s="1"/>
  <c r="I483" i="17"/>
  <c r="I482" i="17"/>
  <c r="I481" i="17"/>
  <c r="I480" i="17"/>
  <c r="I479" i="17"/>
  <c r="N479" i="17" s="1"/>
  <c r="I478" i="17"/>
  <c r="N478" i="17" s="1"/>
  <c r="I477" i="17"/>
  <c r="N477" i="17" s="1"/>
  <c r="I476" i="17"/>
  <c r="N476" i="17" s="1"/>
  <c r="I475" i="17"/>
  <c r="N475" i="17" s="1"/>
  <c r="I474" i="17"/>
  <c r="N474" i="17" s="1"/>
  <c r="I473" i="17"/>
  <c r="N473" i="17" s="1"/>
  <c r="I472" i="17"/>
  <c r="N472" i="17" s="1"/>
  <c r="I471" i="17"/>
  <c r="N471" i="17" s="1"/>
  <c r="I470" i="17"/>
  <c r="N470" i="17" s="1"/>
  <c r="I469" i="17"/>
  <c r="N469" i="17" s="1"/>
  <c r="I468" i="17"/>
  <c r="N468" i="17" s="1"/>
  <c r="I467" i="17"/>
  <c r="N467" i="17" s="1"/>
  <c r="I466" i="17"/>
  <c r="N466" i="17" s="1"/>
  <c r="I465" i="17"/>
  <c r="N465" i="17" s="1"/>
  <c r="I464" i="17"/>
  <c r="N464" i="17" s="1"/>
  <c r="I463" i="17"/>
  <c r="N463" i="17" s="1"/>
  <c r="I462" i="17"/>
  <c r="N462" i="17" s="1"/>
  <c r="I461" i="17"/>
  <c r="N461" i="17" s="1"/>
  <c r="I460" i="17"/>
  <c r="N460" i="17" s="1"/>
  <c r="I459" i="17"/>
  <c r="N459" i="17" s="1"/>
  <c r="I458" i="17"/>
  <c r="N458" i="17" s="1"/>
  <c r="I457" i="17"/>
  <c r="N457" i="17" s="1"/>
  <c r="I456" i="17"/>
  <c r="N456" i="17" s="1"/>
  <c r="I455" i="17"/>
  <c r="N455" i="17" s="1"/>
  <c r="I454" i="17"/>
  <c r="N454" i="17" s="1"/>
  <c r="I453" i="17"/>
  <c r="N453" i="17" s="1"/>
  <c r="I452" i="17"/>
  <c r="N452" i="17" s="1"/>
  <c r="I451" i="17"/>
  <c r="N451" i="17" s="1"/>
  <c r="I450" i="17"/>
  <c r="N450" i="17" s="1"/>
  <c r="I449" i="17"/>
  <c r="N449" i="17" s="1"/>
  <c r="I448" i="17"/>
  <c r="N448" i="17" s="1"/>
  <c r="I447" i="17"/>
  <c r="N447" i="17" s="1"/>
  <c r="I446" i="17"/>
  <c r="I445" i="17"/>
  <c r="I444" i="17"/>
  <c r="I443" i="17"/>
  <c r="I442" i="17"/>
  <c r="N442" i="17" s="1"/>
  <c r="I441" i="17"/>
  <c r="N441" i="17" s="1"/>
  <c r="I440" i="17"/>
  <c r="N440" i="17" s="1"/>
  <c r="I439" i="17"/>
  <c r="N439" i="17" s="1"/>
  <c r="I438" i="17"/>
  <c r="N438" i="17" s="1"/>
  <c r="I437" i="17"/>
  <c r="I436" i="17"/>
  <c r="N436" i="17" s="1"/>
  <c r="I435" i="17"/>
  <c r="N435" i="17" s="1"/>
  <c r="I434" i="17"/>
  <c r="N434" i="17" s="1"/>
  <c r="I433" i="17"/>
  <c r="N433" i="17" s="1"/>
  <c r="I432" i="17"/>
  <c r="N432" i="17" s="1"/>
  <c r="I431" i="17"/>
  <c r="I430" i="17"/>
  <c r="N430" i="17" s="1"/>
  <c r="I429" i="17"/>
  <c r="N429" i="17" s="1"/>
  <c r="I428" i="17"/>
  <c r="N428" i="17" s="1"/>
  <c r="I427" i="17"/>
  <c r="N427" i="17" s="1"/>
  <c r="I426" i="17"/>
  <c r="N426" i="17" s="1"/>
  <c r="I425" i="17"/>
  <c r="N425" i="17" s="1"/>
  <c r="I424" i="17"/>
  <c r="N424" i="17" s="1"/>
  <c r="I423" i="17"/>
  <c r="N423" i="17" s="1"/>
  <c r="I422" i="17"/>
  <c r="N422" i="17" s="1"/>
  <c r="I421" i="17"/>
  <c r="N421" i="17" s="1"/>
  <c r="I420" i="17"/>
  <c r="N420" i="17" s="1"/>
  <c r="I419" i="17"/>
  <c r="N419" i="17" s="1"/>
  <c r="I418" i="17"/>
  <c r="N418" i="17" s="1"/>
  <c r="I417" i="17"/>
  <c r="N417" i="17" s="1"/>
  <c r="I416" i="17"/>
  <c r="N416" i="17" s="1"/>
  <c r="I415" i="17"/>
  <c r="N415" i="17" s="1"/>
  <c r="I414" i="17"/>
  <c r="N414" i="17" s="1"/>
  <c r="I413" i="17"/>
  <c r="N413" i="17" s="1"/>
  <c r="I412" i="17"/>
  <c r="N412" i="17" s="1"/>
  <c r="I411" i="17"/>
  <c r="N411" i="17" s="1"/>
  <c r="I410" i="17"/>
  <c r="N410" i="17" s="1"/>
  <c r="I409" i="17"/>
  <c r="N409" i="17" s="1"/>
  <c r="I408" i="17"/>
  <c r="N408" i="17" s="1"/>
  <c r="I407" i="17"/>
  <c r="N407" i="17" s="1"/>
  <c r="I406" i="17"/>
  <c r="N406" i="17" s="1"/>
  <c r="I405" i="17"/>
  <c r="N405" i="17" s="1"/>
  <c r="I404" i="17"/>
  <c r="N404" i="17" s="1"/>
  <c r="I403" i="17"/>
  <c r="N403" i="17" s="1"/>
  <c r="I402" i="17"/>
  <c r="N402" i="17" s="1"/>
  <c r="I401" i="17"/>
  <c r="N401" i="17" s="1"/>
  <c r="I400" i="17"/>
  <c r="N400" i="17" s="1"/>
  <c r="I399" i="17"/>
  <c r="N399" i="17" s="1"/>
  <c r="I398" i="17"/>
  <c r="N398" i="17" s="1"/>
  <c r="I397" i="17"/>
  <c r="N397" i="17" s="1"/>
  <c r="I396" i="17"/>
  <c r="N396" i="17" s="1"/>
  <c r="I395" i="17"/>
  <c r="I394" i="17"/>
  <c r="I393" i="17"/>
  <c r="I392" i="17"/>
  <c r="N392" i="17" s="1"/>
  <c r="I391" i="17"/>
  <c r="N391" i="17" s="1"/>
  <c r="I390" i="17"/>
  <c r="N390" i="17" s="1"/>
  <c r="I389" i="17"/>
  <c r="I388" i="17"/>
  <c r="N388" i="17" s="1"/>
  <c r="I387" i="17"/>
  <c r="N387" i="17" s="1"/>
  <c r="I386" i="17"/>
  <c r="N386" i="17" s="1"/>
  <c r="I385" i="17"/>
  <c r="N385" i="17" s="1"/>
  <c r="I384" i="17"/>
  <c r="N384" i="17" s="1"/>
  <c r="I383" i="17"/>
  <c r="N383" i="17" s="1"/>
  <c r="I382" i="17"/>
  <c r="N382" i="17" s="1"/>
  <c r="I381" i="17"/>
  <c r="N381" i="17" s="1"/>
  <c r="I380" i="17"/>
  <c r="N380" i="17" s="1"/>
  <c r="I379" i="17"/>
  <c r="N379" i="17" s="1"/>
  <c r="I378" i="17"/>
  <c r="N378" i="17" s="1"/>
  <c r="I377" i="17"/>
  <c r="N377" i="17" s="1"/>
  <c r="I376" i="17"/>
  <c r="N376" i="17" s="1"/>
  <c r="I375" i="17"/>
  <c r="N375" i="17" s="1"/>
  <c r="I374" i="17"/>
  <c r="N374" i="17" s="1"/>
  <c r="I373" i="17"/>
  <c r="N373" i="17" s="1"/>
  <c r="I372" i="17"/>
  <c r="N372" i="17" s="1"/>
  <c r="I371" i="17"/>
  <c r="N371" i="17" s="1"/>
  <c r="I370" i="17"/>
  <c r="I369" i="17"/>
  <c r="I368" i="17"/>
  <c r="N368" i="17" s="1"/>
  <c r="I367" i="17"/>
  <c r="N367" i="17" s="1"/>
  <c r="I366" i="17"/>
  <c r="N366" i="17" s="1"/>
  <c r="I365" i="17"/>
  <c r="N365" i="17" s="1"/>
  <c r="I364" i="17"/>
  <c r="N364" i="17" s="1"/>
  <c r="I363" i="17"/>
  <c r="N363" i="17" s="1"/>
  <c r="I362" i="17"/>
  <c r="N362" i="17" s="1"/>
  <c r="I361" i="17"/>
  <c r="N361" i="17" s="1"/>
  <c r="I360" i="17"/>
  <c r="N360" i="17" s="1"/>
  <c r="I359" i="17"/>
  <c r="N359" i="17" s="1"/>
  <c r="I358" i="17"/>
  <c r="N358" i="17" s="1"/>
  <c r="I357" i="17"/>
  <c r="N357" i="17" s="1"/>
  <c r="I356" i="17"/>
  <c r="N356" i="17" s="1"/>
  <c r="I355" i="17"/>
  <c r="N355" i="17" s="1"/>
  <c r="I354" i="17"/>
  <c r="N354" i="17" s="1"/>
  <c r="I353" i="17"/>
  <c r="N353" i="17" s="1"/>
  <c r="I352" i="17"/>
  <c r="N352" i="17" s="1"/>
  <c r="I351" i="17"/>
  <c r="N351" i="17" s="1"/>
  <c r="I350" i="17"/>
  <c r="N350" i="17" s="1"/>
  <c r="I349" i="17"/>
  <c r="N349" i="17" s="1"/>
  <c r="I348" i="17"/>
  <c r="N348" i="17" s="1"/>
  <c r="I347" i="17"/>
  <c r="N347" i="17" s="1"/>
  <c r="I346" i="17"/>
  <c r="N346" i="17" s="1"/>
  <c r="I345" i="17"/>
  <c r="N345" i="17" s="1"/>
  <c r="I344" i="17"/>
  <c r="N344" i="17" s="1"/>
  <c r="I343" i="17"/>
  <c r="N343" i="17" s="1"/>
  <c r="I342" i="17"/>
  <c r="N342" i="17" s="1"/>
  <c r="I341" i="17"/>
  <c r="N341" i="17" s="1"/>
  <c r="I340" i="17"/>
  <c r="N340" i="17" s="1"/>
  <c r="I339" i="17"/>
  <c r="N339" i="17" s="1"/>
  <c r="I338" i="17"/>
  <c r="N338" i="17" s="1"/>
  <c r="I337" i="17"/>
  <c r="N337" i="17" s="1"/>
  <c r="I336" i="17"/>
  <c r="N336" i="17" s="1"/>
  <c r="I335" i="17"/>
  <c r="N335" i="17" s="1"/>
  <c r="I334" i="17"/>
  <c r="N334" i="17" s="1"/>
  <c r="I333" i="17"/>
  <c r="N333" i="17" s="1"/>
  <c r="I332" i="17"/>
  <c r="N332" i="17" s="1"/>
  <c r="I331" i="17"/>
  <c r="N331" i="17" s="1"/>
  <c r="I330" i="17"/>
  <c r="N330" i="17" s="1"/>
  <c r="I329" i="17"/>
  <c r="N329" i="17" s="1"/>
  <c r="I328" i="17"/>
  <c r="N328" i="17" s="1"/>
  <c r="I327" i="17"/>
  <c r="N327" i="17" s="1"/>
  <c r="I326" i="17"/>
  <c r="N326" i="17" s="1"/>
  <c r="I325" i="17"/>
  <c r="N325" i="17" s="1"/>
  <c r="I324" i="17"/>
  <c r="I323" i="17"/>
  <c r="N323" i="17" s="1"/>
  <c r="I322" i="17"/>
  <c r="N322" i="17" s="1"/>
  <c r="I321" i="17"/>
  <c r="N321" i="17" s="1"/>
  <c r="I320" i="17"/>
  <c r="N320" i="17" s="1"/>
  <c r="I319" i="17"/>
  <c r="N319" i="17" s="1"/>
  <c r="I318" i="17"/>
  <c r="N318" i="17" s="1"/>
  <c r="I317" i="17"/>
  <c r="I316" i="17"/>
  <c r="I315" i="17"/>
  <c r="N315" i="17" s="1"/>
  <c r="I314" i="17"/>
  <c r="N314" i="17" s="1"/>
  <c r="I313" i="17"/>
  <c r="N313" i="17" s="1"/>
  <c r="I312" i="17"/>
  <c r="N312" i="17" s="1"/>
  <c r="I311" i="17"/>
  <c r="N311" i="17" s="1"/>
  <c r="I310" i="17"/>
  <c r="N310" i="17" s="1"/>
  <c r="I309" i="17"/>
  <c r="N309" i="17" s="1"/>
  <c r="I308" i="17"/>
  <c r="N308" i="17" s="1"/>
  <c r="I307" i="17"/>
  <c r="N307" i="17" s="1"/>
  <c r="I306" i="17"/>
  <c r="N306" i="17" s="1"/>
  <c r="I305" i="17"/>
  <c r="N305" i="17" s="1"/>
  <c r="I304" i="17"/>
  <c r="N304" i="17" s="1"/>
  <c r="I303" i="17"/>
  <c r="N303" i="17" s="1"/>
  <c r="I302" i="17"/>
  <c r="N302" i="17" s="1"/>
  <c r="I301" i="17"/>
  <c r="N301" i="17" s="1"/>
  <c r="I300" i="17"/>
  <c r="I299" i="17"/>
  <c r="I298" i="17"/>
  <c r="N298" i="17" s="1"/>
  <c r="I297" i="17"/>
  <c r="N297" i="17" s="1"/>
  <c r="I296" i="17"/>
  <c r="N296" i="17" s="1"/>
  <c r="I295" i="17"/>
  <c r="N295" i="17" s="1"/>
  <c r="I294" i="17"/>
  <c r="N294" i="17" s="1"/>
  <c r="I293" i="17"/>
  <c r="I292" i="17"/>
  <c r="I291" i="17"/>
  <c r="I290" i="17"/>
  <c r="N290" i="17" s="1"/>
  <c r="I289" i="17"/>
  <c r="N289" i="17" s="1"/>
  <c r="I288" i="17"/>
  <c r="N288" i="17" s="1"/>
  <c r="I287" i="17"/>
  <c r="N287" i="17" s="1"/>
  <c r="I286" i="17"/>
  <c r="N286" i="17" s="1"/>
  <c r="I285" i="17"/>
  <c r="N285" i="17" s="1"/>
  <c r="I284" i="17"/>
  <c r="N284" i="17" s="1"/>
  <c r="I283" i="17"/>
  <c r="N283" i="17" s="1"/>
  <c r="I282" i="17"/>
  <c r="N282" i="17" s="1"/>
  <c r="I281" i="17"/>
  <c r="N281" i="17" s="1"/>
  <c r="I280" i="17"/>
  <c r="N280" i="17" s="1"/>
  <c r="I279" i="17"/>
  <c r="N279" i="17" s="1"/>
  <c r="I278" i="17"/>
  <c r="N278" i="17" s="1"/>
  <c r="I277" i="17"/>
  <c r="N277" i="17" s="1"/>
  <c r="I276" i="17"/>
  <c r="N276" i="17" s="1"/>
  <c r="I275" i="17"/>
  <c r="N275" i="17" s="1"/>
  <c r="I274" i="17"/>
  <c r="N274" i="17" s="1"/>
  <c r="I273" i="17"/>
  <c r="N273" i="17" s="1"/>
  <c r="I272" i="17"/>
  <c r="N272" i="17" s="1"/>
  <c r="I271" i="17"/>
  <c r="N271" i="17" s="1"/>
  <c r="I270" i="17"/>
  <c r="N270" i="17" s="1"/>
  <c r="I269" i="17"/>
  <c r="N269" i="17" s="1"/>
  <c r="I268" i="17"/>
  <c r="N268" i="17" s="1"/>
  <c r="I267" i="17"/>
  <c r="N267" i="17" s="1"/>
  <c r="I266" i="17"/>
  <c r="N266" i="17" s="1"/>
  <c r="I265" i="17"/>
  <c r="N265" i="17" s="1"/>
  <c r="I264" i="17"/>
  <c r="N264" i="17" s="1"/>
  <c r="I263" i="17"/>
  <c r="N263" i="17" s="1"/>
  <c r="I262" i="17"/>
  <c r="N262" i="17" s="1"/>
  <c r="I261" i="17"/>
  <c r="N261" i="17" s="1"/>
  <c r="I260" i="17"/>
  <c r="N260" i="17" s="1"/>
  <c r="I259" i="17"/>
  <c r="N259" i="17" s="1"/>
  <c r="I258" i="17"/>
  <c r="N258" i="17" s="1"/>
  <c r="I257" i="17"/>
  <c r="N257" i="17" s="1"/>
  <c r="I256" i="17"/>
  <c r="N256" i="17" s="1"/>
  <c r="I255" i="17"/>
  <c r="N255" i="17" s="1"/>
  <c r="I254" i="17"/>
  <c r="N254" i="17" s="1"/>
  <c r="I253" i="17"/>
  <c r="N253" i="17" s="1"/>
  <c r="I252" i="17"/>
  <c r="N252" i="17" s="1"/>
  <c r="I251" i="17"/>
  <c r="N251" i="17" s="1"/>
  <c r="I250" i="17"/>
  <c r="N250" i="17" s="1"/>
  <c r="I249" i="17"/>
  <c r="N249" i="17" s="1"/>
  <c r="I248" i="17"/>
  <c r="N248" i="17" s="1"/>
  <c r="I247" i="17"/>
  <c r="N247" i="17" s="1"/>
  <c r="I246" i="17"/>
  <c r="N246" i="17" s="1"/>
  <c r="I245" i="17"/>
  <c r="N245" i="17" s="1"/>
  <c r="I244" i="17"/>
  <c r="N244" i="17" s="1"/>
  <c r="I243" i="17"/>
  <c r="I242" i="17"/>
  <c r="I241" i="17"/>
  <c r="I240" i="17"/>
  <c r="I239" i="17"/>
  <c r="N239" i="17" s="1"/>
  <c r="I238" i="17"/>
  <c r="N238" i="17" s="1"/>
  <c r="I237" i="17"/>
  <c r="N237" i="17" s="1"/>
  <c r="I236" i="17"/>
  <c r="N236" i="17" s="1"/>
  <c r="I235" i="17"/>
  <c r="N235" i="17" s="1"/>
  <c r="I234" i="17"/>
  <c r="N234" i="17" s="1"/>
  <c r="I233" i="17"/>
  <c r="N233" i="17" s="1"/>
  <c r="I232" i="17"/>
  <c r="N232" i="17" s="1"/>
  <c r="I231" i="17"/>
  <c r="N231" i="17" s="1"/>
  <c r="I230" i="17"/>
  <c r="N230" i="17" s="1"/>
  <c r="I229" i="17"/>
  <c r="N229" i="17" s="1"/>
  <c r="I228" i="17"/>
  <c r="N228" i="17" s="1"/>
  <c r="I227" i="17"/>
  <c r="N227" i="17" s="1"/>
  <c r="I226" i="17"/>
  <c r="N226" i="17" s="1"/>
  <c r="I225" i="17"/>
  <c r="N225" i="17" s="1"/>
  <c r="I224" i="17"/>
  <c r="N224" i="17" s="1"/>
  <c r="I223" i="17"/>
  <c r="N223" i="17" s="1"/>
  <c r="I222" i="17"/>
  <c r="N222" i="17" s="1"/>
  <c r="I221" i="17"/>
  <c r="I220" i="17"/>
  <c r="N220" i="17" s="1"/>
  <c r="I219" i="17"/>
  <c r="N219" i="17" s="1"/>
  <c r="I218" i="17"/>
  <c r="N218" i="17" s="1"/>
  <c r="I217" i="17"/>
  <c r="N217" i="17" s="1"/>
  <c r="I216" i="17"/>
  <c r="N216" i="17" s="1"/>
  <c r="I215" i="17"/>
  <c r="N215" i="17" s="1"/>
  <c r="I214" i="17"/>
  <c r="N214" i="17" s="1"/>
  <c r="I213" i="17"/>
  <c r="N213" i="17" s="1"/>
  <c r="I212" i="17"/>
  <c r="N212" i="17" s="1"/>
  <c r="I211" i="17"/>
  <c r="N211" i="17" s="1"/>
  <c r="I210" i="17"/>
  <c r="N210" i="17" s="1"/>
  <c r="I209" i="17"/>
  <c r="I208" i="17"/>
  <c r="I207" i="17"/>
  <c r="I206" i="17"/>
  <c r="N206" i="17" s="1"/>
  <c r="I205" i="17"/>
  <c r="N205" i="17" s="1"/>
  <c r="I204" i="17"/>
  <c r="N204" i="17" s="1"/>
  <c r="I203" i="17"/>
  <c r="N203" i="17" s="1"/>
  <c r="I202" i="17"/>
  <c r="N202" i="17" s="1"/>
  <c r="I201" i="17"/>
  <c r="N201" i="17" s="1"/>
  <c r="I200" i="17"/>
  <c r="N200" i="17" s="1"/>
  <c r="I199" i="17"/>
  <c r="N199" i="17" s="1"/>
  <c r="I198" i="17"/>
  <c r="N198" i="17" s="1"/>
  <c r="I197" i="17"/>
  <c r="N197" i="17" s="1"/>
  <c r="I196" i="17"/>
  <c r="N196" i="17" s="1"/>
  <c r="I195" i="17"/>
  <c r="N195" i="17" s="1"/>
  <c r="I194" i="17"/>
  <c r="N194" i="17" s="1"/>
  <c r="I193" i="17"/>
  <c r="N193" i="17" s="1"/>
  <c r="I192" i="17"/>
  <c r="N192" i="17" s="1"/>
  <c r="I191" i="17"/>
  <c r="N191" i="17" s="1"/>
  <c r="I190" i="17"/>
  <c r="N190" i="17" s="1"/>
  <c r="I189" i="17"/>
  <c r="N189" i="17" s="1"/>
  <c r="I188" i="17"/>
  <c r="N188" i="17" s="1"/>
  <c r="I187" i="17"/>
  <c r="N187" i="17" s="1"/>
  <c r="I186" i="17"/>
  <c r="N186" i="17" s="1"/>
  <c r="I185" i="17"/>
  <c r="N185" i="17" s="1"/>
  <c r="I184" i="17"/>
  <c r="N184" i="17" s="1"/>
  <c r="I183" i="17"/>
  <c r="N183" i="17" s="1"/>
  <c r="I182" i="17"/>
  <c r="N182" i="17" s="1"/>
  <c r="I181" i="17"/>
  <c r="N181" i="17" s="1"/>
  <c r="I180" i="17"/>
  <c r="N180" i="17" s="1"/>
  <c r="I179" i="17"/>
  <c r="N179" i="17" s="1"/>
  <c r="I178" i="17"/>
  <c r="N178" i="17" s="1"/>
  <c r="I177" i="17"/>
  <c r="N177" i="17" s="1"/>
  <c r="I176" i="17"/>
  <c r="N176" i="17" s="1"/>
  <c r="I175" i="17"/>
  <c r="N175" i="17" s="1"/>
  <c r="I174" i="17"/>
  <c r="I173" i="17"/>
  <c r="N173" i="17" s="1"/>
  <c r="I172" i="17"/>
  <c r="N172" i="17" s="1"/>
  <c r="I171" i="17"/>
  <c r="N171" i="17" s="1"/>
  <c r="I170" i="17"/>
  <c r="N170" i="17" s="1"/>
  <c r="I169" i="17"/>
  <c r="N169" i="17" s="1"/>
  <c r="I168" i="17"/>
  <c r="N168" i="17" s="1"/>
  <c r="I167" i="17"/>
  <c r="N167" i="17" s="1"/>
  <c r="I166" i="17"/>
  <c r="N166" i="17" s="1"/>
  <c r="I165" i="17"/>
  <c r="N165" i="17" s="1"/>
  <c r="I164" i="17"/>
  <c r="N164" i="17" s="1"/>
  <c r="I163" i="17"/>
  <c r="N163" i="17" s="1"/>
  <c r="I162" i="17"/>
  <c r="N162" i="17" s="1"/>
  <c r="I161" i="17"/>
  <c r="N161" i="17" s="1"/>
  <c r="I160" i="17"/>
  <c r="N160" i="17" s="1"/>
  <c r="I159" i="17"/>
  <c r="N159" i="17" s="1"/>
  <c r="I158" i="17"/>
  <c r="N158" i="17" s="1"/>
  <c r="I157" i="17"/>
  <c r="N157" i="17" s="1"/>
  <c r="I156" i="17"/>
  <c r="N156" i="17" s="1"/>
  <c r="I155" i="17"/>
  <c r="N155" i="17" s="1"/>
  <c r="I154" i="17"/>
  <c r="N154" i="17" s="1"/>
  <c r="I153" i="17"/>
  <c r="N153" i="17" s="1"/>
  <c r="I152" i="17"/>
  <c r="N152" i="17" s="1"/>
  <c r="I151" i="17"/>
  <c r="N151" i="17" s="1"/>
  <c r="I150" i="17"/>
  <c r="N150" i="17" s="1"/>
  <c r="I149" i="17"/>
  <c r="N149" i="17" s="1"/>
  <c r="I148" i="17"/>
  <c r="N148" i="17" s="1"/>
  <c r="I147" i="17"/>
  <c r="N147" i="17" s="1"/>
  <c r="I146" i="17"/>
  <c r="N146" i="17" s="1"/>
  <c r="I145" i="17"/>
  <c r="N145" i="17" s="1"/>
  <c r="I144" i="17"/>
  <c r="N144" i="17" s="1"/>
  <c r="I143" i="17"/>
  <c r="N143" i="17" s="1"/>
  <c r="I142" i="17"/>
  <c r="N142" i="17" s="1"/>
  <c r="I141" i="17"/>
  <c r="N141" i="17" s="1"/>
  <c r="I140" i="17"/>
  <c r="N140" i="17" s="1"/>
  <c r="I139" i="17"/>
  <c r="N139" i="17" s="1"/>
  <c r="I138" i="17"/>
  <c r="N138" i="17" s="1"/>
  <c r="I137" i="17"/>
  <c r="N137" i="17" s="1"/>
  <c r="I136" i="17"/>
  <c r="N136" i="17" s="1"/>
  <c r="I135" i="17"/>
  <c r="N135" i="17" s="1"/>
  <c r="I134" i="17"/>
  <c r="N134" i="17" s="1"/>
  <c r="I133" i="17"/>
  <c r="I132" i="17"/>
  <c r="N132" i="17" s="1"/>
  <c r="I131" i="17"/>
  <c r="N131" i="17" s="1"/>
  <c r="I130" i="17"/>
  <c r="I129" i="17"/>
  <c r="I128" i="17"/>
  <c r="I127" i="17"/>
  <c r="N127" i="17" s="1"/>
  <c r="I126" i="17"/>
  <c r="N126" i="17" s="1"/>
  <c r="I125" i="17"/>
  <c r="N125" i="17" s="1"/>
  <c r="I124" i="17"/>
  <c r="N124" i="17" s="1"/>
  <c r="I123" i="17"/>
  <c r="N123" i="17" s="1"/>
  <c r="I122" i="17"/>
  <c r="N122" i="17" s="1"/>
  <c r="I121" i="17"/>
  <c r="N121" i="17" s="1"/>
  <c r="I120" i="17"/>
  <c r="N120" i="17" s="1"/>
  <c r="I119" i="17"/>
  <c r="N119" i="17" s="1"/>
  <c r="I118" i="17"/>
  <c r="N118" i="17" s="1"/>
  <c r="I117" i="17"/>
  <c r="N117" i="17" s="1"/>
  <c r="I116" i="17"/>
  <c r="N116" i="17" s="1"/>
  <c r="I115" i="17"/>
  <c r="N115" i="17" s="1"/>
  <c r="I114" i="17"/>
  <c r="I113" i="17"/>
  <c r="I112" i="17"/>
  <c r="I111" i="17"/>
  <c r="I110" i="17"/>
  <c r="N110" i="17" s="1"/>
  <c r="I109" i="17"/>
  <c r="N109" i="17" s="1"/>
  <c r="I108" i="17"/>
  <c r="N108" i="17" s="1"/>
  <c r="I107" i="17"/>
  <c r="N107" i="17" s="1"/>
  <c r="I106" i="17"/>
  <c r="N106" i="17" s="1"/>
  <c r="I105" i="17"/>
  <c r="N105" i="17" s="1"/>
  <c r="I104" i="17"/>
  <c r="N104" i="17" s="1"/>
  <c r="I103" i="17"/>
  <c r="N103" i="17" s="1"/>
  <c r="I102" i="17"/>
  <c r="N102" i="17" s="1"/>
  <c r="I101" i="17"/>
  <c r="N101" i="17" s="1"/>
  <c r="I100" i="17"/>
  <c r="N100" i="17" s="1"/>
  <c r="I99" i="17"/>
  <c r="N99" i="17" s="1"/>
  <c r="I98" i="17"/>
  <c r="N98" i="17" s="1"/>
  <c r="I97" i="17"/>
  <c r="N97" i="17" s="1"/>
  <c r="I96" i="17"/>
  <c r="N96" i="17" s="1"/>
  <c r="I95" i="17"/>
  <c r="N95" i="17" s="1"/>
  <c r="I94" i="17"/>
  <c r="N94" i="17" s="1"/>
  <c r="I93" i="17"/>
  <c r="N93" i="17" s="1"/>
  <c r="I92" i="17"/>
  <c r="N92" i="17" s="1"/>
  <c r="I91" i="17"/>
  <c r="N91" i="17" s="1"/>
  <c r="I90" i="17"/>
  <c r="N90" i="17" s="1"/>
  <c r="I89" i="17"/>
  <c r="N89" i="17" s="1"/>
  <c r="I88" i="17"/>
  <c r="N88" i="17" s="1"/>
  <c r="I87" i="17"/>
  <c r="N87" i="17" s="1"/>
  <c r="I86" i="17"/>
  <c r="N86" i="17" s="1"/>
  <c r="I85" i="17"/>
  <c r="N85" i="17" s="1"/>
  <c r="I84" i="17"/>
  <c r="N84" i="17" s="1"/>
  <c r="I83" i="17"/>
  <c r="N83" i="17" s="1"/>
  <c r="I82" i="17"/>
  <c r="N82" i="17" s="1"/>
  <c r="I81" i="17"/>
  <c r="N81" i="17" s="1"/>
  <c r="I80" i="17"/>
  <c r="N80" i="17" s="1"/>
  <c r="I79" i="17"/>
  <c r="N79" i="17" s="1"/>
  <c r="I78" i="17"/>
  <c r="N78" i="17" s="1"/>
  <c r="I77" i="17"/>
  <c r="N77" i="17" s="1"/>
  <c r="I76" i="17"/>
  <c r="N76" i="17" s="1"/>
  <c r="I75" i="17"/>
  <c r="N75" i="17" s="1"/>
  <c r="I74" i="17"/>
  <c r="N74" i="17" s="1"/>
  <c r="I73" i="17"/>
  <c r="N73" i="17" s="1"/>
  <c r="I72" i="17"/>
  <c r="N72" i="17" s="1"/>
  <c r="I71" i="17"/>
  <c r="N71" i="17" s="1"/>
  <c r="I70" i="17"/>
  <c r="N70" i="17" s="1"/>
  <c r="I69" i="17"/>
  <c r="N69" i="17" s="1"/>
  <c r="I68" i="17"/>
  <c r="N68" i="17" s="1"/>
  <c r="I67" i="17"/>
  <c r="N67" i="17" s="1"/>
  <c r="I66" i="17"/>
  <c r="N66" i="17" s="1"/>
  <c r="I65" i="17"/>
  <c r="N65" i="17" s="1"/>
  <c r="I64" i="17"/>
  <c r="N64" i="17" s="1"/>
  <c r="I63" i="17"/>
  <c r="N63" i="17" s="1"/>
  <c r="I62" i="17"/>
  <c r="N62" i="17" s="1"/>
  <c r="I61" i="17"/>
  <c r="N61" i="17" s="1"/>
  <c r="I60" i="17"/>
  <c r="I59" i="17"/>
  <c r="N59" i="17" s="1"/>
  <c r="I58" i="17"/>
  <c r="N58" i="17" s="1"/>
  <c r="I57" i="17"/>
  <c r="N57" i="17" s="1"/>
  <c r="I56" i="17"/>
  <c r="N56" i="17" s="1"/>
  <c r="I55" i="17"/>
  <c r="N55" i="17" s="1"/>
  <c r="I54" i="17"/>
  <c r="N54" i="17" s="1"/>
  <c r="I53" i="17"/>
  <c r="N53" i="17" s="1"/>
  <c r="I52" i="17"/>
  <c r="N52" i="17" s="1"/>
  <c r="I51" i="17"/>
  <c r="N51" i="17" s="1"/>
  <c r="I50" i="17"/>
  <c r="N50" i="17" s="1"/>
  <c r="I49" i="17"/>
  <c r="N49" i="17" s="1"/>
  <c r="I48" i="17"/>
  <c r="N48" i="17" s="1"/>
  <c r="I47" i="17"/>
  <c r="N47" i="17" s="1"/>
  <c r="I46" i="17"/>
  <c r="N46" i="17" s="1"/>
  <c r="I45" i="17"/>
  <c r="N45" i="17" s="1"/>
  <c r="I44" i="17"/>
  <c r="N44" i="17" s="1"/>
  <c r="I43" i="17"/>
  <c r="N43" i="17" s="1"/>
  <c r="I42" i="17"/>
  <c r="N42" i="17" s="1"/>
  <c r="I41" i="17"/>
  <c r="N41" i="17" s="1"/>
  <c r="I40" i="17"/>
  <c r="N40" i="17" s="1"/>
  <c r="I39" i="17"/>
  <c r="N39" i="17" s="1"/>
  <c r="I38" i="17"/>
  <c r="N38" i="17" s="1"/>
  <c r="I37" i="17"/>
  <c r="N37" i="17" s="1"/>
  <c r="I36" i="17"/>
  <c r="N36" i="17" s="1"/>
  <c r="I35" i="17"/>
  <c r="N35" i="17" s="1"/>
  <c r="I34" i="17"/>
  <c r="N34" i="17" s="1"/>
  <c r="I33" i="17"/>
  <c r="I32" i="17"/>
  <c r="I31" i="17"/>
  <c r="I30" i="17"/>
  <c r="N30" i="17" s="1"/>
  <c r="I29" i="17"/>
  <c r="N29" i="17" s="1"/>
  <c r="I28" i="17"/>
  <c r="N28" i="17" s="1"/>
  <c r="I27" i="17"/>
  <c r="N27" i="17" s="1"/>
  <c r="I26" i="17"/>
  <c r="N26" i="17" s="1"/>
  <c r="I25" i="17"/>
  <c r="N25" i="17" s="1"/>
  <c r="I24" i="17"/>
  <c r="N24" i="17" s="1"/>
  <c r="I23" i="17"/>
  <c r="N23" i="17" s="1"/>
  <c r="I22" i="17"/>
  <c r="N22" i="17" s="1"/>
  <c r="I21" i="17"/>
  <c r="I20" i="17"/>
  <c r="I19" i="17"/>
  <c r="I18" i="17"/>
  <c r="N18" i="17" s="1"/>
  <c r="I17" i="17"/>
  <c r="N17" i="17" s="1"/>
  <c r="I16" i="17"/>
  <c r="N16" i="17" s="1"/>
  <c r="I15" i="17"/>
  <c r="N15" i="17" s="1"/>
  <c r="I14" i="17"/>
  <c r="N14" i="17" s="1"/>
  <c r="I13" i="17"/>
  <c r="N13" i="17" s="1"/>
  <c r="I12" i="17"/>
  <c r="N12" i="17" s="1"/>
  <c r="I11" i="17"/>
  <c r="N11" i="17" s="1"/>
  <c r="I10" i="17"/>
  <c r="N10" i="17" s="1"/>
  <c r="I9" i="17"/>
  <c r="N9" i="17" s="1"/>
  <c r="I8" i="17"/>
  <c r="N8" i="17" s="1"/>
  <c r="I7" i="17"/>
  <c r="N7" i="17" s="1"/>
  <c r="I6" i="17"/>
  <c r="N6" i="17" s="1"/>
  <c r="I5" i="17"/>
  <c r="N5" i="17" s="1"/>
  <c r="I4" i="17"/>
  <c r="N4" i="17" s="1"/>
  <c r="I3" i="17"/>
  <c r="N3"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<sst xmlns="http://schemas.openxmlformats.org/spreadsheetml/2006/main" count="11131" uniqueCount="6219">
  <si>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</si>
  <si>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</si>
  <si>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</si>
  <si>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</si>
  <si>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</si>
  <si>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</si>
  <si>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</si>
  <si>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</si>
  <si>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</si>
  <si>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</si>
  <si>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</si>
  <si>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</si>
  <si>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</si>
  <si>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</si>
  <si>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</si>
  <si>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</si>
  <si>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</si>
  <si>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</si>
  <si>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</si>
  <si>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</si>
  <si>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</si>
  <si>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</si>
  <si>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</si>
  <si>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</si>
  <si>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</si>
  <si>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</si>
  <si>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</si>
  <si>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</si>
  <si>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</si>
  <si>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</si>
  <si>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</si>
  <si>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</si>
  <si>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</si>
  <si>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</si>
  <si>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</si>
  <si>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</si>
  <si>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</si>
  <si>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</si>
  <si>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</si>
  <si>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</si>
  <si>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</si>
  <si>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</si>
  <si>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</si>
  <si>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</si>
  <si>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</si>
  <si>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</si>
  <si>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</si>
  <si>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</si>
  <si>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</si>
  <si>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</si>
  <si>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</si>
  <si>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</si>
  <si>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</si>
  <si>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</si>
  <si>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</si>
  <si>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</si>
  <si>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</si>
  <si>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</si>
  <si>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</si>
  <si>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</si>
  <si>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</si>
  <si>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</si>
  <si>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</si>
  <si>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</si>
  <si>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</si>
  <si>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</si>
  <si>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</si>
  <si>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</si>
  <si>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</si>
  <si>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</si>
  <si>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</si>
  <si>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</si>
  <si>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</si>
  <si>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</si>
  <si>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</si>
  <si>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</si>
  <si>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</si>
  <si>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</si>
  <si>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</si>
  <si>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</si>
  <si>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</si>
  <si>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</si>
  <si>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</si>
  <si>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</si>
  <si>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</si>
  <si>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</si>
  <si>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</si>
  <si>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</si>
  <si>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</si>
  <si>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</si>
  <si>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</si>
  <si>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</si>
  <si>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</si>
  <si>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</si>
  <si>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</si>
  <si>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</si>
  <si>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</si>
  <si>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</si>
  <si>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</si>
  <si>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</si>
  <si>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</si>
  <si>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</si>
  <si>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</si>
  <si>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</si>
  <si>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</si>
  <si>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</si>
  <si>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</si>
  <si>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</si>
  <si>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</si>
  <si>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</si>
  <si>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</si>
  <si>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</si>
  <si>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</si>
  <si>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</si>
  <si>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</si>
  <si>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</si>
  <si>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</si>
  <si>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</si>
  <si>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</si>
  <si>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</si>
  <si>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</si>
  <si>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</si>
  <si>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</si>
  <si>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</si>
  <si>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</si>
  <si>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</si>
  <si>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</si>
  <si>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</si>
  <si>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</si>
  <si>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</si>
  <si>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</si>
  <si>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</si>
  <si>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</si>
  <si>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</si>
  <si>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</si>
  <si>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</si>
  <si>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</si>
  <si>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</si>
  <si>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</si>
  <si>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</si>
  <si>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</si>
  <si>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</si>
  <si>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</si>
  <si>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</si>
  <si>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</si>
  <si>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</si>
  <si>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</si>
  <si>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</si>
  <si>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</si>
  <si>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</si>
  <si>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</si>
  <si>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</si>
  <si>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</si>
  <si>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</si>
  <si>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</si>
  <si>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</si>
  <si>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</si>
  <si>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</si>
  <si>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</si>
  <si>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</si>
  <si>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</si>
  <si>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</si>
  <si>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</si>
  <si>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</si>
  <si>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</si>
  <si>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</si>
  <si>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</si>
  <si>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</si>
  <si>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</si>
  <si>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</si>
  <si>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</si>
  <si>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</si>
  <si>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</si>
  <si>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</si>
  <si>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</si>
  <si>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</si>
  <si>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</si>
  <si>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</si>
  <si>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</si>
  <si>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</si>
  <si>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</si>
  <si>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</si>
  <si>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</si>
  <si>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</si>
  <si>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</si>
  <si>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</si>
  <si>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</si>
  <si>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</si>
  <si>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</si>
  <si>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</si>
  <si>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</si>
  <si>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</si>
  <si>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</si>
  <si>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</si>
  <si>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</si>
  <si>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</si>
  <si>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</si>
  <si>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</si>
  <si>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</si>
  <si>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</si>
  <si>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</si>
  <si>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</si>
  <si>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</si>
  <si>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</si>
  <si>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</si>
  <si>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</si>
  <si>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</si>
  <si>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</si>
  <si>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</si>
  <si>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</si>
  <si>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</si>
  <si>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</si>
  <si>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</si>
  <si>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</si>
  <si>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</si>
  <si>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</si>
  <si>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</si>
  <si>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</si>
  <si>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</si>
  <si>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</si>
  <si>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</si>
  <si>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</si>
  <si>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</si>
  <si>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</si>
  <si>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</si>
  <si>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</si>
  <si>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</si>
  <si>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</si>
  <si>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</si>
  <si>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</si>
  <si>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</si>
  <si>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</si>
  <si>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</si>
  <si>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</si>
  <si>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</si>
  <si>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</si>
  <si>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</si>
  <si>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</si>
  <si>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</si>
  <si>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</si>
  <si>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</si>
  <si>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</si>
  <si>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</si>
  <si>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</si>
  <si>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</si>
  <si>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</si>
  <si>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</si>
  <si>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</si>
  <si>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</si>
  <si>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</si>
  <si>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</si>
  <si>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</si>
  <si>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</si>
  <si>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</si>
  <si>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</si>
  <si>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</si>
  <si>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</si>
  <si>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</si>
  <si>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</si>
  <si>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</si>
  <si>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</si>
  <si>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</si>
  <si>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</si>
  <si>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</si>
  <si>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</si>
  <si>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</si>
  <si>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</si>
  <si>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</si>
  <si>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</si>
  <si>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</si>
  <si>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</si>
  <si>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</si>
  <si>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</si>
  <si>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</si>
  <si>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</si>
  <si>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</si>
  <si>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</si>
  <si>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</si>
  <si>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</si>
  <si>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</si>
  <si>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</si>
  <si>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</si>
  <si>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</si>
  <si>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</si>
  <si>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</si>
  <si>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</si>
  <si>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</si>
  <si>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</si>
  <si>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</si>
  <si>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</si>
  <si>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</si>
  <si>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</si>
  <si>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</si>
  <si>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</si>
  <si>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</si>
  <si>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</si>
  <si>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</si>
  <si>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</si>
  <si>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</si>
  <si>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</si>
  <si>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</si>
  <si>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</si>
  <si>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</si>
  <si>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</si>
  <si>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</si>
  <si>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</si>
  <si>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</si>
  <si>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</si>
  <si>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</si>
  <si>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</si>
  <si>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</si>
  <si>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</si>
  <si>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</si>
  <si>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</si>
  <si>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</si>
  <si>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</si>
  <si>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</si>
  <si>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</si>
  <si>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</si>
  <si>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</si>
  <si>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</si>
  <si>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</si>
  <si>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</si>
  <si>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</si>
  <si>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</si>
  <si>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</si>
  <si>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</si>
  <si>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</si>
  <si>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</si>
  <si>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</si>
  <si>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</si>
  <si>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</si>
  <si>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</si>
  <si>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</si>
  <si>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</si>
  <si>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</si>
  <si>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</si>
  <si>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</si>
  <si>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</si>
  <si>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</si>
  <si>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</si>
  <si>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</si>
  <si>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</si>
  <si>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</si>
  <si>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</si>
  <si>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</si>
  <si>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</si>
  <si>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</si>
  <si>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</si>
  <si>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</si>
  <si>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</si>
  <si>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</si>
  <si>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</si>
  <si>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</si>
  <si>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</si>
  <si>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</si>
  <si>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</si>
  <si>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</si>
  <si>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</si>
  <si>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</si>
  <si>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</si>
  <si>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</si>
  <si>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</si>
  <si>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</si>
  <si>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</si>
  <si>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</si>
  <si>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</si>
  <si>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</si>
  <si>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</si>
  <si>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</si>
  <si>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</si>
  <si>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</si>
  <si>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</si>
  <si>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</si>
  <si>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</si>
  <si>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</si>
  <si>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</si>
  <si>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</si>
  <si>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</si>
  <si>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</si>
  <si>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</si>
  <si>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</si>
  <si>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</si>
  <si>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</si>
  <si>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</si>
  <si>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</si>
  <si>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</si>
  <si>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</si>
  <si>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</si>
  <si>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</si>
  <si>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</si>
  <si>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</si>
  <si>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</si>
  <si>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</si>
  <si>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</si>
  <si>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</si>
  <si>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</si>
  <si>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</si>
  <si>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</si>
  <si>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</si>
  <si>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</si>
  <si>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</si>
  <si>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</si>
  <si>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</si>
  <si>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</si>
  <si>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</si>
  <si>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</si>
  <si>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</si>
  <si>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</si>
  <si>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</si>
  <si>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</si>
  <si>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</si>
  <si>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</si>
  <si>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</si>
  <si>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</si>
  <si>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</si>
  <si>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</si>
  <si>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</si>
  <si>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</si>
  <si>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</si>
  <si>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</si>
  <si>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</si>
  <si>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</si>
  <si>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</si>
  <si>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</si>
  <si>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</si>
  <si>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</si>
  <si>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</si>
  <si>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</si>
  <si>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</si>
  <si>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</si>
  <si>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</si>
  <si>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</si>
  <si>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</si>
  <si>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</si>
  <si>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</si>
  <si>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</si>
  <si>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</si>
  <si>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</si>
  <si>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</si>
  <si>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</si>
  <si>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</si>
  <si>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</si>
  <si>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</si>
  <si>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</si>
  <si>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</si>
  <si>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</si>
  <si>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</si>
  <si>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</si>
  <si>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</si>
  <si>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</si>
  <si>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</si>
  <si>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</si>
  <si>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</si>
  <si>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</si>
  <si>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</si>
  <si>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</si>
  <si>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</si>
  <si>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</si>
  <si>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</si>
  <si>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</si>
  <si>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</si>
  <si>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</si>
  <si>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</si>
  <si>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</si>
  <si>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</si>
  <si>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</si>
  <si>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</si>
  <si>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</si>
  <si>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</si>
  <si>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</si>
  <si>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</si>
  <si>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</si>
  <si>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</si>
  <si>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</si>
  <si>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</si>
  <si>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</si>
  <si>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</si>
  <si>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</si>
  <si>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</si>
  <si>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</si>
  <si>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</si>
  <si>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</si>
  <si>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</si>
  <si>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</si>
  <si>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</si>
  <si>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</si>
  <si>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</si>
  <si>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</si>
  <si>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</si>
  <si>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</si>
  <si>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</si>
  <si>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</si>
  <si>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</si>
  <si>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</si>
  <si>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</si>
  <si>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</si>
  <si>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</si>
  <si>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</si>
  <si>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</si>
  <si>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</si>
  <si>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</si>
  <si>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</si>
  <si>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</si>
  <si>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</si>
  <si>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</si>
  <si>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</si>
  <si>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</si>
  <si>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</si>
  <si>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</si>
  <si>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</si>
  <si>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</si>
  <si>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</si>
  <si>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</si>
  <si>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</si>
  <si>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</si>
  <si>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</si>
  <si>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</si>
  <si>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</si>
  <si>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</si>
  <si>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</si>
  <si>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</si>
  <si>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</si>
  <si>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</si>
  <si>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</si>
  <si>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</si>
  <si>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</si>
  <si>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</si>
  <si>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</si>
  <si>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</si>
  <si>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</si>
  <si>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</si>
  <si>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</si>
  <si>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</si>
  <si>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</si>
  <si>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</si>
  <si>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</si>
  <si>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</si>
  <si>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</si>
  <si>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</si>
  <si>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</si>
  <si>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</si>
  <si>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</si>
  <si>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</si>
  <si>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</si>
  <si>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</si>
  <si>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</si>
  <si>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</si>
  <si>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</si>
  <si>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</si>
  <si>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</si>
  <si>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</si>
  <si>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</si>
  <si>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</si>
  <si>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</si>
  <si>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</si>
  <si>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</si>
  <si>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</si>
  <si>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</si>
  <si>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</si>
  <si>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</si>
  <si>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</si>
  <si>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</si>
  <si>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</si>
  <si>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</si>
  <si>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</si>
  <si>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</si>
  <si>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</si>
  <si>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</si>
  <si>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</si>
  <si>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</si>
  <si>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</si>
  <si>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</si>
  <si>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</si>
  <si>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</si>
  <si>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</si>
  <si>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</si>
  <si>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</si>
  <si>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</si>
  <si>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</si>
  <si>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</si>
  <si>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</si>
  <si>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</si>
  <si>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</si>
  <si>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</si>
  <si>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</si>
  <si>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</si>
  <si>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</si>
  <si>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</si>
  <si>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</si>
  <si>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</si>
  <si>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</si>
  <si>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</si>
  <si>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</si>
  <si>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</si>
  <si>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</si>
  <si>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</si>
  <si>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</si>
  <si>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</si>
  <si>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</si>
  <si>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</si>
  <si>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</si>
  <si>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</si>
  <si>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</si>
  <si>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</si>
  <si>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</si>
  <si>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</si>
  <si>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</si>
  <si>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</si>
  <si>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</si>
  <si>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</si>
  <si>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</si>
  <si>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</si>
  <si>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</si>
  <si>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</si>
  <si>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</si>
  <si>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</si>
  <si>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</si>
  <si>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</si>
  <si>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</si>
  <si>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</si>
  <si>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</si>
  <si>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</si>
  <si>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</si>
  <si>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</si>
  <si>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</si>
  <si>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</si>
  <si>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</si>
  <si>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</si>
  <si>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</si>
  <si>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</si>
  <si>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</si>
  <si>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</si>
  <si>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</si>
  <si>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</si>
  <si>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</si>
  <si>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</si>
  <si>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</si>
  <si>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</si>
  <si>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</si>
  <si>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</si>
  <si>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</si>
  <si>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</si>
  <si>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</si>
  <si>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</si>
  <si>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</si>
  <si>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</si>
  <si>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</si>
  <si>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</si>
  <si>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</si>
  <si>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</si>
  <si>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</si>
  <si>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</si>
  <si>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</si>
  <si>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</si>
  <si>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</si>
  <si>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</si>
  <si>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</si>
  <si>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</si>
  <si>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</si>
  <si>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</si>
  <si>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</si>
  <si>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</si>
  <si>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</si>
  <si>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</si>
  <si>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</si>
  <si>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</si>
  <si>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</si>
  <si>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</si>
  <si>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</si>
  <si>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</si>
  <si>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</si>
  <si>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</si>
  <si>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</si>
  <si>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</si>
  <si>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</si>
  <si>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</si>
  <si>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</si>
  <si>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</si>
  <si>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</si>
  <si>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</si>
  <si>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</si>
  <si>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</si>
  <si>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</si>
  <si>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</si>
  <si>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</si>
  <si>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</si>
  <si>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</si>
  <si>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</si>
  <si>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</si>
  <si>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</si>
  <si>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</si>
  <si>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</si>
  <si>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</si>
  <si>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</si>
  <si>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</si>
  <si>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</si>
  <si>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</si>
  <si>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</si>
  <si>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</si>
  <si>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</si>
  <si>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</si>
  <si>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</si>
  <si>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</si>
  <si>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</si>
  <si>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</si>
  <si>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</si>
  <si>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</si>
  <si>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</si>
  <si>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</si>
  <si>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</si>
  <si>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</si>
  <si>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</si>
  <si>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</si>
  <si>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</si>
  <si>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</si>
  <si>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</si>
  <si>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</si>
  <si>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</si>
  <si>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</si>
  <si>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</si>
  <si>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</si>
  <si>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</si>
  <si>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</si>
  <si>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</si>
  <si>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</si>
  <si>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</si>
  <si>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</si>
  <si>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</si>
  <si>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</si>
  <si>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</si>
  <si>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</si>
  <si>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</si>
  <si>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</si>
  <si>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</si>
  <si>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</si>
  <si>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</si>
  <si>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</si>
  <si>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</si>
  <si>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</si>
  <si>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</si>
  <si>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</si>
  <si>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</si>
  <si>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</si>
  <si>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</si>
  <si>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</si>
  <si>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</si>
  <si>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</si>
  <si>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</si>
  <si>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</si>
  <si>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</si>
  <si>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</si>
  <si>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</si>
  <si>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</si>
  <si>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</si>
  <si>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</si>
  <si>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</si>
  <si>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</si>
  <si>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</si>
  <si>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</si>
  <si>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</si>
  <si>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</si>
  <si>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</si>
  <si>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</si>
  <si>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</si>
  <si>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</si>
  <si>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</si>
  <si>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</si>
  <si>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</si>
  <si>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</si>
  <si>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</si>
  <si>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</si>
  <si>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</si>
  <si>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</si>
  <si>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</si>
  <si>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</si>
  <si>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</si>
  <si>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</si>
  <si>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</si>
  <si>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</si>
  <si>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</si>
  <si>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</si>
  <si>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</si>
  <si>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</si>
  <si>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</si>
  <si>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</si>
  <si>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</si>
  <si>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</si>
  <si>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</si>
  <si>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</si>
  <si>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</si>
  <si>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</si>
  <si>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</si>
  <si>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</si>
  <si>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</si>
  <si>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</si>
  <si>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</si>
  <si>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</si>
  <si>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</si>
  <si>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</si>
  <si>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</si>
  <si>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</si>
  <si>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</si>
  <si>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</si>
  <si>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</si>
  <si>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</si>
  <si>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</si>
  <si>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</si>
  <si>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</si>
  <si>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</si>
  <si>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</si>
  <si>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</si>
  <si>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</si>
  <si>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</si>
  <si>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</si>
  <si>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</si>
  <si>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</si>
  <si>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</si>
  <si>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</si>
  <si>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</si>
  <si>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</si>
  <si>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</si>
  <si>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</si>
  <si>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</si>
  <si>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</si>
  <si>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</si>
  <si>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</si>
  <si>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</si>
  <si>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</si>
  <si>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</si>
  <si>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</si>
  <si>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</si>
  <si>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</si>
  <si>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</si>
  <si>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</si>
  <si>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</si>
  <si>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</si>
  <si>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</si>
  <si>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</si>
  <si>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</si>
  <si>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</si>
  <si>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</si>
  <si>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</si>
  <si>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</si>
  <si>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</si>
  <si>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</si>
  <si>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</si>
  <si>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</si>
  <si>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</si>
  <si>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</si>
  <si>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</si>
  <si>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</si>
  <si>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</si>
  <si>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</si>
  <si>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</si>
  <si>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</si>
  <si>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</si>
  <si>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</si>
  <si>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</si>
  <si>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</si>
  <si>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</si>
  <si>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</si>
  <si>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</si>
  <si>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</si>
  <si>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</si>
  <si>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</si>
  <si>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</si>
  <si>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</si>
  <si>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</si>
  <si>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</si>
  <si>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</si>
  <si>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</si>
  <si>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</si>
  <si>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</si>
  <si>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</si>
  <si>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</si>
  <si>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</si>
  <si>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</si>
  <si>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</si>
  <si>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</si>
  <si>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</si>
  <si>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</si>
  <si>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</si>
  <si>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</si>
  <si>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</si>
  <si>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</si>
  <si>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</si>
  <si>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</si>
  <si>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</si>
  <si>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</si>
  <si>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</si>
  <si>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</si>
  <si>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</si>
  <si>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</si>
  <si>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</si>
  <si>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</si>
  <si>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</si>
  <si>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</si>
  <si>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</si>
  <si>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</si>
  <si>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</si>
  <si>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</si>
  <si>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</si>
  <si>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</si>
  <si>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</si>
  <si>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</si>
  <si>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</si>
  <si>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</si>
  <si>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</si>
  <si>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</si>
  <si>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</si>
  <si>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</si>
  <si>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</si>
  <si>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</si>
  <si>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</si>
  <si>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</si>
  <si>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</si>
  <si>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</si>
  <si>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</si>
  <si>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</si>
  <si>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</si>
  <si>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</si>
  <si>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</si>
  <si>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</si>
  <si>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</si>
  <si>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</si>
  <si>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</si>
  <si>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</si>
  <si>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</si>
  <si>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</si>
  <si>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</si>
  <si>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</si>
  <si>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</si>
  <si>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</si>
  <si>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</si>
  <si>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</si>
  <si>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</si>
  <si>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</si>
  <si>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</si>
  <si>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</si>
  <si>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</si>
  <si>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</si>
  <si>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</si>
  <si>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</si>
  <si>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</si>
  <si>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</si>
  <si>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</si>
  <si>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</si>
  <si>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</si>
  <si>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</si>
  <si>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</si>
  <si>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</si>
  <si>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</si>
  <si>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</si>
  <si>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</si>
  <si>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</si>
  <si>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</si>
  <si>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</si>
  <si>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</si>
  <si>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</si>
  <si>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</si>
  <si>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</si>
  <si>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</si>
  <si>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</si>
  <si>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</si>
  <si>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</si>
  <si>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</si>
  <si>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</si>
  <si>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</si>
  <si>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</si>
  <si>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</si>
  <si>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</si>
  <si>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</si>
  <si>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</si>
  <si>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</si>
  <si>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</si>
  <si>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</si>
  <si>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</si>
  <si>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</si>
  <si>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</si>
  <si>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</si>
  <si>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</si>
  <si>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</si>
  <si>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</si>
  <si>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</si>
  <si>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</si>
  <si>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</si>
  <si>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</si>
  <si>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</si>
  <si>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</si>
  <si>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</si>
  <si>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</si>
  <si>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</si>
  <si>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</si>
  <si>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</si>
  <si>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</si>
  <si>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</si>
  <si>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</si>
  <si>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</si>
  <si>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</si>
  <si>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</si>
  <si>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</si>
  <si>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</si>
  <si>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</si>
  <si>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</si>
  <si>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</si>
  <si>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</si>
  <si>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</si>
  <si>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</si>
  <si>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</si>
  <si>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</si>
  <si>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</si>
  <si>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</si>
  <si>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</si>
  <si>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</si>
  <si>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</si>
  <si>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</si>
  <si>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</si>
  <si>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</si>
  <si>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</si>
  <si>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</si>
  <si>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</si>
  <si>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</si>
  <si>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</si>
  <si>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</si>
  <si>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</si>
  <si>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</si>
  <si>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</si>
  <si>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</si>
  <si>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</si>
  <si>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</si>
  <si>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</si>
  <si>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</si>
  <si>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</si>
  <si>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</si>
  <si>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</si>
  <si>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</si>
  <si>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</si>
  <si>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</si>
  <si>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</si>
  <si>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</si>
  <si>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</si>
  <si>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</si>
  <si>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</si>
  <si>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</si>
  <si>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</si>
  <si>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</si>
  <si>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</si>
  <si>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</si>
  <si>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</si>
  <si>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</si>
  <si>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</si>
  <si>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</si>
  <si>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</si>
  <si>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</si>
  <si>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</si>
  <si>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</si>
  <si>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</si>
  <si>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</si>
  <si>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</si>
  <si>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</si>
  <si>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</si>
  <si>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</si>
  <si>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</si>
  <si>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</si>
  <si>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</si>
  <si>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</si>
  <si>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</si>
  <si>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</si>
  <si>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</si>
  <si>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</si>
  <si>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</si>
  <si>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</si>
  <si>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</si>
  <si>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</si>
  <si>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</si>
  <si>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</si>
  <si>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</si>
  <si>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</si>
  <si>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</si>
  <si>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</si>
  <si>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</si>
  <si>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</si>
  <si>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</si>
  <si>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</si>
  <si>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</si>
  <si>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</si>
  <si>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</si>
  <si>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</si>
  <si>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</si>
  <si>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</si>
  <si>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</si>
  <si>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</si>
  <si>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</si>
  <si>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</si>
  <si>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</si>
  <si>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</si>
  <si>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</si>
  <si>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</si>
  <si>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</si>
  <si>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</si>
  <si>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</si>
  <si>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</si>
  <si>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</si>
  <si>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</si>
  <si>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</si>
  <si>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</si>
  <si>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</si>
  <si>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</si>
  <si>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</si>
  <si>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</si>
  <si>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</si>
  <si>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</si>
  <si>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</si>
  <si>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</si>
  <si>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</si>
  <si>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</si>
  <si>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</si>
  <si>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</si>
  <si>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</si>
  <si>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</si>
  <si>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</si>
  <si>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</si>
  <si>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</si>
  <si>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</si>
  <si>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</si>
  <si>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</si>
  <si>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</si>
  <si>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</si>
  <si>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</si>
  <si>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</si>
  <si>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</si>
  <si>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</si>
  <si>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</si>
  <si>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</si>
  <si>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</si>
  <si>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</si>
  <si>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</si>
  <si>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</si>
  <si>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</si>
  <si>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</si>
  <si>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</si>
  <si>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</si>
  <si>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</si>
  <si>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</si>
  <si>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</si>
  <si>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</si>
  <si>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</si>
  <si>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</si>
  <si>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</si>
  <si>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</si>
  <si>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</si>
  <si>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</si>
  <si>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</si>
  <si>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</si>
  <si>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</si>
  <si>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</si>
  <si>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</si>
  <si>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</si>
  <si>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</si>
  <si>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</si>
  <si>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</si>
  <si>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</si>
  <si>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</si>
  <si>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</si>
  <si>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</si>
  <si>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</si>
  <si>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</si>
  <si>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</si>
  <si>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</si>
  <si>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</si>
  <si>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</si>
  <si>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</si>
  <si>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</si>
  <si>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</si>
  <si>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</si>
  <si>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</si>
  <si>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</si>
  <si>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</si>
  <si>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</si>
  <si>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</si>
  <si>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</si>
  <si>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</si>
  <si>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</si>
  <si>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</si>
  <si>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</si>
  <si>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</si>
  <si>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</si>
  <si>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</si>
  <si>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</si>
  <si>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</si>
  <si>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</si>
  <si>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</si>
  <si>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</si>
  <si>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</si>
  <si>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</si>
  <si>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</si>
  <si>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</si>
  <si>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</si>
  <si>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</si>
  <si>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</si>
  <si>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</si>
  <si>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</si>
  <si>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</si>
  <si>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</si>
  <si>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</si>
  <si>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</si>
  <si>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</si>
  <si>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</si>
  <si>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</si>
  <si>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</si>
  <si>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</si>
  <si>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</si>
  <si>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</si>
  <si>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</si>
  <si>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</si>
  <si>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</si>
  <si>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</si>
  <si>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</si>
  <si>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</si>
  <si>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</si>
  <si>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</si>
  <si>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</si>
  <si>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</si>
  <si>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</si>
  <si>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</si>
  <si>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</si>
  <si>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</si>
  <si>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</si>
  <si>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</si>
  <si>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</si>
  <si>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</si>
  <si>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</si>
  <si>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</si>
  <si>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</si>
  <si>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</si>
  <si>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</si>
  <si>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</si>
  <si>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</si>
  <si>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</si>
  <si>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</si>
  <si>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</si>
  <si>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</si>
  <si>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</si>
  <si>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</si>
  <si>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</si>
  <si>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</si>
  <si>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</si>
  <si>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</si>
  <si>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</si>
  <si>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</si>
  <si>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</si>
  <si>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</si>
  <si>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</si>
  <si>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</si>
  <si>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</si>
  <si>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</si>
  <si>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</si>
  <si>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</si>
  <si>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</si>
  <si>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</si>
  <si>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</si>
  <si>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</si>
  <si>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</si>
  <si>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</si>
  <si>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</si>
  <si>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</si>
  <si>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</si>
  <si>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</si>
  <si>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</si>
  <si>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</si>
  <si>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</si>
  <si>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</si>
  <si>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</si>
  <si>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</si>
  <si>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</si>
  <si>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</si>
  <si>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</si>
  <si>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</si>
  <si>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</si>
  <si>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</si>
  <si>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</si>
  <si>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</si>
  <si>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</si>
  <si>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</si>
  <si>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</si>
  <si>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</si>
  <si>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</si>
  <si>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</si>
  <si>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</si>
  <si>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</si>
  <si>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</si>
  <si>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</si>
  <si>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</si>
  <si>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</si>
  <si>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</si>
  <si>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</si>
  <si>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</si>
  <si>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</si>
  <si>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</si>
  <si>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</si>
  <si>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</si>
  <si>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</si>
  <si>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</si>
  <si>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</si>
  <si>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</si>
  <si>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</si>
  <si>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</si>
  <si>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</si>
  <si>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</si>
  <si>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</si>
  <si>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</si>
  <si>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</si>
  <si>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</si>
  <si>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</si>
  <si>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</si>
  <si>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</si>
  <si>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</si>
  <si>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</si>
  <si>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</si>
  <si>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</si>
  <si>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</si>
  <si>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</si>
  <si>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</si>
  <si>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</si>
  <si>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</si>
  <si>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</si>
  <si>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</si>
  <si>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</si>
  <si>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</si>
  <si>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</si>
  <si>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</si>
  <si>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</si>
  <si>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</si>
  <si>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</si>
  <si>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</si>
  <si>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</si>
  <si>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</si>
  <si>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</si>
  <si>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</si>
  <si>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</si>
  <si>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</si>
  <si>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</si>
  <si>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</si>
  <si>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</si>
  <si>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</si>
  <si>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</si>
  <si>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</si>
  <si>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</si>
  <si>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</si>
  <si>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</si>
  <si>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</si>
  <si>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</si>
  <si>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</si>
  <si>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</si>
  <si>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</si>
  <si>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</si>
  <si>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</si>
  <si>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</si>
  <si>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</si>
  <si>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</si>
  <si>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</si>
  <si>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</si>
  <si>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</si>
  <si>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</si>
  <si>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</si>
  <si>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</si>
  <si>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</si>
  <si>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</si>
  <si>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</si>
  <si>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</si>
  <si>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</si>
  <si>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</si>
  <si>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</si>
  <si>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</si>
  <si>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</si>
  <si>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</si>
  <si>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</si>
  <si>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</si>
  <si>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</si>
  <si>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</si>
  <si>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</si>
  <si>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</si>
  <si>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</si>
  <si>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</si>
  <si>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</si>
  <si>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</si>
  <si>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</si>
  <si>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</si>
  <si>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</si>
  <si>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</si>
  <si>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</si>
  <si>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</si>
  <si>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</si>
  <si>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</si>
  <si>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</si>
  <si>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</si>
  <si>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</si>
  <si>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</si>
  <si>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</si>
  <si>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</si>
  <si>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</si>
  <si>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</si>
  <si>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</si>
  <si>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</si>
  <si>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</si>
  <si>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</si>
  <si>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</si>
  <si>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</si>
  <si>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</si>
  <si>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</si>
  <si>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</si>
  <si>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</si>
  <si>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</si>
  <si>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</si>
  <si>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</si>
  <si>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</si>
  <si>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</si>
  <si>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</si>
  <si>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</si>
  <si>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</si>
  <si>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</si>
  <si>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</si>
  <si>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</si>
  <si>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</si>
  <si>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</si>
  <si>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</si>
  <si>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</si>
  <si>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</si>
  <si>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</si>
  <si>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</si>
  <si>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</si>
  <si>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</si>
  <si>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</si>
  <si>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</si>
  <si>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</si>
  <si>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</si>
  <si>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</si>
  <si>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</si>
  <si>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</si>
  <si>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</si>
  <si>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</si>
  <si>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</si>
  <si>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</si>
  <si>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</si>
  <si>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</si>
  <si>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</si>
  <si>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</si>
  <si>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</si>
  <si>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</si>
  <si>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</si>
  <si>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</si>
  <si>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</si>
  <si>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</si>
  <si>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</si>
  <si>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</si>
  <si>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</si>
  <si>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</si>
  <si>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</si>
  <si>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</si>
  <si>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</si>
  <si>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</si>
  <si>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</si>
  <si>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</si>
  <si>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</si>
  <si>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</si>
  <si>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</si>
  <si>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</si>
  <si>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</si>
  <si>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</si>
  <si>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</si>
  <si>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</si>
  <si>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</si>
  <si>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</si>
  <si>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</si>
  <si>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</si>
  <si>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</si>
  <si>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</si>
  <si>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</si>
  <si>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</si>
  <si>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</si>
  <si>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</si>
  <si>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</si>
  <si>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</si>
  <si>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</si>
  <si>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</si>
  <si>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</si>
  <si>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</si>
  <si>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</si>
  <si>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</si>
  <si>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</si>
  <si>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</si>
  <si>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</si>
  <si>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</si>
  <si>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</si>
  <si>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</si>
  <si>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</si>
  <si>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</si>
  <si>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</si>
  <si>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</si>
  <si>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</si>
  <si>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</si>
  <si>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</si>
  <si>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</si>
  <si>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</si>
  <si>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</si>
  <si>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</si>
  <si>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</si>
  <si>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</si>
  <si>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</si>
  <si>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</si>
  <si>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</si>
  <si>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</si>
  <si>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</si>
  <si>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</si>
  <si>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</si>
  <si>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</si>
  <si>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</si>
  <si>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</si>
  <si>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</si>
  <si>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</si>
  <si>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</si>
  <si>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</si>
  <si>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</si>
  <si>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</si>
  <si>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</si>
  <si>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</si>
  <si>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</si>
  <si>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</si>
  <si>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</si>
  <si>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</si>
  <si>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</si>
  <si>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</si>
  <si>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</si>
  <si>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</si>
  <si>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</si>
  <si>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</si>
  <si>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</si>
  <si>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</si>
  <si>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</si>
  <si>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</si>
  <si>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</si>
  <si>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</si>
  <si>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</si>
  <si>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</si>
  <si>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</si>
  <si>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</si>
  <si>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</si>
  <si>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</si>
  <si>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</si>
  <si>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</si>
  <si>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</si>
  <si>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</si>
  <si>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</si>
  <si>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</si>
  <si>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</si>
  <si>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</si>
  <si>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</si>
  <si>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</si>
  <si>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</si>
  <si>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</si>
  <si>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</si>
  <si>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</si>
  <si>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</si>
  <si>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</si>
  <si>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</si>
  <si>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</si>
  <si>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</si>
  <si>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</si>
  <si>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</si>
  <si>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</si>
  <si>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</si>
  <si>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</si>
  <si>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</si>
  <si>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</si>
  <si>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</si>
  <si>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</si>
  <si>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</si>
  <si>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</si>
  <si>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</si>
  <si>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</si>
  <si>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</si>
  <si>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</si>
  <si>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</si>
  <si>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</si>
  <si>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</si>
  <si>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</si>
  <si>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</si>
  <si>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</si>
  <si>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</si>
  <si>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</si>
  <si>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</si>
  <si>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</si>
  <si>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</si>
  <si>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</si>
  <si>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</si>
  <si>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</si>
  <si>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</si>
  <si>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</si>
  <si>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</si>
  <si>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</si>
  <si>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</si>
  <si>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</si>
  <si>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</si>
  <si>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</si>
  <si>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</si>
  <si>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</si>
  <si>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</si>
  <si>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</si>
  <si>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</si>
  <si>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</si>
  <si>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</si>
  <si>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</si>
  <si>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</si>
  <si>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</si>
  <si>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</si>
  <si>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</si>
  <si>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</si>
  <si>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</si>
  <si>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</si>
  <si>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</si>
  <si>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</si>
  <si>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</si>
  <si>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</si>
  <si>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</si>
  <si>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</si>
  <si>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</si>
  <si>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</si>
  <si>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</si>
  <si>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</si>
  <si>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</si>
  <si>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</si>
  <si>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</si>
  <si>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</si>
  <si>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</si>
  <si>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</si>
  <si>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</si>
  <si>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</si>
  <si>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</si>
  <si>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</si>
  <si>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</si>
  <si>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</si>
  <si>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</si>
  <si>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</si>
  <si>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</si>
  <si>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</si>
  <si>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</si>
  <si>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</si>
  <si>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</si>
  <si>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</si>
  <si>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</si>
  <si>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</si>
  <si>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</si>
  <si>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</si>
  <si>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</si>
  <si>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</si>
  <si>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</si>
  <si>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</si>
  <si>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</si>
  <si>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</si>
  <si>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</si>
  <si>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</si>
  <si>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</si>
  <si>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</si>
  <si>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</si>
  <si>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</si>
  <si>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</si>
  <si>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</si>
  <si>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</si>
  <si>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</si>
  <si>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</si>
  <si>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</si>
  <si>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</si>
  <si>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</si>
  <si>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</si>
  <si>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</si>
  <si>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</si>
  <si>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</si>
  <si>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</si>
  <si>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</si>
  <si>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</si>
  <si>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</si>
  <si>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</si>
  <si>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</si>
  <si>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</si>
  <si>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</si>
  <si>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</si>
  <si>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</si>
  <si>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</si>
  <si>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</si>
  <si>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</si>
  <si>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</si>
  <si>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</si>
  <si>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</si>
  <si>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</si>
  <si>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</si>
  <si>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</si>
  <si>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</si>
  <si>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</si>
  <si>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</si>
  <si>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</si>
  <si>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</si>
  <si>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</si>
  <si>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</si>
  <si>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</si>
  <si>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</si>
  <si>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</si>
  <si>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</si>
  <si>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</si>
  <si>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</si>
  <si>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</si>
  <si>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</si>
  <si>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</si>
  <si>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</si>
  <si>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</si>
  <si>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</si>
  <si>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</si>
  <si>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</si>
  <si>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</si>
  <si>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</si>
  <si>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</si>
  <si>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</si>
  <si>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</si>
  <si>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</si>
  <si>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</si>
  <si>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</si>
  <si>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</si>
  <si>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</si>
  <si>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</si>
  <si>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</si>
  <si>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</si>
  <si>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</si>
  <si>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</si>
  <si>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</si>
  <si>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</si>
  <si>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</si>
  <si>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</si>
  <si>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</si>
  <si>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</si>
  <si>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</si>
  <si>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</si>
  <si>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</si>
  <si>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</si>
  <si>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</si>
  <si>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</si>
  <si>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</si>
  <si>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</si>
  <si>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</si>
  <si>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</si>
  <si>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</si>
  <si>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</si>
  <si>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</si>
  <si>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</si>
  <si>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</si>
  <si>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</si>
  <si>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</si>
  <si>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</si>
  <si>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</si>
  <si>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</si>
  <si>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</si>
  <si>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</si>
  <si>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</si>
  <si>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</si>
  <si>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</si>
  <si>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</si>
  <si>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</si>
  <si>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</si>
  <si>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</si>
  <si>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</si>
  <si>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</si>
  <si>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</si>
  <si>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</si>
  <si>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</si>
  <si>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</si>
  <si>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</si>
  <si>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</si>
  <si>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</si>
  <si>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</si>
  <si>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</si>
  <si>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</si>
  <si>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</si>
  <si>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</si>
  <si>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</si>
  <si>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</si>
  <si>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</si>
  <si>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</si>
  <si>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</si>
  <si>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</si>
  <si>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</si>
  <si>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</si>
  <si>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</si>
  <si>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</si>
  <si>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</si>
  <si>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</si>
  <si>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</si>
  <si>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</si>
  <si>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</si>
  <si>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</si>
  <si>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</si>
  <si>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</si>
  <si>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</si>
  <si>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</si>
  <si>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</si>
  <si>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</si>
  <si>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</si>
  <si>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</si>
  <si>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</si>
  <si>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</si>
  <si>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</si>
  <si>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</si>
  <si>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</si>
  <si>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</si>
  <si>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</si>
  <si>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</si>
  <si>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</si>
  <si>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</si>
  <si>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</si>
  <si>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</si>
  <si>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</si>
  <si>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</si>
  <si>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</si>
  <si>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</si>
  <si>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</si>
  <si>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</si>
  <si>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</si>
  <si>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</si>
  <si>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</si>
  <si>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</si>
  <si>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</si>
  <si>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</si>
  <si>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</si>
  <si>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</si>
  <si>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</si>
  <si>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</si>
  <si>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</si>
  <si>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</si>
  <si>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</si>
  <si>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</si>
  <si>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</si>
  <si>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</si>
  <si>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</si>
  <si>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</si>
  <si>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</si>
  <si>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</si>
  <si>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</si>
  <si>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</si>
  <si>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</si>
  <si>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</si>
  <si>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</si>
  <si>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</si>
  <si>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</si>
  <si>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</si>
  <si>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</si>
  <si>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</si>
  <si>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</si>
  <si>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</si>
  <si>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</si>
  <si>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</si>
  <si>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</si>
  <si>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</si>
  <si>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</si>
  <si>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</si>
  <si>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</si>
  <si>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</si>
  <si>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</si>
  <si>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</si>
  <si>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</si>
  <si>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</si>
  <si>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</si>
  <si>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</si>
  <si>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</si>
  <si>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</si>
  <si>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</si>
  <si>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</si>
  <si>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</si>
  <si>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</si>
  <si>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</si>
  <si>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</si>
  <si>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</si>
  <si>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</si>
  <si>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</si>
  <si>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</si>
  <si>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</si>
  <si>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</si>
  <si>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</si>
  <si>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</si>
  <si>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</si>
  <si>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</si>
  <si>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</si>
  <si>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</si>
  <si>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</si>
  <si>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</si>
  <si>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</si>
  <si>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</si>
  <si>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</si>
  <si>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</si>
  <si>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</si>
  <si>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</si>
  <si>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</si>
  <si>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</si>
  <si>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</si>
  <si>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</si>
  <si>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</si>
  <si>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</si>
  <si>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</si>
  <si>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</si>
  <si>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</si>
  <si>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</si>
  <si>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</si>
  <si>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</si>
  <si>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</si>
  <si>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</si>
  <si>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</si>
  <si>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</si>
  <si>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</si>
  <si>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</si>
  <si>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</si>
  <si>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</si>
  <si>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</si>
  <si>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</si>
  <si>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</si>
  <si>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</si>
  <si>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</si>
  <si>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</si>
  <si>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</si>
  <si>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</si>
  <si>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</si>
  <si>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</si>
  <si>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</si>
  <si>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</si>
  <si>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</si>
  <si>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</si>
  <si>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</si>
  <si>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</si>
  <si>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</si>
  <si>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</si>
  <si>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</si>
  <si>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</si>
  <si>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</si>
  <si>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</si>
  <si>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</si>
  <si>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</si>
  <si>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</si>
  <si>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</si>
  <si>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</si>
  <si>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</si>
  <si>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</si>
  <si>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</si>
  <si>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</si>
  <si>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</si>
  <si>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</si>
  <si>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</si>
  <si>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</si>
  <si>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</si>
  <si>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</si>
  <si>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</si>
  <si>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</si>
  <si>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</si>
  <si>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</si>
  <si>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</si>
  <si>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</si>
  <si>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</si>
  <si>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</si>
  <si>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</si>
  <si>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</si>
  <si>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</si>
  <si>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</si>
  <si>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</si>
  <si>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</si>
  <si>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</si>
  <si>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</si>
  <si>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</si>
  <si>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</si>
  <si>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</si>
  <si>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</si>
  <si>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</si>
  <si>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</si>
  <si>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</si>
  <si>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</si>
  <si>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</si>
  <si>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</si>
  <si>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</si>
  <si>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</si>
  <si>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</si>
  <si>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</si>
  <si>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</si>
  <si>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</si>
  <si>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</si>
  <si>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</si>
  <si>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</si>
  <si>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</si>
  <si>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</si>
  <si>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</si>
  <si>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</si>
  <si>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</si>
  <si>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</si>
  <si>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</si>
  <si>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</si>
  <si>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</si>
  <si>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</si>
  <si>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</si>
  <si>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</si>
  <si>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</si>
  <si>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</si>
  <si>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</si>
  <si>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</si>
  <si>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</si>
  <si>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</si>
  <si>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</si>
  <si>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</si>
  <si>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</si>
  <si>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</si>
  <si>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</si>
  <si>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</si>
  <si>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</si>
  <si>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</si>
  <si>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</si>
  <si>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</si>
  <si>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</si>
  <si>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</si>
  <si>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</si>
  <si>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</si>
  <si>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</si>
  <si>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</si>
  <si>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</si>
  <si>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</si>
  <si>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</si>
  <si>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</si>
  <si>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</si>
  <si>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</si>
  <si>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</si>
  <si>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</si>
  <si>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</si>
  <si>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</si>
  <si>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</si>
  <si>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</si>
  <si>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</si>
  <si>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</si>
  <si>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</si>
  <si>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</si>
  <si>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</si>
  <si>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</si>
  <si>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</si>
  <si>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</si>
  <si>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</si>
  <si>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</si>
  <si>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</si>
  <si>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</si>
  <si>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</si>
  <si>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</si>
  <si>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</si>
  <si>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</si>
  <si>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</si>
  <si>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</si>
  <si>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</si>
  <si>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</si>
  <si>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</si>
  <si>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</si>
  <si>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</si>
  <si>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</si>
  <si>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</si>
  <si>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</si>
  <si>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</si>
  <si>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</si>
  <si>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</si>
  <si>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</si>
  <si>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</si>
  <si>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</si>
  <si>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</si>
  <si>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</si>
  <si>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</si>
  <si>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</si>
  <si>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</si>
  <si>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</si>
  <si>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</si>
  <si>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</si>
  <si>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</si>
  <si>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</si>
  <si>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</si>
  <si>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</si>
  <si>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</si>
  <si>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</si>
  <si>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</si>
  <si>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</si>
  <si>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</si>
  <si>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</si>
  <si>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</si>
  <si>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</si>
  <si>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</si>
  <si>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</si>
  <si>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</si>
  <si>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</si>
  <si>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</si>
  <si>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</si>
  <si>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</si>
  <si>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</si>
  <si>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</si>
  <si>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</si>
  <si>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</si>
  <si>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</si>
  <si>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</si>
  <si>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</si>
  <si>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</si>
  <si>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</si>
  <si>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</si>
  <si>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</si>
  <si>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</si>
  <si>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</si>
  <si>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</si>
  <si>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</si>
  <si>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</si>
  <si>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</si>
  <si>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</si>
  <si>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</si>
  <si>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</si>
  <si>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</si>
  <si>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</si>
  <si>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</si>
  <si>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</si>
  <si>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</si>
  <si>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</si>
  <si>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</si>
  <si>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</si>
  <si>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</si>
  <si>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</si>
  <si>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</si>
  <si>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</si>
  <si>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</si>
  <si>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</si>
  <si>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</si>
  <si>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</si>
  <si>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</si>
  <si>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</si>
  <si>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</si>
  <si>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</si>
  <si>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</si>
  <si>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</si>
  <si>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</si>
  <si>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</si>
  <si>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</si>
  <si>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</si>
  <si>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</si>
  <si>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</si>
  <si>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</si>
  <si>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</si>
  <si>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</si>
  <si>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</si>
  <si>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</si>
  <si>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</si>
  <si>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</si>
  <si>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</si>
  <si>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</si>
  <si>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</si>
  <si>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</si>
  <si>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</si>
  <si>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</si>
  <si>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</si>
  <si>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</si>
  <si>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</si>
  <si>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</si>
  <si>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</si>
  <si>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</si>
  <si>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</si>
  <si>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</si>
  <si>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</si>
  <si>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</si>
  <si>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</si>
  <si>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</si>
  <si>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</si>
  <si>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</si>
  <si>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</si>
  <si>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</si>
  <si>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</si>
  <si>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</si>
  <si>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</si>
  <si>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</si>
  <si>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</si>
  <si>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</si>
  <si>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</si>
  <si>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</si>
  <si>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</si>
  <si>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</si>
  <si>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</si>
  <si>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</si>
  <si>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</si>
  <si>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</si>
  <si>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</si>
  <si>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</si>
  <si>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</si>
  <si>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</si>
  <si>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</si>
  <si>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</si>
  <si>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</si>
  <si>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</si>
  <si>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</si>
  <si>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</si>
  <si>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</si>
  <si>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</si>
  <si>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</si>
  <si>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</si>
  <si>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</si>
  <si>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</si>
  <si>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</si>
  <si>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</si>
  <si>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</si>
  <si>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</si>
  <si>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</si>
  <si>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</si>
  <si>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</si>
  <si>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</si>
  <si>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</si>
  <si>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</si>
  <si>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</si>
  <si>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</si>
  <si>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</si>
  <si>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</si>
  <si>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</si>
  <si>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</si>
  <si>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</si>
  <si>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</si>
  <si>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</si>
  <si>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</si>
  <si>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</si>
  <si>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</si>
  <si>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</si>
  <si>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</si>
  <si>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</si>
  <si>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</si>
  <si>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</si>
  <si>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</si>
  <si>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</si>
  <si>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</si>
  <si>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</si>
  <si>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</si>
  <si>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</si>
  <si>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</si>
  <si>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</si>
  <si>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</si>
  <si>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</si>
  <si>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</si>
  <si>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</si>
  <si>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</si>
  <si>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</si>
  <si>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</si>
  <si>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</si>
  <si>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</si>
  <si>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</si>
  <si>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</si>
  <si>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</si>
  <si>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</si>
  <si>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</si>
  <si>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</si>
  <si>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</si>
  <si>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</si>
  <si>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</si>
  <si>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</si>
  <si>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</si>
  <si>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</si>
  <si>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</si>
  <si>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</si>
  <si>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</si>
  <si>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</si>
  <si>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</si>
  <si>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</si>
  <si>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</si>
  <si>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</si>
  <si>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</si>
  <si>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</si>
  <si>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</si>
  <si>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</si>
  <si>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</si>
  <si>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</si>
  <si>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</si>
  <si>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</si>
  <si>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</si>
  <si>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</si>
  <si>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</si>
  <si>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</si>
  <si>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</si>
  <si>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</si>
  <si>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</si>
  <si>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</si>
  <si>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</si>
  <si>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</si>
  <si>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</si>
  <si>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</si>
  <si>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</si>
  <si>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</si>
  <si>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</si>
  <si>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</si>
  <si>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</si>
  <si>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</si>
  <si>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</si>
  <si>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</si>
  <si>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</si>
  <si>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</si>
  <si>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</si>
  <si>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</si>
  <si>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</si>
  <si>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</si>
  <si>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</si>
  <si>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</si>
  <si>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</si>
  <si>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</si>
  <si>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</si>
  <si>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</si>
  <si>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</si>
  <si>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</si>
  <si>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</si>
  <si>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</si>
  <si>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</si>
  <si>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</si>
  <si>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</si>
  <si>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</si>
  <si>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</si>
  <si>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</si>
  <si>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</si>
  <si>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</si>
  <si>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</si>
  <si>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</si>
  <si>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</si>
  <si>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</si>
  <si>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</si>
  <si>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</si>
  <si>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</si>
  <si>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</si>
  <si>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</si>
  <si>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</si>
  <si>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</si>
  <si>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</si>
  <si>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</si>
  <si>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</si>
  <si>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</si>
  <si>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</si>
  <si>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</si>
  <si>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</si>
  <si>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</si>
  <si>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</si>
  <si>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</si>
  <si>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</si>
  <si>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</si>
  <si>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</si>
  <si>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</si>
  <si>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</si>
  <si>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</si>
  <si>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</si>
  <si>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</si>
  <si>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</si>
  <si>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</si>
  <si>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</si>
  <si>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</si>
  <si>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</si>
  <si>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</si>
  <si>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</si>
  <si>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</si>
  <si>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</si>
  <si>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</si>
  <si>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</si>
  <si>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</si>
  <si>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</si>
  <si>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</si>
  <si>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</si>
  <si>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</si>
  <si>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</si>
  <si>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</si>
  <si>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</si>
  <si>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</si>
  <si>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</si>
  <si>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</si>
  <si>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</si>
  <si>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</si>
  <si>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</si>
  <si>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</si>
  <si>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</si>
  <si>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</si>
  <si>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</si>
  <si>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</si>
  <si>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</si>
  <si>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</si>
  <si>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</si>
  <si>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</si>
  <si>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</si>
  <si>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</si>
  <si>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</si>
  <si>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</si>
  <si>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</si>
  <si>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</si>
  <si>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</si>
  <si>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</si>
  <si>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</si>
  <si>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</si>
  <si>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</si>
  <si>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</si>
  <si>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</si>
  <si>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</si>
  <si>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</si>
  <si>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</si>
  <si>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</si>
  <si>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</si>
  <si>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</si>
  <si>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</si>
  <si>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</si>
  <si>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</si>
  <si>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</si>
  <si>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</si>
  <si>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</si>
  <si>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</si>
  <si>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</si>
  <si>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</si>
  <si>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</si>
  <si>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</si>
  <si>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</si>
  <si>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</si>
  <si>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</si>
  <si>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</si>
  <si>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</si>
  <si>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</si>
  <si>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</si>
  <si>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</si>
  <si>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</si>
  <si>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</si>
  <si>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</si>
  <si>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</si>
  <si>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</si>
  <si>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</si>
  <si>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</si>
  <si>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</si>
  <si>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</si>
  <si>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</si>
  <si>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</si>
  <si>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</si>
  <si>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</si>
  <si>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</si>
  <si>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</si>
  <si>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</si>
  <si>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</si>
  <si>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</si>
  <si>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</si>
  <si>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</si>
  <si>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</si>
  <si>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</si>
  <si>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</si>
  <si>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</si>
  <si>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</si>
  <si>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</si>
  <si>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</si>
  <si>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</si>
  <si>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</si>
  <si>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</si>
  <si>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</si>
  <si>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</si>
  <si>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</si>
  <si>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</si>
  <si>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</si>
  <si>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</si>
  <si>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</si>
  <si>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</si>
  <si>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</si>
  <si>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</si>
  <si>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</si>
  <si>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</si>
  <si>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</si>
  <si>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</si>
  <si>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</si>
  <si>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</si>
  <si>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</si>
  <si>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</si>
  <si>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</si>
  <si>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</si>
  <si>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</si>
  <si>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</si>
  <si>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</si>
  <si>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</si>
  <si>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</si>
  <si>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</si>
  <si>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</si>
  <si>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</si>
  <si>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</si>
  <si>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</si>
  <si>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</si>
  <si>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</si>
  <si>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</si>
  <si>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</si>
  <si>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</si>
  <si>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</si>
  <si>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</si>
  <si>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</si>
  <si>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</si>
  <si>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</si>
  <si>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</si>
  <si>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</si>
  <si>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</si>
  <si>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</si>
  <si>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</si>
  <si>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</si>
  <si>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</si>
  <si>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</si>
  <si>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</si>
  <si>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</si>
  <si>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</si>
  <si>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</si>
  <si>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</si>
  <si>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</si>
  <si>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</si>
  <si>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</si>
  <si>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</si>
  <si>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</si>
  <si>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</si>
  <si>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</si>
  <si>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</si>
  <si>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</si>
  <si>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</si>
  <si>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</si>
  <si>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</si>
  <si>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</si>
  <si>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</si>
  <si>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</si>
  <si>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</si>
  <si>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</si>
  <si>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</si>
  <si>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</si>
  <si>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</si>
  <si>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</si>
  <si>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</si>
  <si>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</si>
  <si>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</si>
  <si>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</si>
  <si>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</si>
  <si>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</si>
  <si>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</si>
  <si>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</si>
  <si>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</si>
  <si>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</si>
  <si>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</si>
  <si>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</si>
  <si>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</si>
  <si>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</si>
  <si>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</si>
  <si>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</si>
  <si>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</si>
  <si>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</si>
  <si>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</si>
  <si>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</si>
  <si>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</si>
  <si>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</si>
  <si>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</si>
  <si>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</si>
  <si>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</si>
  <si>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</si>
  <si>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</si>
  <si>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</si>
  <si>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</si>
  <si>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</si>
  <si>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</si>
  <si>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</si>
  <si>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</si>
  <si>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</si>
  <si>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</si>
  <si>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</si>
  <si>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</si>
  <si>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</si>
  <si>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</si>
  <si>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</si>
  <si>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</si>
  <si>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</si>
  <si>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</si>
  <si>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</si>
  <si>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</si>
  <si>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</si>
  <si>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</si>
  <si>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</si>
  <si>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</si>
  <si>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</si>
  <si>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</si>
  <si>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</si>
  <si>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</si>
  <si>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</si>
  <si>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</si>
  <si>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</si>
  <si>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</si>
  <si>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</si>
  <si>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</si>
  <si>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</si>
  <si>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</si>
  <si>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</si>
  <si>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</si>
  <si>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</si>
  <si>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</si>
  <si>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</si>
  <si>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</si>
  <si>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</si>
  <si>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</si>
  <si>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</si>
  <si>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</si>
  <si>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</si>
  <si>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</si>
  <si>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</si>
  <si>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</si>
  <si>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</si>
  <si>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</si>
  <si>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</si>
  <si>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</si>
  <si>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</si>
  <si>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</si>
  <si>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</si>
  <si>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</si>
  <si>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</si>
  <si>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</si>
  <si>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</si>
  <si>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</si>
  <si>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</si>
  <si>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</si>
  <si>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</si>
  <si>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</si>
  <si>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</si>
  <si>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</si>
  <si>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</si>
  <si>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</si>
  <si>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</si>
  <si>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</si>
  <si>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</si>
  <si>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</si>
  <si>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</si>
  <si>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</si>
  <si>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</si>
  <si>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</si>
  <si>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</si>
  <si>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</si>
  <si>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</si>
  <si>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</si>
  <si>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</si>
  <si>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</si>
  <si>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</si>
  <si>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</si>
  <si>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</si>
  <si>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</si>
  <si>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</si>
  <si>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</si>
  <si>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</si>
  <si>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</si>
  <si>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</si>
  <si>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</si>
  <si>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</si>
  <si>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</si>
  <si>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</si>
  <si>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</si>
  <si>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</si>
  <si>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</si>
  <si>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</si>
  <si>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</si>
  <si>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</si>
  <si>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</si>
  <si>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</si>
  <si>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</si>
  <si>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</si>
  <si>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</si>
  <si>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</si>
  <si>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</si>
  <si>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</si>
  <si>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</si>
  <si>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</si>
  <si>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</si>
  <si>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</si>
  <si>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</si>
  <si>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</si>
  <si>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</si>
  <si>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</si>
  <si>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</si>
  <si>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</si>
  <si>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</si>
  <si>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</si>
  <si>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</si>
  <si>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</si>
  <si>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</si>
  <si>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</si>
  <si>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</si>
  <si>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</si>
  <si>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</si>
  <si>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</si>
  <si>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</si>
  <si>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</si>
  <si>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</si>
  <si>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</si>
  <si>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</si>
  <si>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</si>
  <si>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</si>
  <si>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</si>
  <si>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</si>
  <si>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</si>
  <si>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</si>
  <si>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</si>
  <si>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</si>
  <si>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</si>
  <si>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</si>
  <si>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</si>
  <si>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</si>
  <si>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</si>
  <si>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</si>
  <si>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</si>
  <si>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</si>
  <si>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</si>
  <si>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</si>
  <si>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</si>
  <si>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</si>
  <si>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</si>
  <si>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</si>
  <si>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</si>
  <si>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</si>
  <si>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</si>
  <si>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</si>
  <si>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</si>
  <si>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</si>
  <si>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</si>
  <si>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</si>
  <si>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</si>
  <si>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</si>
  <si>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</si>
  <si>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</si>
  <si>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</si>
  <si>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</si>
  <si>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</si>
  <si>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</si>
  <si>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</si>
  <si>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</si>
  <si>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</si>
  <si>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</si>
  <si>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</si>
  <si>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</si>
  <si>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</si>
  <si>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</si>
  <si>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</si>
  <si>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</si>
  <si>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</si>
  <si>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</si>
  <si>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</si>
  <si>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</si>
  <si>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</si>
  <si>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</si>
  <si>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</si>
  <si>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</si>
  <si>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</si>
  <si>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</si>
  <si>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</si>
  <si>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</si>
  <si>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</si>
  <si>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</si>
  <si>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</si>
  <si>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</si>
  <si>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</si>
  <si>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</si>
  <si>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</si>
  <si>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</si>
  <si>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</si>
  <si>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</si>
  <si>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</si>
  <si>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</si>
  <si>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</si>
  <si>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</si>
  <si>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</si>
  <si>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</si>
  <si>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</si>
  <si>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</si>
  <si>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</si>
  <si>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</si>
  <si>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</si>
  <si>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</si>
  <si>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</si>
  <si>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</si>
  <si>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</si>
  <si>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</si>
  <si>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</si>
  <si>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</si>
  <si>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</si>
  <si>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</si>
  <si>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</si>
  <si>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</si>
  <si>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</si>
  <si>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</si>
  <si>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</si>
  <si>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</si>
  <si>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</si>
  <si>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</si>
  <si>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</si>
  <si>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</si>
  <si>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</si>
  <si>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</si>
  <si>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</si>
  <si>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</si>
  <si>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</si>
  <si>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</si>
  <si>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</si>
  <si>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</si>
  <si>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</si>
  <si>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</si>
  <si>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</si>
  <si>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</si>
  <si>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</si>
  <si>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</si>
  <si>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</si>
  <si>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</si>
  <si>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</si>
  <si>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</si>
  <si>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</si>
  <si>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</si>
  <si>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</si>
  <si>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</si>
  <si>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</si>
  <si>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</si>
  <si>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</si>
  <si>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</si>
  <si>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</si>
  <si>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</si>
  <si>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</si>
  <si>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</si>
  <si>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</si>
  <si>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</si>
  <si>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</si>
  <si>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</si>
  <si>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</si>
  <si>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</si>
  <si>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</si>
  <si>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</si>
  <si>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</si>
  <si>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</si>
  <si>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</si>
  <si>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</si>
  <si>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</si>
  <si>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</si>
  <si>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</si>
  <si>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</si>
  <si>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</si>
  <si>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</si>
  <si>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</si>
  <si>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</si>
  <si>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</si>
  <si>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</si>
  <si>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</si>
  <si>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</si>
  <si>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</si>
  <si>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</si>
  <si>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</si>
  <si>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</si>
  <si>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</si>
  <si>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</si>
  <si>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</si>
  <si>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</si>
  <si>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</si>
  <si>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</si>
  <si>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</si>
  <si>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</si>
  <si>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</si>
  <si>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</si>
  <si>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</si>
  <si>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</si>
  <si>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</si>
  <si>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</si>
  <si>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</si>
  <si>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</si>
  <si>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</si>
  <si>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</si>
  <si>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</si>
  <si>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</si>
  <si>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</si>
  <si>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</si>
  <si>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</si>
  <si>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</si>
  <si>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</si>
  <si>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</si>
  <si>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</si>
  <si>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</si>
  <si>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</si>
  <si>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</si>
  <si>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</si>
  <si>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</si>
  <si>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</si>
  <si>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</si>
  <si>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</si>
  <si>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</si>
  <si>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</si>
  <si>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</si>
  <si>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</si>
  <si>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</si>
  <si>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</si>
  <si>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</si>
  <si>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</si>
  <si>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</si>
  <si>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</si>
  <si>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</si>
  <si>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</si>
  <si>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</si>
  <si>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</si>
  <si>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</si>
  <si>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</si>
  <si>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</si>
  <si>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</si>
  <si>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</si>
  <si>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</si>
  <si>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</si>
  <si>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</si>
  <si>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</si>
  <si>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</si>
  <si>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</si>
  <si>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</si>
  <si>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</si>
  <si>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</si>
  <si>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</si>
  <si>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</si>
  <si>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</si>
  <si>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</si>
  <si>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</si>
  <si>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</si>
  <si>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</si>
  <si>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</si>
  <si>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</si>
  <si>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</si>
  <si>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</si>
  <si>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</si>
  <si>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</si>
  <si>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</si>
  <si>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</si>
  <si>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</si>
  <si>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</si>
  <si>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</si>
  <si>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</si>
  <si>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</si>
  <si>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</si>
  <si>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</si>
  <si>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</si>
  <si>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</si>
  <si>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</si>
  <si>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</si>
  <si>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</si>
  <si>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</si>
  <si>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</si>
  <si>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</si>
  <si>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</si>
  <si>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</si>
  <si>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</si>
  <si>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</si>
  <si>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</si>
  <si>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</si>
  <si>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</si>
  <si>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</si>
  <si>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</si>
  <si>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</si>
  <si>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</si>
  <si>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</si>
  <si>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</si>
  <si>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</si>
  <si>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</si>
  <si>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</si>
  <si>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</si>
  <si>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</si>
  <si>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</si>
  <si>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</si>
  <si>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</si>
  <si>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</si>
  <si>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</si>
  <si>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</si>
  <si>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</si>
  <si>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</si>
  <si>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</si>
  <si>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</si>
  <si>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</si>
  <si>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</si>
  <si>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</si>
  <si>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</si>
  <si>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</si>
  <si>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</si>
  <si>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</si>
  <si>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</si>
  <si>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</si>
  <si>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</si>
  <si>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</si>
  <si>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</si>
  <si>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</si>
  <si>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</si>
  <si>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</si>
  <si>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</si>
  <si>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</si>
  <si>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</si>
  <si>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</si>
  <si>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</si>
  <si>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</si>
  <si>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</si>
  <si>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</si>
  <si>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</si>
  <si>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</si>
  <si>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</si>
  <si>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</si>
  <si>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</si>
  <si>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</si>
  <si>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</si>
  <si>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</si>
  <si>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</si>
  <si>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</si>
  <si>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</si>
  <si>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</si>
  <si>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</si>
  <si>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</si>
  <si>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</si>
  <si>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</si>
  <si>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</si>
  <si>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</si>
  <si>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</si>
  <si>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</si>
  <si>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</si>
  <si>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</si>
  <si>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</si>
  <si>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</si>
  <si>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</si>
  <si>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</si>
  <si>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</si>
  <si>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</si>
  <si>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</si>
  <si>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</si>
  <si>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</si>
  <si>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</si>
  <si>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</si>
  <si>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</si>
  <si>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</si>
  <si>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</si>
  <si>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</si>
  <si>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</si>
  <si>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</si>
  <si>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</si>
  <si>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</si>
  <si>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</si>
  <si>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</si>
  <si>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</si>
  <si>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</si>
  <si>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</si>
  <si>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</si>
  <si>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</si>
  <si>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</si>
  <si>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</si>
  <si>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</si>
  <si>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</si>
  <si>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</si>
  <si>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</si>
  <si>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</si>
  <si>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</si>
  <si>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</si>
  <si>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</si>
  <si>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</si>
  <si>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</si>
  <si>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</si>
  <si>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</si>
  <si>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</si>
  <si>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</si>
  <si>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</si>
  <si>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</si>
  <si>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</si>
  <si>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</si>
  <si>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</si>
  <si>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</si>
  <si>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</si>
  <si>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</si>
  <si>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</si>
  <si>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</si>
  <si>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</si>
  <si>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</si>
  <si>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</si>
  <si>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</si>
  <si>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</si>
  <si>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</si>
  <si>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</si>
  <si>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</si>
  <si>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</si>
  <si>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</si>
  <si>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</si>
  <si>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</si>
  <si>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</si>
  <si>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</si>
  <si>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</si>
  <si>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</si>
  <si>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</si>
  <si>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</si>
  <si>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</si>
  <si>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</si>
  <si>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</si>
  <si>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</si>
  <si>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</si>
  <si>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</si>
  <si>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</si>
  <si>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</si>
  <si>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</si>
  <si>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</si>
  <si>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</si>
  <si>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</si>
  <si>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</si>
  <si>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</si>
  <si>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</si>
  <si>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</si>
  <si>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</si>
  <si>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</si>
  <si>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</si>
  <si>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</si>
  <si>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</si>
  <si>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</si>
  <si>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</si>
  <si>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</si>
  <si>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</si>
  <si>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</si>
  <si>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</si>
  <si>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</si>
  <si>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</si>
  <si>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</si>
  <si>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</si>
  <si>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</si>
  <si>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</si>
  <si>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</si>
  <si>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</si>
  <si>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</si>
  <si>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</si>
  <si>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</si>
  <si>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</si>
  <si>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</si>
  <si>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</si>
  <si>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</si>
  <si>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</si>
  <si>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</si>
  <si>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</si>
  <si>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</si>
  <si>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</si>
  <si>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</si>
  <si>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</si>
  <si>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</si>
  <si>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</si>
  <si>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</si>
  <si>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</si>
  <si>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</si>
  <si>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</si>
  <si>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</si>
  <si>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</si>
  <si>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</si>
  <si>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</si>
  <si>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</si>
  <si>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</si>
  <si>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</si>
  <si>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</si>
  <si>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</si>
  <si>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</si>
  <si>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</si>
  <si>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</si>
  <si>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</si>
  <si>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</si>
  <si>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</si>
  <si>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</si>
  <si>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</si>
  <si>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</si>
  <si>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</si>
  <si>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</si>
  <si>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</si>
  <si>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</si>
  <si>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</si>
  <si>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</si>
  <si>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</si>
  <si>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</si>
  <si>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</si>
  <si>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</si>
  <si>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</si>
  <si>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</si>
  <si>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</si>
  <si>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</si>
  <si>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</si>
  <si>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</si>
  <si>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</si>
  <si>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</si>
  <si>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</si>
  <si>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</si>
  <si>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</si>
  <si>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</si>
  <si>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</si>
  <si>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</si>
  <si>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</si>
  <si>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</si>
  <si>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</si>
  <si>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</si>
  <si>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</si>
  <si>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</si>
  <si>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</si>
  <si>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</si>
  <si>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</si>
  <si>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</si>
  <si>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</si>
  <si>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</si>
  <si>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</si>
  <si>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</si>
  <si>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</si>
  <si>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</si>
  <si>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</si>
  <si>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</si>
  <si>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</si>
  <si>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</si>
  <si>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</si>
  <si>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</si>
  <si>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</si>
  <si>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</si>
  <si>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</si>
  <si>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</si>
  <si>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</si>
  <si>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</si>
  <si>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</si>
  <si>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</si>
  <si>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</si>
  <si>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</si>
  <si>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</si>
  <si>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</si>
  <si>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</si>
  <si>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</si>
  <si>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</si>
  <si>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</si>
  <si>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</si>
  <si>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</si>
  <si>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</si>
  <si>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</si>
  <si>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</si>
  <si>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</si>
  <si>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</si>
  <si>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</si>
  <si>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</si>
  <si>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</si>
  <si>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</si>
  <si>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</si>
  <si>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</si>
  <si>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</si>
  <si>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</si>
  <si>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</si>
  <si>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</si>
  <si>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</si>
  <si>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</si>
  <si>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</si>
  <si>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</si>
  <si>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</si>
  <si>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</si>
  <si>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</si>
  <si>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</si>
  <si>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</si>
  <si>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</si>
  <si>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</si>
  <si>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</si>
  <si>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</si>
  <si>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</si>
  <si>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</si>
  <si>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</si>
  <si>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</si>
  <si>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</si>
  <si>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</si>
  <si>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</si>
  <si>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</si>
  <si>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</si>
  <si>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</si>
  <si>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</si>
  <si>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</si>
  <si>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</si>
  <si>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</si>
  <si>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</si>
  <si>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</si>
  <si>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</si>
  <si>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</si>
  <si>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</si>
  <si>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</si>
  <si>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</si>
  <si>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</si>
  <si>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</si>
  <si>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</si>
  <si>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</si>
  <si>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</si>
  <si>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</si>
  <si>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</si>
  <si>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</si>
  <si>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</si>
  <si>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</si>
  <si>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</si>
  <si>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</si>
  <si>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</si>
  <si>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</si>
  <si>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</si>
  <si>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</si>
  <si>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</si>
  <si>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</si>
  <si>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</si>
  <si>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</si>
  <si>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</si>
  <si>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</si>
  <si>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</si>
  <si>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</si>
  <si>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</si>
  <si>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</si>
  <si>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</si>
  <si>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</si>
  <si>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</si>
  <si>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</si>
  <si>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</si>
  <si>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</si>
  <si>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</si>
  <si>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</si>
  <si>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</si>
  <si>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</si>
  <si>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</si>
  <si>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</si>
  <si>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</si>
  <si>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</si>
  <si>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</si>
  <si>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</si>
  <si>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</si>
  <si>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</si>
  <si>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</si>
  <si>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</si>
  <si>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</si>
  <si>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</si>
  <si>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</si>
  <si>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</si>
  <si>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</si>
  <si>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</si>
  <si>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</si>
  <si>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</si>
  <si>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</si>
  <si>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</si>
  <si>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</si>
  <si>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</si>
  <si>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</si>
  <si>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</si>
  <si>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</si>
  <si>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</si>
  <si>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</si>
  <si>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</si>
  <si>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</si>
  <si>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</si>
  <si>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</si>
  <si>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</si>
  <si>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</si>
  <si>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</si>
  <si>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</si>
  <si>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</si>
  <si>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</si>
  <si>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</si>
  <si>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</si>
  <si>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</si>
  <si>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</si>
  <si>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</si>
  <si>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</si>
  <si>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</si>
  <si>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</si>
  <si>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</si>
  <si>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</si>
  <si>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</si>
  <si>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</si>
  <si>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</si>
  <si>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</si>
  <si>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</si>
  <si>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</si>
  <si>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</si>
  <si>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</si>
  <si>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</si>
  <si>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</si>
  <si>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</si>
  <si>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</si>
  <si>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</si>
  <si>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</si>
  <si>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</si>
  <si>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</si>
  <si>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</si>
  <si>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</si>
  <si>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</si>
  <si>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</si>
  <si>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</si>
  <si>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</si>
  <si>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</si>
  <si>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</si>
  <si>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</si>
  <si>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</si>
  <si>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</si>
  <si>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</si>
  <si>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</si>
  <si>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</si>
  <si>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</si>
  <si>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</si>
  <si>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</si>
  <si>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</si>
  <si>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</si>
  <si>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</si>
  <si>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</si>
  <si>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</si>
  <si>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</si>
  <si>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</si>
  <si>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</si>
  <si>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</si>
  <si>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</si>
  <si>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</si>
  <si>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</si>
  <si>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</si>
  <si>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</si>
  <si>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</si>
  <si>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</si>
  <si>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</si>
  <si>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</si>
  <si>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</si>
  <si>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</si>
  <si>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</si>
  <si>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</si>
  <si>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</si>
  <si>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</si>
  <si>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</si>
  <si>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</si>
  <si>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</si>
  <si>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</si>
  <si>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</si>
  <si>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</si>
  <si>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</si>
  <si>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</si>
  <si>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</si>
  <si>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</si>
  <si>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</si>
  <si>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</si>
  <si>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</si>
  <si>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</si>
  <si>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</si>
  <si>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</si>
  <si>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</si>
  <si>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</si>
  <si>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</si>
  <si>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</si>
  <si>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</si>
  <si>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</si>
  <si>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</si>
  <si>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</si>
  <si>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</si>
  <si>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</si>
  <si>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</si>
  <si>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</si>
  <si>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</si>
  <si>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</si>
  <si>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</si>
  <si>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</si>
  <si>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</si>
  <si>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</si>
  <si>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</si>
  <si>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</si>
  <si>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</si>
  <si>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</si>
  <si>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</si>
  <si>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</si>
  <si>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</si>
  <si>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</si>
  <si>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</si>
  <si>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</si>
  <si>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</si>
  <si>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</si>
  <si>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</si>
  <si>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</si>
  <si>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</si>
  <si>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</si>
  <si>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</si>
  <si>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</si>
  <si>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</si>
  <si>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</si>
  <si>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</si>
  <si>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</si>
  <si>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</si>
  <si>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</si>
  <si>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</si>
  <si>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</si>
  <si>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</si>
  <si>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</si>
  <si>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</si>
  <si>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</si>
  <si>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</si>
  <si>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</si>
  <si>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</si>
  <si>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</si>
  <si>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</si>
  <si>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</si>
  <si>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</si>
  <si>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</si>
  <si>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</si>
  <si>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</si>
  <si>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</si>
  <si>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</si>
  <si>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</si>
  <si>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</si>
  <si>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</si>
  <si>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</si>
  <si>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</si>
  <si>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</si>
  <si>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</si>
  <si>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</si>
  <si>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</si>
  <si>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</si>
  <si>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</si>
  <si>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</si>
  <si>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</si>
  <si>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</si>
  <si>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</si>
  <si>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</si>
  <si>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</si>
  <si>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</si>
  <si>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</si>
  <si>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</si>
  <si>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</si>
  <si>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</si>
  <si>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</si>
  <si>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</si>
  <si>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</si>
  <si>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</si>
  <si>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</si>
  <si>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</si>
  <si>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</si>
  <si>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</si>
  <si>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</si>
  <si>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</si>
  <si>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</si>
  <si>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</si>
  <si>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</si>
  <si>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</si>
  <si>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</si>
  <si>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</si>
  <si>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</si>
  <si>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</si>
  <si>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</si>
  <si>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</si>
  <si>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</si>
  <si>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</si>
  <si>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</si>
  <si>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</si>
  <si>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</si>
  <si>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</si>
  <si>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</si>
  <si>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</si>
  <si>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</si>
  <si>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</si>
  <si>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</si>
  <si>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</si>
  <si>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</si>
  <si>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</si>
  <si>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</si>
  <si>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</si>
  <si>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</si>
  <si>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</si>
  <si>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</si>
  <si>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</si>
  <si>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</si>
  <si>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</si>
  <si>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</si>
  <si>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</si>
  <si>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</si>
  <si>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</si>
  <si>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</si>
  <si>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</si>
  <si>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</si>
  <si>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</si>
  <si>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</si>
  <si>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</si>
  <si>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</si>
  <si>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</si>
  <si>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</si>
  <si>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</si>
  <si>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</si>
  <si>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</si>
  <si>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</si>
  <si>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</si>
  <si>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</si>
  <si>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</si>
  <si>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</si>
  <si>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</si>
  <si>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</si>
  <si>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</si>
  <si>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</si>
  <si>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</si>
  <si>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</si>
  <si>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</si>
  <si>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</si>
  <si>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</si>
  <si>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</si>
  <si>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</si>
  <si>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</si>
  <si>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</si>
  <si>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</si>
  <si>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</si>
  <si>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</si>
  <si>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</si>
  <si>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</si>
  <si>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</si>
  <si>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</si>
  <si>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</si>
  <si>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</si>
  <si>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</si>
  <si>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</si>
  <si>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</si>
  <si>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</si>
  <si>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</si>
  <si>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</si>
  <si>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</si>
  <si>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</si>
  <si>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</si>
  <si>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</si>
  <si>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</si>
  <si>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</si>
  <si>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</si>
  <si>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</si>
  <si>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</si>
  <si>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</si>
  <si>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</si>
  <si>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</si>
  <si>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</si>
  <si>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</si>
  <si>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</si>
  <si>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</si>
  <si>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</si>
  <si>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</si>
  <si>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</si>
  <si>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</si>
  <si>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</si>
  <si>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</si>
  <si>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</si>
  <si>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</si>
  <si>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</si>
  <si>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</si>
  <si>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</si>
  <si>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</si>
  <si>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</si>
  <si>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</si>
  <si>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</si>
  <si>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</si>
  <si>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</si>
  <si>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</si>
  <si>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</si>
  <si>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</si>
  <si>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</si>
  <si>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</si>
  <si>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</si>
  <si>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</si>
  <si>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</si>
  <si>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</si>
  <si>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</si>
  <si>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</si>
  <si>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</si>
  <si>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</si>
  <si>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</si>
  <si>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</si>
  <si>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</si>
  <si>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</si>
  <si>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</si>
  <si>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</si>
  <si>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</si>
  <si>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</si>
  <si>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</si>
  <si>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</si>
  <si>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</si>
  <si>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</si>
  <si>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</si>
  <si>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</si>
  <si>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</si>
  <si>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</si>
  <si>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</si>
  <si>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</si>
  <si>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</si>
  <si>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</si>
  <si>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</si>
  <si>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</si>
  <si>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</si>
  <si>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</si>
  <si>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</si>
  <si>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</si>
  <si>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</si>
  <si>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</si>
  <si>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</si>
  <si>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</si>
  <si>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</si>
  <si>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</si>
  <si>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</si>
  <si>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</si>
  <si>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</si>
  <si>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</si>
  <si>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</si>
  <si>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</si>
  <si>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</si>
  <si>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</si>
  <si>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</si>
  <si>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</si>
  <si>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</si>
  <si>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</si>
  <si>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</si>
  <si>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</si>
  <si>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</si>
  <si>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</si>
  <si>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</si>
  <si>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</si>
  <si>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</si>
  <si>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</si>
  <si>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</si>
  <si>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</si>
  <si>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</si>
  <si>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</si>
  <si>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</si>
  <si>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</si>
  <si>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</si>
  <si>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</si>
  <si>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</si>
  <si>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</si>
  <si>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</si>
  <si>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</si>
  <si>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</si>
  <si>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</si>
  <si>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</si>
  <si>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</si>
  <si>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</si>
  <si>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</si>
  <si>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</si>
  <si>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</si>
  <si>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</si>
  <si>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</si>
  <si>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</si>
  <si>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</si>
  <si>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</si>
  <si>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</si>
  <si>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</si>
  <si>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</si>
  <si>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</si>
  <si>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</si>
  <si>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</si>
  <si>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</si>
  <si>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</si>
  <si>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</si>
  <si>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</si>
  <si>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</si>
  <si>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</si>
  <si>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</si>
  <si>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</si>
  <si>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</si>
  <si>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</si>
  <si>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</si>
  <si>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</si>
  <si>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</si>
  <si>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</si>
  <si>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</si>
  <si>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</si>
  <si>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</si>
  <si>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</si>
  <si>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</si>
  <si>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</si>
  <si>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</si>
  <si>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</si>
  <si>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</si>
  <si>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</si>
  <si>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</si>
  <si>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</si>
  <si>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</si>
  <si>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</si>
  <si>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</si>
  <si>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</si>
  <si>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</si>
  <si>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</si>
  <si>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</si>
  <si>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</si>
  <si>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</si>
  <si>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</si>
  <si>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</si>
  <si>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</si>
  <si>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</si>
  <si>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</si>
  <si>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</si>
  <si>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</si>
  <si>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</si>
  <si>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</si>
  <si>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</si>
  <si>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</si>
  <si>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</si>
  <si>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</si>
  <si>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</si>
  <si>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</si>
  <si>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</si>
  <si>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</si>
  <si>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</si>
  <si>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</si>
  <si>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</si>
  <si>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</si>
  <si>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</si>
  <si>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</si>
  <si>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</si>
  <si>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</si>
  <si>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</si>
  <si>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</si>
  <si>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</si>
  <si>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</si>
  <si>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</si>
  <si>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</si>
  <si>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</si>
  <si>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</si>
  <si>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</si>
  <si>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</si>
  <si>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</si>
  <si>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</si>
  <si>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</si>
  <si>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</si>
  <si>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</si>
  <si>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</si>
  <si>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</si>
  <si>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</si>
  <si>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</si>
  <si>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</si>
  <si>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</si>
  <si>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</si>
  <si>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</si>
  <si>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</si>
  <si>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</si>
  <si>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</si>
  <si>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</si>
  <si>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</si>
  <si>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</si>
  <si>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</si>
  <si>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</si>
  <si>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</si>
  <si>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</si>
  <si>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</si>
  <si>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</si>
  <si>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</si>
  <si>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</si>
  <si>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</si>
  <si>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</si>
  <si>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</si>
  <si>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</si>
  <si>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</si>
  <si>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</si>
  <si>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</si>
  <si>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</si>
  <si>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</si>
  <si>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</si>
  <si>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</si>
  <si>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</si>
  <si>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</si>
  <si>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</si>
  <si>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</si>
  <si>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</si>
  <si>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</si>
  <si>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</si>
  <si>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</si>
  <si>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</si>
  <si>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</si>
  <si>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</si>
  <si>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</si>
  <si>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</si>
  <si>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</si>
  <si>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</si>
  <si>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</si>
  <si>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</si>
  <si>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</si>
  <si>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</si>
  <si>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</si>
  <si>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</si>
  <si>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</si>
  <si>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</si>
  <si>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</si>
  <si>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</si>
  <si>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</si>
  <si>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</si>
  <si>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</si>
  <si>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</si>
  <si>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</si>
  <si>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</si>
  <si>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</si>
  <si>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</si>
  <si>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</si>
  <si>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</si>
  <si>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</si>
  <si>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</si>
  <si>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</si>
  <si>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</si>
  <si>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</si>
  <si>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</si>
  <si>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</si>
  <si>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</si>
  <si>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</si>
  <si>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</si>
  <si>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</si>
  <si>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</si>
  <si>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</si>
  <si>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</si>
  <si>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</si>
  <si>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</si>
  <si>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</si>
  <si>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</si>
  <si>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</si>
  <si>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</si>
  <si>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</si>
  <si>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</si>
  <si>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</si>
  <si>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</si>
  <si>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</si>
  <si>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</si>
  <si>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</si>
  <si>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</si>
  <si>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</si>
  <si>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</si>
  <si>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</si>
  <si>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</si>
  <si>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</si>
  <si>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</si>
  <si>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</si>
  <si>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</si>
  <si>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</si>
  <si>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</si>
  <si>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</si>
  <si>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</si>
  <si>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</si>
  <si>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</si>
  <si>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</si>
  <si>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</si>
  <si>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</si>
  <si>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</si>
  <si>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</si>
  <si>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</si>
  <si>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</si>
  <si>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</si>
  <si>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</si>
  <si>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</si>
  <si>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</si>
  <si>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</si>
  <si>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</si>
  <si>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</si>
  <si>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</si>
  <si>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</si>
  <si>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</si>
  <si>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</si>
  <si>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</si>
  <si>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</si>
  <si>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</si>
  <si>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</si>
  <si>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</si>
  <si>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</si>
  <si>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</si>
  <si>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</si>
  <si>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</si>
  <si>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</si>
  <si>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</si>
  <si>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</si>
  <si>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</si>
  <si>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</si>
  <si>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</si>
  <si>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</si>
  <si>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</si>
  <si>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</si>
  <si>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</si>
  <si>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</si>
  <si>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</si>
  <si>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</si>
  <si>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</si>
  <si>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</si>
  <si>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</si>
  <si>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</si>
  <si>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</si>
  <si>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</si>
  <si>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</si>
  <si>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</si>
  <si>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</si>
  <si>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</si>
  <si>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</si>
  <si>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</si>
  <si>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</si>
  <si>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</si>
  <si>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</si>
  <si>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</si>
  <si>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</si>
  <si>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</si>
  <si>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</si>
  <si>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</si>
  <si>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</si>
  <si>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</si>
  <si>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</si>
  <si>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</si>
  <si>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</si>
  <si>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</si>
  <si>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</si>
  <si>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</si>
  <si>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</si>
  <si>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</si>
  <si>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</si>
  <si>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</si>
  <si>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</si>
  <si>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</si>
  <si>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</si>
  <si>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</si>
  <si>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</si>
  <si>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</si>
  <si>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</si>
  <si>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</si>
  <si>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</si>
  <si>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</si>
  <si>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</si>
  <si>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</si>
  <si>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</si>
  <si>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</si>
  <si>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</si>
  <si>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</si>
  <si>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</si>
  <si>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</si>
  <si>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</si>
  <si>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</si>
  <si>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</si>
  <si>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</si>
  <si>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</si>
  <si>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</si>
  <si>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</si>
  <si>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</si>
  <si>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</si>
  <si>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</si>
  <si>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</si>
  <si>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</si>
  <si>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</si>
  <si>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</si>
  <si>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</si>
  <si>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</si>
  <si>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</si>
  <si>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</si>
  <si>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</si>
  <si>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</si>
  <si>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</si>
  <si>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</si>
  <si>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</si>
  <si>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</si>
  <si>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</si>
  <si>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</si>
  <si>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</si>
  <si>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</si>
  <si>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</si>
  <si>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</si>
  <si>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</si>
  <si>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</si>
  <si>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</si>
  <si>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</si>
  <si>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</si>
  <si>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</si>
  <si>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</si>
  <si>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</si>
  <si>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</si>
  <si>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</si>
  <si>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</si>
  <si>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</si>
  <si>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</si>
  <si>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</si>
  <si>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</si>
  <si>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</si>
  <si>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</si>
  <si>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</si>
  <si>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</si>
  <si>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</si>
  <si>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</si>
  <si>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</si>
  <si>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</si>
  <si>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</si>
  <si>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</si>
  <si>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</si>
  <si>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</si>
  <si>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</si>
  <si>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</si>
  <si>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</si>
  <si>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</si>
  <si>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</si>
  <si>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</si>
  <si>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</si>
  <si>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</si>
  <si>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</si>
  <si>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</si>
  <si>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</si>
  <si>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</si>
  <si>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</si>
  <si>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</si>
  <si>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</si>
  <si>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</si>
  <si>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</si>
  <si>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</si>
  <si>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</si>
  <si>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</si>
  <si>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</si>
  <si>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</si>
  <si>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</si>
  <si>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</si>
  <si>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</si>
  <si>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</si>
  <si>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</si>
  <si>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</si>
  <si>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</si>
  <si>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</si>
  <si>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</si>
  <si>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</si>
  <si>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</si>
  <si>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</si>
  <si>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</si>
  <si>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</si>
  <si>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</si>
  <si>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</si>
  <si>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</si>
  <si>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</si>
  <si>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</si>
  <si>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</si>
  <si>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</si>
  <si>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</si>
  <si>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</si>
  <si>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</si>
  <si>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</si>
  <si>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</si>
  <si>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</si>
  <si>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</si>
  <si>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</si>
  <si>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</si>
  <si>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</si>
  <si>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</si>
  <si>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</si>
  <si>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</si>
  <si>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</si>
  <si>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</si>
  <si>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</si>
  <si>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</si>
  <si>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</si>
  <si>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</si>
  <si>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</si>
  <si>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</si>
  <si>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</si>
  <si>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</si>
  <si>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</si>
  <si>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</si>
  <si>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</si>
  <si>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</si>
  <si>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</si>
  <si>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</si>
  <si>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</si>
  <si>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</si>
  <si>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</si>
  <si>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</si>
  <si>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</si>
  <si>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</si>
  <si>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</si>
  <si>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</si>
  <si>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</si>
  <si>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</si>
  <si>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</si>
  <si>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</si>
  <si>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</si>
  <si>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</si>
  <si>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</si>
  <si>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</si>
  <si>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</si>
  <si>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</si>
  <si>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</si>
  <si>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</si>
  <si>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</si>
  <si>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</si>
  <si>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</si>
  <si>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</si>
  <si>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</si>
  <si>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</si>
  <si>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</si>
  <si>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</si>
  <si>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</si>
  <si>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</si>
  <si>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</si>
  <si>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</si>
  <si>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</si>
  <si>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</si>
  <si>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</si>
  <si>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</si>
  <si>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</si>
  <si>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</si>
  <si>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</si>
  <si>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</si>
  <si>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</si>
  <si>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</si>
  <si>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</si>
  <si>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</si>
  <si>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</si>
  <si>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</si>
  <si>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</si>
  <si>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</si>
  <si>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</si>
  <si>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</si>
  <si>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</si>
  <si>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</si>
  <si>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</si>
  <si>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</si>
  <si>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</si>
  <si>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</si>
  <si>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</si>
  <si>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</si>
  <si>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</si>
  <si>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</si>
  <si>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</si>
  <si>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</si>
  <si>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</si>
  <si>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</si>
  <si>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</si>
  <si>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</si>
  <si>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</si>
  <si>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</si>
  <si>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</si>
  <si>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</si>
  <si>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</si>
  <si>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</si>
  <si>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</si>
  <si>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</si>
  <si>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</si>
  <si>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</si>
  <si>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</si>
  <si>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</si>
  <si>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</si>
  <si>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</si>
  <si>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</si>
  <si>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</si>
  <si>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</si>
  <si>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</si>
  <si>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</si>
  <si>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</si>
  <si>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</si>
  <si>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</si>
  <si>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</si>
  <si>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</si>
  <si>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</si>
  <si>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</si>
  <si>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</si>
  <si>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</si>
  <si>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</si>
  <si>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</si>
  <si>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</si>
  <si>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</si>
  <si>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</si>
  <si>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</si>
  <si>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</si>
  <si>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</si>
  <si>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</si>
  <si>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</si>
  <si>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</si>
  <si>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</si>
  <si>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</si>
  <si>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</si>
  <si>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</si>
  <si>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</si>
  <si>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</si>
  <si>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</si>
  <si>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</si>
  <si>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</si>
  <si>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</si>
  <si>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</si>
  <si>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</si>
  <si>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</si>
  <si>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</si>
  <si>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</si>
  <si>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</si>
  <si>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</si>
  <si>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</si>
  <si>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</si>
  <si>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</si>
  <si>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</si>
  <si>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</si>
  <si>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</si>
  <si>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</si>
  <si>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</si>
  <si>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</si>
  <si>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</si>
  <si>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</si>
  <si>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</si>
  <si>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</si>
  <si>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</si>
  <si>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</si>
  <si>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</si>
  <si>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</si>
  <si>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</si>
  <si>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</si>
  <si>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</si>
  <si>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</si>
  <si>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</si>
  <si>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</si>
  <si>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</si>
  <si>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</si>
  <si>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</si>
  <si>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</si>
  <si>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</si>
  <si>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</si>
  <si>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</si>
  <si>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</si>
  <si>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</si>
  <si>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</si>
  <si>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</si>
  <si>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</si>
  <si>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</si>
  <si>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</si>
  <si>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</si>
  <si>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</si>
  <si>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</si>
  <si>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</si>
  <si>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</si>
  <si>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</si>
  <si>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</si>
  <si>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</si>
  <si>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</si>
  <si>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</si>
  <si>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</si>
  <si>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</si>
  <si>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</si>
  <si>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</si>
  <si>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</si>
  <si>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</si>
  <si>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</si>
  <si>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</si>
  <si>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</si>
  <si>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</si>
  <si>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</si>
  <si>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</si>
  <si>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</si>
  <si>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</si>
  <si>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</si>
  <si>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</si>
  <si>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</si>
  <si>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</si>
  <si>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</si>
  <si>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</si>
  <si>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</si>
  <si>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</si>
  <si>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</si>
  <si>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</si>
  <si>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</si>
  <si>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</si>
  <si>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</si>
  <si>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</si>
  <si>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</si>
  <si>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</si>
  <si>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</si>
  <si>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</si>
  <si>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</si>
  <si>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</si>
  <si>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</si>
  <si>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</si>
  <si>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</si>
  <si>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</si>
  <si>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</si>
  <si>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</si>
  <si>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</si>
  <si>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</si>
  <si>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</si>
  <si>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</si>
  <si>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</si>
  <si>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</si>
  <si>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</si>
  <si>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</si>
  <si>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</si>
  <si>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</si>
  <si>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</si>
  <si>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</si>
  <si>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</si>
  <si>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</si>
  <si>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</si>
  <si>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</si>
  <si>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</si>
  <si>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</si>
  <si>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</si>
  <si>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</si>
  <si>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</si>
  <si>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</si>
  <si>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</si>
  <si>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</si>
  <si>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</si>
  <si>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</si>
  <si>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</si>
  <si>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</si>
  <si>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</si>
  <si>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</si>
  <si>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</si>
  <si>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</si>
  <si>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</si>
  <si>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</si>
  <si>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</si>
  <si>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</si>
  <si>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</si>
  <si>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</si>
  <si>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</si>
  <si>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</si>
  <si>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</si>
  <si>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</si>
  <si>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</si>
  <si>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</si>
  <si>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</si>
  <si>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</si>
  <si>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</si>
  <si>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</si>
  <si>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</si>
  <si>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</si>
  <si>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</si>
  <si>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</si>
  <si>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</si>
  <si>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</si>
  <si>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</si>
  <si>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</si>
  <si>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</si>
  <si>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</si>
  <si>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</si>
  <si>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</si>
  <si>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</si>
  <si>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</si>
  <si>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</si>
  <si>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</si>
  <si>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</si>
  <si>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</si>
  <si>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</si>
  <si>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</si>
  <si>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</si>
  <si>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</si>
  <si>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</si>
  <si>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</si>
  <si>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</si>
  <si>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</si>
  <si>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</si>
  <si>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</si>
  <si>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</si>
  <si>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</si>
  <si>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</si>
  <si>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</si>
  <si>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</si>
  <si>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</si>
  <si>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</si>
  <si>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</si>
  <si>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</si>
  <si>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</si>
  <si>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</si>
  <si>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</si>
  <si>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</si>
  <si>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</si>
  <si>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</si>
  <si>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</si>
  <si>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</si>
  <si>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</si>
  <si>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</si>
  <si>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</si>
  <si>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</si>
  <si>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</si>
  <si>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</si>
  <si>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</si>
  <si>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</si>
  <si>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</si>
  <si>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</si>
  <si>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</si>
  <si>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</si>
  <si>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</si>
  <si>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</si>
  <si>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</si>
  <si>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</si>
  <si>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</si>
  <si>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</si>
  <si>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</si>
  <si>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</si>
  <si>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</si>
  <si>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</si>
  <si>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</si>
  <si>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</si>
  <si>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</si>
  <si>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</si>
  <si>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</si>
  <si>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</si>
  <si>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</si>
  <si>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</si>
  <si>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</si>
  <si>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</si>
  <si>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</si>
  <si>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</si>
  <si>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</si>
  <si>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</si>
  <si>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</si>
  <si>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</si>
  <si>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</si>
  <si>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</si>
  <si>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</si>
  <si>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</si>
  <si>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</si>
  <si>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</si>
  <si>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</si>
  <si>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</si>
  <si>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</si>
  <si>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</si>
  <si>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</si>
  <si>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</si>
  <si>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</si>
  <si>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</si>
  <si>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</si>
  <si>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</si>
  <si>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</si>
  <si>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</si>
  <si>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</si>
  <si>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</si>
  <si>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</si>
  <si>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</si>
  <si>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</si>
  <si>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</si>
  <si>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</si>
  <si>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</si>
  <si>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</si>
  <si>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</si>
  <si>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</si>
  <si>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</si>
  <si>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</si>
  <si>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</si>
  <si>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</si>
  <si>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</si>
  <si>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</si>
  <si>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</si>
  <si>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</si>
  <si>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</si>
  <si>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</si>
  <si>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</si>
  <si>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</si>
  <si>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</si>
  <si>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</si>
  <si>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</si>
  <si>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</si>
  <si>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</si>
  <si>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</si>
  <si>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</si>
  <si>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</si>
  <si>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</si>
  <si>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</si>
  <si>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</si>
  <si>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</si>
  <si>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</si>
  <si>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</si>
  <si>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</si>
  <si>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</si>
  <si>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</si>
  <si>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</si>
  <si>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</si>
  <si>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</si>
  <si>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</si>
  <si>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</si>
  <si>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</si>
  <si>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</si>
  <si>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</si>
  <si>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</si>
  <si>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</si>
  <si>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</si>
  <si>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</si>
  <si>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</si>
  <si>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</si>
  <si>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</si>
  <si>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</si>
  <si>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</si>
  <si>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</si>
  <si>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</si>
  <si>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</si>
  <si>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</si>
  <si>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</si>
  <si>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</si>
  <si>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</si>
  <si>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</si>
  <si>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</si>
  <si>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</si>
  <si>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</si>
  <si>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</si>
  <si>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</si>
  <si>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</si>
  <si>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</si>
  <si>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</si>
  <si>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</si>
  <si>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</si>
  <si>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</si>
  <si>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</si>
  <si>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</si>
  <si>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</si>
  <si>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</si>
  <si>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</si>
  <si>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</si>
  <si>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</si>
  <si>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</si>
  <si>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</si>
  <si>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</si>
  <si>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</si>
  <si>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</si>
  <si>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</si>
  <si>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</si>
  <si>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</si>
  <si>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</si>
  <si>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</si>
  <si>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</si>
  <si>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</si>
  <si>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</si>
  <si>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</si>
  <si>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</si>
  <si>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</si>
  <si>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</si>
  <si>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</si>
  <si>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</si>
  <si>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</si>
  <si>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</si>
  <si>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</si>
  <si>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</si>
  <si>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</si>
  <si>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</si>
  <si>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</si>
  <si>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</si>
  <si>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</si>
  <si>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</si>
  <si>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</si>
  <si>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</si>
  <si>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</si>
  <si>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</si>
  <si>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</si>
  <si>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</si>
  <si>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</si>
  <si>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</si>
  <si>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</si>
  <si>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</si>
  <si>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</si>
  <si>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</si>
  <si>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</si>
  <si>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</si>
  <si>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</si>
  <si>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</si>
  <si>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</si>
  <si>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</si>
  <si>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</si>
  <si>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</si>
  <si>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</si>
  <si>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</si>
  <si>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</si>
  <si>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</si>
  <si>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</si>
  <si>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</si>
  <si>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</si>
  <si>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</si>
  <si>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</si>
  <si>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</si>
  <si>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</si>
  <si>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</si>
  <si>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</si>
  <si>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</si>
  <si>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</si>
  <si>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</si>
  <si>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</si>
  <si>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</si>
  <si>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</si>
  <si>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</si>
  <si>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</si>
  <si>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</si>
  <si>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</si>
  <si>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</si>
  <si>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</si>
  <si>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</si>
  <si>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</si>
  <si>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</si>
  <si>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</si>
  <si>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</si>
  <si>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</si>
  <si>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</si>
  <si>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</si>
  <si>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</si>
  <si>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</si>
  <si>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</si>
  <si>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</si>
  <si>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</si>
  <si>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</si>
  <si>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</si>
  <si>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</si>
  <si>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</si>
  <si>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</si>
  <si>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</si>
  <si>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</si>
  <si>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</si>
  <si>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</si>
  <si>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</si>
  <si>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</si>
  <si>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</si>
  <si>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</si>
  <si>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</si>
  <si>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</si>
  <si>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</si>
  <si>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</si>
  <si>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</si>
  <si>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</si>
  <si>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</si>
  <si>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</si>
  <si>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</si>
  <si>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</si>
  <si>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</si>
  <si>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</si>
  <si>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</si>
  <si>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</si>
  <si>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</si>
  <si>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</si>
  <si>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</si>
  <si>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</si>
  <si>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</si>
  <si>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</si>
  <si>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</si>
  <si>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</si>
  <si>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</si>
  <si>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</si>
  <si>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</si>
  <si>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</si>
  <si>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</si>
  <si>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</si>
  <si>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</si>
  <si>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</si>
  <si>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</si>
  <si>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</si>
  <si>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</si>
  <si>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</si>
  <si>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</si>
  <si>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</si>
  <si>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</si>
  <si>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</si>
  <si>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</si>
  <si>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</si>
  <si>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</si>
  <si>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</si>
  <si>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</si>
  <si>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</si>
  <si>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</si>
  <si>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</si>
  <si>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</si>
  <si>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</si>
  <si>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</si>
  <si>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</si>
  <si>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</si>
  <si>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</si>
  <si>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</si>
  <si>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</si>
  <si>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</si>
  <si>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</si>
  <si>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</si>
  <si>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</si>
  <si>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</si>
  <si>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</si>
  <si>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</si>
  <si>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</si>
  <si>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</si>
  <si>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</si>
  <si>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</si>
  <si>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</si>
  <si>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</si>
  <si>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</si>
  <si>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</si>
  <si>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</si>
  <si>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</si>
  <si>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</si>
  <si>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</si>
  <si>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</si>
  <si>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</si>
  <si>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</si>
  <si>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</si>
  <si>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</si>
  <si>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</si>
  <si>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</si>
  <si>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</si>
  <si>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</si>
  <si>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</si>
  <si>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</si>
  <si>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</si>
  <si>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</si>
  <si>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</si>
  <si>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</si>
  <si>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</si>
  <si>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</si>
  <si>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</si>
  <si>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</si>
  <si>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</si>
  <si>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</si>
  <si>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</si>
  <si>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</si>
  <si>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</si>
  <si>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</si>
  <si>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</si>
  <si>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</si>
  <si>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</si>
  <si>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</si>
  <si>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</si>
  <si>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</si>
  <si>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</si>
  <si>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</si>
  <si>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</si>
  <si>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</si>
  <si>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</si>
  <si>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</si>
  <si>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</si>
  <si>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</si>
  <si>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</si>
  <si>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</si>
  <si>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</si>
  <si>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</si>
  <si>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</si>
  <si>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</si>
  <si>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</si>
  <si>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</si>
  <si>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</si>
  <si>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</si>
  <si>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</si>
  <si>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</si>
  <si>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</si>
  <si>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</si>
  <si>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</si>
  <si>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</si>
  <si>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</si>
  <si>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</si>
  <si>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</si>
  <si>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</si>
  <si>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</si>
  <si>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</si>
  <si>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</si>
  <si>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</si>
  <si>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</si>
  <si>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</si>
  <si>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</si>
  <si>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</si>
  <si>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</si>
  <si>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</si>
  <si>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</si>
  <si>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</si>
  <si>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</si>
  <si>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</si>
  <si>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</si>
  <si>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</si>
  <si>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</si>
  <si>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</si>
  <si>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</si>
  <si>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</si>
  <si>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</si>
  <si>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</si>
  <si>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</si>
  <si>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</si>
  <si>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</si>
  <si>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</si>
  <si>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</si>
  <si>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</si>
  <si>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</si>
  <si>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</si>
  <si>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</si>
  <si>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</si>
  <si>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</si>
  <si>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</si>
  <si>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</si>
  <si>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</si>
  <si>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</si>
  <si>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</si>
  <si>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</si>
  <si>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</si>
  <si>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</si>
  <si>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</si>
  <si>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</si>
  <si>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</si>
  <si>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</si>
  <si>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</si>
  <si>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</si>
  <si>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</si>
  <si>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</si>
  <si>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</si>
  <si>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</si>
  <si>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</si>
  <si>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</si>
  <si>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</si>
  <si>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</si>
  <si>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</si>
  <si>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</si>
  <si>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</si>
  <si>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</si>
  <si>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</si>
  <si>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</si>
  <si>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</si>
  <si>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</si>
  <si>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</si>
  <si>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</si>
  <si>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</si>
  <si>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</si>
  <si>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</si>
  <si>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</si>
  <si>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</si>
  <si>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</si>
  <si>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</si>
  <si>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</si>
  <si>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</si>
  <si>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</si>
  <si>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</si>
  <si>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</si>
  <si>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</si>
  <si>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</si>
  <si>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</si>
  <si>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</si>
  <si>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</si>
  <si>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</si>
  <si>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</si>
  <si>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</si>
  <si>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</si>
  <si>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</si>
  <si>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</si>
  <si>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</si>
  <si>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</si>
  <si>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</si>
  <si>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</si>
  <si>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</si>
  <si>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</si>
  <si>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</si>
  <si>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</si>
  <si>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</si>
  <si>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</si>
  <si>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</si>
  <si>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</si>
  <si>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</si>
  <si>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</si>
  <si>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</si>
  <si>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</si>
  <si>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</si>
  <si>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</si>
  <si>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</si>
  <si>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</si>
  <si>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</si>
  <si>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</si>
  <si>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</si>
  <si>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</si>
  <si>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</si>
  <si>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</si>
  <si>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</si>
  <si>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</si>
  <si>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</si>
  <si>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</si>
  <si>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</si>
  <si>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</si>
  <si>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</si>
  <si>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</si>
  <si>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</si>
  <si>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</si>
  <si>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</si>
  <si>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</si>
  <si>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</si>
  <si>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</si>
  <si>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</si>
  <si>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</si>
  <si>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</si>
  <si>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</si>
  <si>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</si>
  <si>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</si>
  <si>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</si>
  <si>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</si>
  <si>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</si>
  <si>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</si>
  <si>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</si>
  <si>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</si>
  <si>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</si>
  <si>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</si>
  <si>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</si>
  <si>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</si>
  <si>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</si>
  <si>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</si>
  <si>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</si>
  <si>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</si>
  <si>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</si>
  <si>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</si>
  <si>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</si>
  <si>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</si>
  <si>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</si>
  <si>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</si>
  <si>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</si>
  <si>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</si>
  <si>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</si>
  <si>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</si>
  <si>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</si>
  <si>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</si>
  <si>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</si>
  <si>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</si>
  <si>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</si>
  <si>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</si>
  <si>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</si>
  <si>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</si>
  <si>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</si>
  <si>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</si>
  <si>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</si>
  <si>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</si>
  <si>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</si>
  <si>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</si>
  <si>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</si>
  <si>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</si>
  <si>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</si>
  <si>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</si>
  <si>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</si>
  <si>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</si>
  <si>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</si>
  <si>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</si>
  <si>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</si>
  <si>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</si>
  <si>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</si>
  <si>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</si>
  <si>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</si>
  <si>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</si>
  <si>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</si>
  <si>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</si>
  <si>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</si>
  <si>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</si>
  <si>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</si>
  <si>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</si>
  <si>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</si>
  <si>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</si>
  <si>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</si>
  <si>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</si>
  <si>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</si>
  <si>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</si>
  <si>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</si>
  <si>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</si>
  <si>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</si>
  <si>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</si>
  <si>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</si>
  <si>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</si>
  <si>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</si>
  <si>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</si>
  <si>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</si>
  <si>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</si>
  <si>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</si>
  <si>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</si>
  <si>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</si>
  <si>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</si>
  <si>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</si>
  <si>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</si>
  <si>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</si>
  <si>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</si>
  <si>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</si>
  <si>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</si>
  <si>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</si>
  <si>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</si>
  <si>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</si>
  <si>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</si>
  <si>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</si>
  <si>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</si>
  <si>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</si>
  <si>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</si>
  <si>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</si>
  <si>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</si>
  <si>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</si>
  <si>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</si>
  <si>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</si>
  <si>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</si>
  <si>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</si>
  <si>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</si>
  <si>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</si>
  <si>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</si>
  <si>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</si>
  <si>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</si>
  <si>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</si>
  <si>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</si>
  <si>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</si>
  <si>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</si>
  <si>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</si>
  <si>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</si>
  <si>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</si>
  <si>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</si>
  <si>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</si>
  <si>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</si>
  <si>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</si>
  <si>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</si>
  <si>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</si>
  <si>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</si>
  <si>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</si>
  <si>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</si>
  <si>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</si>
  <si>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</si>
  <si>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</si>
  <si>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</si>
  <si>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</si>
  <si>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</si>
  <si>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</si>
  <si>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</si>
  <si>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</si>
  <si>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</si>
  <si>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</si>
  <si>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</si>
  <si>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</si>
  <si>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</si>
  <si>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</si>
  <si>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</si>
  <si>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</si>
  <si>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</si>
  <si>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</si>
  <si>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</si>
  <si>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</si>
  <si>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</si>
  <si>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</si>
  <si>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</si>
  <si>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</si>
  <si>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</si>
  <si>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</si>
  <si>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</si>
  <si>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</si>
  <si>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</si>
  <si>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</si>
  <si>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</si>
  <si>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</si>
  <si>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</si>
  <si>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</si>
  <si>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</si>
  <si>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</si>
  <si>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</si>
  <si>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</si>
  <si>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</si>
  <si>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</si>
  <si>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</si>
  <si>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</si>
  <si>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</si>
  <si>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</si>
  <si>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</si>
  <si>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</si>
  <si>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</si>
  <si>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</si>
  <si>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</si>
  <si>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</si>
  <si>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</si>
  <si>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</si>
  <si>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</si>
  <si>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</si>
  <si>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</si>
  <si>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</si>
  <si>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</si>
  <si>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</si>
  <si>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</si>
  <si>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</si>
  <si>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</si>
  <si>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</si>
  <si>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</si>
  <si>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</si>
  <si>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</si>
  <si>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</si>
  <si>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</si>
  <si>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</si>
  <si>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</si>
  <si>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</si>
  <si>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</si>
  <si>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</si>
  <si>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</si>
  <si>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</si>
  <si>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</si>
  <si>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</si>
  <si>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</si>
  <si>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</si>
  <si>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</si>
  <si>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</si>
  <si>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</si>
  <si>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</si>
  <si>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</si>
  <si>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</si>
  <si>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</si>
  <si>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</si>
  <si>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</si>
  <si>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</si>
  <si>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</si>
  <si>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</si>
  <si>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</si>
  <si>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</si>
  <si>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</si>
  <si>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</si>
  <si>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</si>
  <si>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</si>
  <si>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</si>
  <si>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</si>
  <si>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</si>
  <si>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</si>
  <si>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</si>
  <si>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</si>
  <si>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</si>
  <si>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</si>
  <si>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</si>
  <si>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</si>
  <si>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</si>
  <si>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</si>
  <si>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</si>
  <si>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</si>
  <si>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</si>
  <si>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</si>
  <si>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</si>
  <si>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</si>
  <si>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</si>
  <si>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</si>
  <si>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</si>
  <si>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</si>
  <si>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</si>
  <si>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</si>
  <si>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</si>
  <si>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</si>
  <si>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</si>
  <si>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</si>
  <si>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</si>
  <si>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</si>
  <si>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</si>
  <si>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</si>
  <si>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</si>
  <si>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</si>
  <si>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</si>
  <si>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</si>
  <si>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</si>
  <si>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</si>
  <si>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</si>
  <si>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</si>
  <si>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</si>
  <si>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</si>
  <si>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</si>
  <si>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</si>
  <si>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</si>
  <si>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</si>
  <si>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</si>
  <si>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</si>
  <si>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</si>
  <si>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</si>
  <si>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</si>
  <si>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</si>
  <si>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</si>
  <si>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</si>
  <si>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</si>
  <si>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</si>
  <si>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</si>
  <si>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</si>
  <si>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</si>
  <si>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</si>
  <si>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</si>
  <si>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</si>
  <si>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</si>
  <si>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</si>
  <si>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</si>
  <si>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</si>
  <si>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</si>
  <si>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</si>
  <si>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</si>
  <si>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</si>
  <si>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</si>
  <si>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</si>
  <si>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</si>
  <si>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</si>
  <si>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</si>
  <si>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</si>
  <si>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</si>
  <si>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</si>
  <si>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</si>
  <si>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</si>
  <si>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</si>
  <si>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</si>
  <si>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</si>
  <si>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</si>
  <si>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</si>
  <si>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</si>
  <si>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</si>
  <si>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</si>
  <si>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</si>
  <si>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</si>
  <si>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</si>
  <si>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</si>
  <si>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</si>
  <si>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</si>
  <si>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</si>
  <si>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</si>
  <si>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</si>
  <si>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</si>
  <si>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</si>
  <si>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</si>
  <si>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</si>
  <si>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</si>
  <si>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</si>
  <si>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</si>
  <si>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</si>
  <si>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</si>
  <si>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</si>
  <si>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</si>
  <si>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</si>
  <si>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</si>
  <si>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</si>
  <si>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</si>
  <si>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</si>
  <si>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</si>
  <si>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</si>
  <si>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</si>
  <si>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</si>
  <si>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</si>
  <si>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</si>
  <si>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</si>
  <si>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</si>
  <si>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</si>
  <si>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</si>
  <si>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</si>
  <si>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</si>
  <si>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</si>
  <si>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</si>
  <si>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</si>
  <si>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</si>
  <si>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</si>
  <si>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</si>
  <si>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</si>
  <si>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</si>
  <si>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</si>
  <si>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</si>
  <si>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</si>
  <si>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</si>
  <si>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</si>
  <si>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</si>
  <si>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</si>
  <si>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</si>
  <si>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</si>
  <si>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</si>
  <si>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</si>
  <si>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</si>
  <si>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</si>
  <si>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</si>
  <si>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</si>
  <si>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</si>
  <si>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</si>
  <si>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</si>
  <si>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</si>
  <si>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</si>
  <si>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</si>
  <si>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</si>
  <si>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</si>
  <si>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</si>
  <si>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</si>
  <si>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</si>
  <si>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</si>
  <si>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</si>
  <si>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</si>
  <si>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</si>
  <si>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</si>
  <si>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</si>
  <si>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</si>
  <si>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</si>
  <si>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</si>
  <si>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</si>
  <si>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</si>
  <si>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</si>
  <si>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</si>
  <si>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</si>
  <si>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</si>
  <si>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</si>
  <si>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</si>
  <si>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</si>
  <si>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</si>
  <si>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</si>
  <si>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</si>
  <si>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</si>
  <si>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</si>
  <si>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</si>
  <si>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</si>
  <si>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</si>
  <si>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</si>
  <si>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</si>
  <si>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</si>
  <si>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</si>
  <si>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</si>
  <si>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</si>
  <si>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</si>
  <si>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</si>
  <si>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</si>
  <si>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</si>
  <si>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</si>
  <si>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</si>
  <si>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</si>
  <si>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</si>
  <si>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</si>
  <si>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</si>
  <si>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</si>
  <si>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</si>
  <si>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</si>
  <si>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</si>
  <si>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</si>
  <si>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</si>
  <si>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</si>
  <si>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</si>
  <si>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</si>
  <si>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</si>
  <si>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</si>
  <si>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</si>
  <si>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</si>
  <si>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</si>
  <si>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</si>
  <si>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</si>
  <si>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</si>
  <si>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</si>
  <si>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</si>
  <si>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</si>
  <si>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</si>
  <si>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</si>
  <si>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</si>
  <si>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</si>
  <si>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</si>
  <si>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</si>
  <si>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</si>
  <si>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</si>
  <si>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</si>
  <si>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</si>
  <si>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</si>
  <si>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</si>
  <si>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</si>
  <si>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</si>
  <si>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</si>
  <si>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</si>
  <si>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</si>
  <si>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</si>
  <si>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</si>
  <si>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</si>
  <si>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</si>
  <si>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</si>
  <si>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</si>
  <si>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</si>
  <si>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</si>
  <si>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</si>
  <si>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</si>
  <si>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</si>
  <si>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</si>
  <si>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</si>
  <si>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</si>
  <si>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</si>
  <si>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</si>
  <si>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</si>
  <si>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</si>
  <si>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</si>
  <si>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</si>
  <si>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</si>
  <si>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</si>
  <si>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</si>
  <si>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</si>
  <si>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</si>
  <si>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</si>
  <si>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</si>
  <si>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</si>
  <si>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</si>
  <si>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</si>
  <si>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</si>
  <si>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</si>
  <si>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</si>
  <si>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</si>
  <si>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</si>
  <si>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</si>
  <si>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</si>
  <si>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</si>
  <si>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</si>
  <si>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</si>
  <si>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</si>
  <si>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</si>
  <si>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</si>
  <si>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</si>
  <si>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</si>
  <si>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</si>
  <si>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</si>
  <si>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</si>
  <si>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</si>
  <si>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</si>
  <si>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</si>
  <si>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</si>
  <si>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</si>
  <si>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</si>
  <si>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</si>
  <si>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</si>
  <si>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</si>
  <si>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</si>
  <si>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</si>
  <si>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</si>
  <si>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</si>
  <si>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</si>
  <si>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</si>
  <si>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</si>
  <si>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</si>
  <si>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</si>
  <si>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</si>
  <si>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</si>
  <si>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</si>
  <si>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</si>
  <si>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</si>
  <si>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</si>
  <si>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</si>
  <si>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</si>
  <si>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</si>
  <si>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</si>
  <si>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</si>
  <si>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</si>
  <si>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</si>
  <si>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</si>
  <si>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</si>
  <si>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</si>
  <si>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</si>
  <si>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</si>
  <si>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</si>
  <si>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</si>
  <si>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</si>
  <si>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</si>
  <si>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</si>
  <si>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</si>
  <si>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</si>
  <si>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</si>
  <si>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</si>
  <si>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</si>
  <si>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</si>
  <si>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</si>
  <si>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</si>
  <si>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</si>
  <si>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</si>
  <si>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</si>
  <si>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</si>
  <si>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</si>
  <si>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</si>
  <si>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</si>
  <si>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</si>
  <si>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</si>
  <si>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</si>
  <si>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</si>
  <si>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</si>
  <si>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</si>
  <si>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</si>
  <si>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</si>
  <si>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</si>
  <si>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</si>
  <si>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</si>
  <si>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</si>
  <si>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</si>
  <si>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</si>
  <si>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</si>
  <si>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</si>
  <si>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</si>
  <si>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</si>
  <si>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</si>
  <si>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</si>
  <si>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</si>
  <si>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</si>
  <si>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</si>
  <si>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</si>
  <si>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</si>
  <si>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</si>
  <si>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</si>
  <si>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</si>
  <si>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</si>
  <si>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</si>
  <si>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</si>
  <si>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</si>
  <si>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</si>
  <si>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</si>
  <si>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</si>
  <si>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</si>
  <si>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</si>
  <si>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</si>
  <si>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</si>
  <si>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</si>
  <si>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</si>
  <si>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</si>
  <si>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</si>
  <si>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</si>
  <si>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</si>
  <si>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</si>
  <si>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</si>
  <si>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</si>
  <si>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</si>
  <si>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</si>
  <si>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</si>
  <si>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</si>
  <si>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</si>
  <si>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</si>
  <si>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</si>
  <si>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</si>
  <si>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</si>
  <si>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</si>
  <si>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</si>
  <si>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</si>
  <si>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</si>
  <si>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</si>
  <si>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</si>
  <si>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</si>
  <si>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</si>
  <si>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</si>
  <si>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</si>
  <si>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</si>
  <si>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</si>
  <si>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</si>
  <si>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</si>
  <si>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</si>
  <si>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</si>
  <si>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</si>
  <si>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</si>
  <si>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</si>
  <si>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</si>
  <si>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</si>
  <si>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</si>
  <si>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</si>
  <si>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</si>
  <si>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</si>
  <si>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</si>
  <si>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</si>
  <si>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</si>
  <si>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</si>
  <si>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</si>
  <si>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</si>
  <si>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</si>
  <si>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</si>
  <si>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</si>
  <si>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</si>
  <si>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</si>
  <si>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</si>
  <si>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</si>
  <si>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</si>
  <si>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</si>
  <si>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</si>
  <si>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</si>
  <si>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</si>
  <si>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</si>
  <si>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</si>
  <si>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</si>
  <si>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</si>
  <si>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</si>
  <si>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</si>
  <si>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</si>
  <si>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</si>
  <si>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</si>
  <si>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</si>
  <si>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</si>
  <si>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</si>
  <si>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</si>
  <si>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</si>
  <si>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</si>
  <si>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</si>
  <si>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</si>
  <si>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</si>
  <si>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</si>
  <si>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</si>
  <si>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</si>
  <si>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</si>
  <si>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</si>
  <si>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</si>
  <si>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</si>
  <si>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</si>
  <si>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</si>
  <si>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</si>
  <si>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</si>
  <si>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</si>
  <si>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</si>
  <si>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</si>
  <si>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</si>
  <si>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</si>
  <si>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</si>
  <si>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</si>
  <si>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</si>
  <si>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</si>
  <si>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</si>
  <si>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</si>
  <si>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</si>
  <si>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</si>
  <si>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</si>
  <si>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</si>
  <si>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</si>
  <si>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</si>
  <si>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</si>
  <si>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</si>
  <si>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</si>
  <si>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</si>
  <si>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</si>
  <si>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</si>
  <si>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</si>
  <si>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</si>
  <si>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</si>
  <si>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</si>
  <si>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</si>
  <si>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</si>
  <si>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</si>
  <si>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</si>
  <si>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</si>
  <si>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</si>
  <si>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</si>
  <si>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</si>
  <si>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</si>
  <si>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</si>
  <si>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</si>
  <si>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</si>
  <si>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</si>
  <si>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</si>
  <si>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</si>
  <si>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</si>
  <si>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</si>
  <si>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</si>
  <si>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</si>
  <si>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</si>
  <si>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</si>
  <si>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</si>
  <si>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</si>
  <si>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</si>
  <si>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</si>
  <si>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</si>
  <si>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</si>
  <si>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</si>
  <si>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</si>
  <si>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</si>
  <si>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</si>
  <si>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</si>
  <si>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</si>
  <si>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</si>
  <si>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</si>
  <si>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</si>
  <si>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</si>
  <si>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</si>
  <si>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</si>
  <si>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</si>
  <si>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</si>
  <si>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</si>
  <si>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</si>
  <si>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</si>
  <si>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</si>
  <si>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</si>
  <si>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</si>
  <si>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</si>
  <si>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</si>
  <si>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</si>
  <si>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</si>
  <si>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</si>
  <si>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</si>
  <si>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</si>
  <si>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</si>
  <si>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</si>
  <si>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</si>
  <si>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</si>
  <si>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</si>
  <si>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</si>
  <si>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</si>
  <si>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</si>
  <si>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</si>
  <si>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</si>
  <si>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</si>
  <si>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</si>
  <si>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</si>
  <si>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</si>
  <si>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</si>
  <si>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</si>
  <si>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</si>
  <si>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</si>
  <si>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</si>
  <si>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</si>
  <si>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</si>
  <si>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</si>
  <si>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</si>
  <si>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</si>
  <si>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</si>
  <si>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</si>
  <si>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</si>
  <si>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</si>
  <si>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</si>
  <si>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</si>
  <si>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</si>
  <si>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</si>
  <si>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</si>
  <si>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</si>
  <si>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</si>
  <si>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</si>
  <si>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</si>
  <si>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</si>
  <si>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</si>
  <si>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</si>
  <si>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</si>
  <si>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</si>
  <si>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</si>
  <si>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</si>
  <si>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</si>
  <si>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</si>
  <si>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</si>
  <si>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</si>
  <si>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</si>
  <si>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</si>
  <si>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</si>
  <si>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</si>
  <si>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</si>
  <si>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</si>
  <si>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</si>
  <si>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</si>
  <si>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</si>
  <si>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</si>
  <si>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</si>
  <si>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</si>
  <si>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</si>
  <si>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</si>
  <si>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</si>
  <si>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</si>
  <si>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</si>
  <si>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</si>
  <si>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</si>
  <si>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</si>
  <si>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</si>
  <si>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</si>
  <si>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</si>
  <si>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</si>
  <si>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</si>
  <si>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</si>
  <si>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</si>
  <si>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</si>
  <si>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</si>
  <si>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</si>
  <si>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</si>
  <si>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</si>
  <si>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</si>
  <si>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</si>
  <si>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</si>
  <si>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</si>
  <si>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</si>
  <si>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</si>
  <si>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</si>
  <si>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</si>
  <si>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</si>
  <si>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</si>
  <si>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</si>
  <si>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</si>
  <si>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</si>
  <si>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</si>
  <si>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</si>
  <si>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</si>
  <si>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</si>
  <si>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</si>
  <si>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</si>
  <si>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</si>
  <si>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</si>
  <si>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</si>
  <si>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</si>
  <si>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</si>
  <si>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</si>
  <si>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</si>
  <si>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</si>
  <si>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</si>
  <si>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</si>
  <si>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</si>
  <si>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</si>
  <si>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</si>
  <si>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</si>
  <si>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</si>
  <si>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</si>
  <si>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</si>
  <si>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</si>
  <si>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</si>
  <si>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</si>
  <si>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</si>
  <si>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</si>
  <si>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</si>
  <si>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</si>
  <si>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</si>
  <si>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</si>
  <si>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</si>
  <si>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</si>
  <si>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</si>
  <si>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</si>
  <si>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</si>
  <si>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</si>
  <si>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</si>
  <si>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</si>
  <si>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</si>
  <si>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</si>
  <si>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</si>
  <si>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</si>
  <si>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</si>
  <si>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</si>
  <si>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</si>
  <si>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</si>
  <si>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</si>
  <si>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</si>
  <si>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</si>
  <si>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</si>
  <si>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</si>
  <si>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</si>
  <si>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</si>
  <si>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</si>
  <si>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</si>
  <si>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</si>
  <si>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</si>
  <si>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</si>
  <si>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</si>
  <si>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</si>
  <si>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</si>
  <si>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</si>
  <si>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</si>
  <si>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</si>
  <si>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</si>
  <si>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</si>
  <si>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</si>
  <si>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</si>
  <si>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</si>
  <si>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</si>
  <si>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</si>
  <si>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</si>
  <si>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</si>
  <si>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</si>
  <si>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</si>
  <si>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</si>
  <si>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</si>
  <si>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</si>
  <si>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</si>
  <si>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</si>
  <si>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</si>
  <si>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</si>
  <si>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</si>
  <si>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</si>
  <si>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</si>
  <si>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</si>
  <si>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</si>
  <si>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</si>
  <si>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</si>
  <si>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</si>
  <si>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</si>
  <si>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</si>
  <si>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</si>
  <si>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</si>
  <si>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</si>
  <si>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</si>
  <si>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</si>
  <si>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</si>
  <si>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</si>
  <si>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</si>
  <si>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</si>
  <si>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</si>
  <si>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</si>
  <si>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</si>
  <si>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</si>
  <si>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</si>
  <si>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</si>
  <si>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</si>
  <si>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</si>
  <si>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</si>
  <si>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</si>
  <si>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</si>
  <si>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</si>
  <si>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</si>
  <si>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</si>
  <si>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</si>
  <si>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</si>
  <si>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</si>
  <si>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</si>
  <si>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</si>
  <si>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</si>
  <si>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</si>
  <si>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</si>
  <si>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</si>
  <si>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</si>
  <si>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</si>
  <si>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</si>
  <si>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</si>
  <si>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</si>
  <si>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</si>
  <si>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</si>
  <si>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</si>
  <si>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</si>
  <si>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</si>
  <si>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</si>
  <si>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</si>
  <si>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</si>
  <si>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</si>
  <si>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</si>
  <si>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</si>
  <si>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</si>
  <si>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</si>
  <si>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</si>
  <si>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</si>
  <si>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</si>
  <si>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</si>
  <si>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</si>
  <si>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</si>
  <si>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</si>
  <si>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</si>
  <si>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</si>
  <si>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</si>
  <si>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</si>
  <si>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</si>
  <si>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</si>
  <si>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</si>
  <si>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</si>
  <si>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</si>
  <si>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</si>
  <si>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</si>
  <si>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</si>
  <si>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</si>
  <si>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</si>
  <si>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</si>
  <si>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</si>
  <si>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</si>
  <si>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</si>
  <si>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</si>
  <si>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</si>
  <si>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</si>
  <si>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</si>
  <si>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</si>
  <si>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</si>
  <si>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</si>
  <si>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</si>
  <si>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</si>
  <si>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</si>
  <si>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</si>
  <si>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</si>
  <si>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</si>
  <si>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</si>
  <si>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</si>
  <si>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</si>
  <si>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</si>
  <si>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</si>
  <si>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</si>
  <si>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</si>
  <si>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</si>
  <si>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</si>
  <si>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</si>
  <si>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</si>
  <si>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</si>
  <si>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</si>
  <si>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</si>
  <si>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</si>
  <si>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</si>
  <si>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</si>
  <si>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</si>
  <si>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</si>
  <si>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</si>
  <si>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</si>
  <si>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</si>
  <si>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</si>
  <si>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</si>
  <si>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</si>
  <si>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</si>
  <si>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</si>
  <si>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</si>
  <si>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</si>
  <si>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</si>
  <si>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</si>
  <si>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</si>
  <si>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</si>
  <si>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</si>
  <si>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</si>
  <si>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</si>
  <si>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</si>
  <si>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</si>
  <si>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</si>
  <si>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</si>
  <si>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</si>
  <si>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</si>
  <si>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</si>
  <si>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</si>
  <si>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</si>
  <si>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</si>
  <si>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</si>
  <si>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</si>
  <si>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</si>
  <si>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</si>
  <si>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</si>
  <si>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</si>
  <si>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</si>
  <si>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</si>
  <si>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</si>
  <si>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</si>
  <si>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</si>
  <si>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</si>
  <si>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</si>
  <si>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</si>
  <si>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</si>
  <si>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</si>
  <si>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</si>
  <si>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</si>
  <si>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</si>
  <si>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</si>
  <si>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</si>
  <si>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</si>
  <si>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</si>
  <si>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</si>
  <si>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</si>
  <si>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</si>
  <si>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</si>
  <si>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</si>
  <si>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</si>
  <si>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</si>
  <si>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</si>
  <si>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</si>
  <si>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</si>
  <si>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</si>
  <si>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</si>
  <si>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</si>
  <si>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</si>
  <si>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</si>
  <si>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</si>
  <si>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</si>
  <si>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</si>
  <si>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</si>
  <si>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</si>
  <si>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</si>
  <si>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</si>
  <si>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</si>
  <si>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</si>
  <si>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</si>
  <si>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</si>
  <si>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</si>
  <si>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</si>
  <si>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</si>
  <si>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</si>
  <si>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</si>
  <si>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</si>
  <si>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</si>
  <si>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</si>
  <si>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</si>
  <si>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</si>
  <si>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</si>
  <si>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</si>
  <si>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</si>
  <si>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</si>
  <si>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</si>
  <si>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</si>
  <si>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</si>
  <si>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</si>
  <si>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</si>
  <si>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</si>
  <si>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</si>
  <si>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</si>
  <si>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</si>
  <si>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</si>
  <si>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</si>
  <si>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</si>
  <si>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</si>
  <si>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</si>
  <si>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</si>
  <si>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</si>
  <si>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</si>
  <si>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</si>
  <si>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</si>
  <si>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</si>
  <si>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</si>
  <si>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</si>
  <si>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</si>
  <si>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</si>
  <si>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</si>
  <si>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</si>
  <si>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</si>
  <si>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</si>
  <si>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</si>
  <si>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</si>
  <si>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</si>
  <si>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</si>
  <si>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</si>
  <si>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</si>
  <si>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</si>
  <si>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</si>
  <si>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</si>
  <si>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</si>
  <si>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</si>
  <si>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</si>
  <si>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</si>
  <si>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</si>
  <si>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</si>
  <si>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</si>
  <si>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</si>
  <si>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</si>
  <si>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</si>
  <si>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</si>
  <si>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</si>
  <si>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</si>
  <si>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</si>
  <si>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</si>
  <si>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</si>
  <si>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</si>
  <si>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</si>
  <si>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</si>
  <si>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</si>
  <si>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</si>
  <si>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</si>
  <si>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</si>
  <si>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</si>
  <si>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</si>
  <si>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</si>
  <si>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</si>
  <si>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</si>
  <si>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</si>
  <si>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</si>
  <si>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</si>
  <si>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</si>
  <si>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</si>
  <si>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</si>
  <si>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</si>
  <si>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</si>
  <si>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</si>
  <si>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</si>
  <si>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</si>
  <si>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</si>
  <si>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</si>
  <si>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</si>
  <si>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</si>
  <si>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</si>
  <si>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</si>
  <si>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</si>
  <si>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</si>
  <si>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</si>
  <si>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</si>
  <si>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</si>
  <si>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</si>
  <si>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</si>
  <si>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</si>
  <si>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</si>
  <si>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</si>
  <si>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</si>
  <si>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</si>
  <si>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</si>
  <si>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</si>
  <si>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</si>
  <si>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</si>
  <si>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</si>
  <si>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</si>
  <si>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</si>
  <si>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</si>
  <si>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</si>
  <si>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</si>
  <si>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</si>
  <si>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</si>
  <si>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</si>
  <si>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</si>
  <si>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</si>
  <si>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</si>
  <si>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</si>
  <si>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</si>
  <si>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</si>
  <si>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</si>
  <si>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Column Labels</t>
  </si>
  <si>
    <t>2019</t>
  </si>
  <si>
    <t>2020</t>
  </si>
  <si>
    <t>2021</t>
  </si>
  <si>
    <t>2022</t>
  </si>
  <si>
    <t>Jan</t>
  </si>
  <si>
    <t>Feb</t>
  </si>
  <si>
    <t>Mar</t>
  </si>
  <si>
    <t>Apr</t>
  </si>
  <si>
    <t>May</t>
  </si>
  <si>
    <t>Jun</t>
  </si>
  <si>
    <t>Jul</t>
  </si>
  <si>
    <t>Aug</t>
  </si>
  <si>
    <t>Sep</t>
  </si>
  <si>
    <t>Oct</t>
  </si>
  <si>
    <t>Nov</t>
  </si>
  <si>
    <t>Dec</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</si>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</sst>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_-[$$-409]* #,##0_ ;_-[$$-409]* \-#,##0\ ;_-[$$-409]* &quot;-&quot;_ ;_-@_ "/>
    <numFmt numFmtId="169"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9"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diagonalUp="0" diagonalDown="0">
        <left/>
        <right/>
        <top/>
        <bottom/>
        <vertical/>
        <horizontal/>
      </border>
    </dxf>
    <dxf>
      <font>
        <color theme="1"/>
      </font>
      <fill>
        <patternFill>
          <bgColor rgb="FF3A1464"/>
        </patternFill>
      </fill>
      <border>
        <left style="thin">
          <color theme="7"/>
        </left>
        <right style="thin">
          <color theme="7"/>
        </right>
        <top style="thin">
          <color theme="7"/>
        </top>
        <bottom style="thin">
          <color theme="7"/>
        </bottom>
        <vertical/>
        <horizontal/>
      </border>
    </dxf>
    <dxf>
      <font>
        <b val="0"/>
        <i val="0"/>
        <sz val="11"/>
        <color theme="0"/>
        <name val="Calibri"/>
        <family val="2"/>
        <scheme val="minor"/>
      </font>
    </dxf>
    <dxf>
      <font>
        <b val="0"/>
        <i val="0"/>
        <sz val="11"/>
        <color theme="0"/>
        <name val="Calibri"/>
        <family val="2"/>
        <scheme val="minor"/>
      </font>
      <fill>
        <patternFill patternType="solid">
          <fgColor theme="0"/>
          <bgColor rgb="FF441D61"/>
        </patternFill>
      </fill>
      <border diagonalUp="0" diagonalDown="0">
        <left style="thin">
          <color theme="0"/>
        </left>
        <right style="thin">
          <color theme="0"/>
        </right>
        <top style="thin">
          <color theme="0"/>
        </top>
        <bottom style="thin">
          <color theme="0"/>
        </bottom>
        <vertical/>
        <horizontal/>
      </border>
    </dxf>
    <dxf>
      <font>
        <b/>
        <i val="0"/>
        <sz val="11"/>
        <color theme="0"/>
        <name val="Calibri Light"/>
        <family val="2"/>
        <scheme val="major"/>
      </font>
      <border>
        <left style="thin">
          <color theme="0"/>
        </left>
        <right style="thin">
          <color theme="0"/>
        </right>
        <top style="thin">
          <color theme="0"/>
        </top>
        <bottom style="thin">
          <color theme="0"/>
        </bottom>
      </border>
    </dxf>
    <dxf>
      <font>
        <b val="0"/>
        <i val="0"/>
        <sz val="11"/>
        <name val="Calibri"/>
        <family val="2"/>
        <scheme val="minor"/>
      </font>
      <fill>
        <patternFill>
          <bgColor rgb="FF441D61"/>
        </patternFill>
      </fill>
    </dxf>
  </dxfs>
  <tableStyles count="3" defaultTableStyle="TableStyleMedium2" defaultPivotStyle="PivotStyleMedium9">
    <tableStyle name="Purple" pivot="0" table="0" count="10" xr9:uid="{0ECA6453-075D-4C69-AF00-B07989A96812}">
      <tableStyleElement type="wholeTable" dxfId="17"/>
      <tableStyleElement type="headerRow" dxfId="16"/>
    </tableStyle>
    <tableStyle name="Purple Time line" pivot="0" table="0" count="8" xr9:uid="{3353ACD2-2D3B-442E-9A8F-217A54E81F0B}">
      <tableStyleElement type="wholeTable" dxfId="15"/>
      <tableStyleElement type="headerRow" dxfId="14"/>
    </tableStyle>
    <tableStyle name="Purple2.0" pivot="0" table="0" count="10" xr9:uid="{E9C34F85-39D7-4BE2-BA85-684E869A4719}">
      <tableStyleElement type="wholeTable" dxfId="13"/>
      <tableStyleElement type="headerRow" dxfId="12"/>
    </tableStyle>
  </tableStyles>
  <colors>
    <mruColors>
      <color rgb="FF3A1464"/>
      <color rgb="FF441D61"/>
      <color rgb="FFCBA8EE"/>
      <color rgb="FFCDAFEF"/>
    </mruColors>
  </color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rgb="FFFFFF00"/>
            </patternFill>
          </fill>
        </dxf>
        <dxf>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sz val="11"/>
            <color theme="0"/>
            <name val="Calibri Light"/>
            <family val="2"/>
            <scheme val="major"/>
          </font>
          <fill>
            <patternFill>
              <fgColor rgb="FFCBA8EE"/>
              <bgColor rgb="FF441D61"/>
            </patternFill>
          </fill>
          <border diagonalUp="0" diagonalDown="0">
            <left style="thin">
              <color auto="1"/>
            </left>
            <right style="thin">
              <color auto="1"/>
            </right>
            <top style="thin">
              <color auto="1"/>
            </top>
            <bottom style="thin">
              <color auto="1"/>
            </bottom>
            <vertical/>
            <horizontal/>
          </border>
        </dxf>
        <dxf>
          <font>
            <b val="0"/>
            <i val="0"/>
            <sz val="10"/>
            <color theme="0" tint="-4.9989318521683403E-2"/>
            <name val="Calibri"/>
            <family val="2"/>
            <scheme val="minor"/>
          </font>
        </dxf>
        <dxf>
          <font>
            <b val="0"/>
            <i val="0"/>
            <sz val="11"/>
            <color theme="0" tint="-4.9989318521683403E-2"/>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Purple2.0">
        <x14:slicerStyle name="Purple">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x14:slicerStyleElement type="hoveredSelectedItemWithData" dxfId="9"/>
            <x14:slicerStyleElement type="hoveredUnselectedItemWithNoData"/>
            <x14:slicerStyleElement type="hoveredSelectedItemWithNoData" dxfId="8"/>
          </x14:slicerStyleElements>
        </x14:slicerStyle>
        <x14:slicerStyle name="Purple2.0">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7" tint="0.59996337778862885"/>
            </patternFill>
          </fill>
        </dxf>
        <dxf>
          <font>
            <b val="0"/>
            <i val="0"/>
            <sz val="9"/>
            <color theme="0"/>
            <name val="Calibri"/>
            <family val="2"/>
            <scheme val="minor"/>
          </font>
        </dxf>
        <dxf>
          <font>
            <b val="0"/>
            <i val="0"/>
            <sz val="9"/>
            <color theme="0"/>
            <name val="Calibri"/>
            <family val="2"/>
            <scheme val="minor"/>
          </font>
        </dxf>
        <dxf>
          <font>
            <b val="0"/>
            <i val="0"/>
            <sz val="9"/>
            <color theme="2"/>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 Over</a:t>
            </a:r>
            <a:r>
              <a:rPr lang="en-IN" baseline="0"/>
              <a:t> Time</a:t>
            </a:r>
          </a:p>
        </c:rich>
      </c:tx>
      <c:layout>
        <c:manualLayout>
          <c:xMode val="edge"/>
          <c:yMode val="edge"/>
          <c:x val="0.34849262156655048"/>
          <c:y val="2.0512820512820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4371035873353"/>
          <c:y val="0.11252708796015883"/>
          <c:w val="0.75457675570132343"/>
          <c:h val="0.69433905377212468"/>
        </c:manualLayout>
      </c:layout>
      <c:lineChart>
        <c:grouping val="standard"/>
        <c:varyColors val="0"/>
        <c:ser>
          <c:idx val="0"/>
          <c:order val="0"/>
          <c:tx>
            <c:strRef>
              <c:f>'Total sales'!$B$3:$B$4</c:f>
              <c:strCache>
                <c:ptCount val="1"/>
                <c:pt idx="0">
                  <c:v>Ara</c:v>
                </c:pt>
              </c:strCache>
            </c:strRef>
          </c:tx>
          <c:spPr>
            <a:ln w="28575" cap="rnd">
              <a:solidFill>
                <a:srgbClr val="00B0F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B0-4811-A47C-6E8D4B9E2FD3}"/>
            </c:ext>
          </c:extLst>
        </c:ser>
        <c:ser>
          <c:idx val="1"/>
          <c:order val="1"/>
          <c:tx>
            <c:strRef>
              <c:f>'Total sales'!$C$3:$C$4</c:f>
              <c:strCache>
                <c:ptCount val="1"/>
                <c:pt idx="0">
                  <c:v>Exc</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0B0-4811-A47C-6E8D4B9E2FD3}"/>
            </c:ext>
          </c:extLst>
        </c:ser>
        <c:ser>
          <c:idx val="2"/>
          <c:order val="2"/>
          <c:tx>
            <c:strRef>
              <c:f>'Total sales'!$D$3:$D$4</c:f>
              <c:strCache>
                <c:ptCount val="1"/>
                <c:pt idx="0">
                  <c:v>Lib</c:v>
                </c:pt>
              </c:strCache>
            </c:strRef>
          </c:tx>
          <c:spPr>
            <a:ln w="28575" cap="rnd">
              <a:solidFill>
                <a:schemeClr val="accent6">
                  <a:lumMod val="75000"/>
                </a:schemeClr>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0B0-4811-A47C-6E8D4B9E2FD3}"/>
            </c:ext>
          </c:extLst>
        </c:ser>
        <c:ser>
          <c:idx val="3"/>
          <c:order val="3"/>
          <c:tx>
            <c:strRef>
              <c:f>'Total sales'!$E$3:$E$4</c:f>
              <c:strCache>
                <c:ptCount val="1"/>
                <c:pt idx="0">
                  <c:v>Rob</c:v>
                </c:pt>
              </c:strCache>
            </c:strRef>
          </c:tx>
          <c:spPr>
            <a:ln w="28575" cap="rnd">
              <a:solidFill>
                <a:srgbClr val="FFFF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0B0-4811-A47C-6E8D4B9E2FD3}"/>
            </c:ext>
          </c:extLst>
        </c:ser>
        <c:dLbls>
          <c:showLegendKey val="0"/>
          <c:showVal val="0"/>
          <c:showCatName val="0"/>
          <c:showSerName val="0"/>
          <c:showPercent val="0"/>
          <c:showBubbleSize val="0"/>
        </c:dLbls>
        <c:smooth val="0"/>
        <c:axId val="1273938720"/>
        <c:axId val="1273939200"/>
      </c:lineChart>
      <c:catAx>
        <c:axId val="12739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39200"/>
        <c:crosses val="autoZero"/>
        <c:auto val="1"/>
        <c:lblAlgn val="ctr"/>
        <c:lblOffset val="100"/>
        <c:noMultiLvlLbl val="0"/>
      </c:catAx>
      <c:valAx>
        <c:axId val="12739392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38720"/>
        <c:crosses val="autoZero"/>
        <c:crossBetween val="between"/>
      </c:valAx>
      <c:spPr>
        <a:noFill/>
        <a:ln>
          <a:noFill/>
        </a:ln>
        <a:effectLst/>
      </c:spPr>
    </c:plotArea>
    <c:legend>
      <c:legendPos val="r"/>
      <c:layout>
        <c:manualLayout>
          <c:xMode val="edge"/>
          <c:yMode val="edge"/>
          <c:x val="0.87501764934198722"/>
          <c:y val="0.34763863704163112"/>
          <c:w val="0.11009173774086164"/>
          <c:h val="0.23581202262979595"/>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FEF"/>
    </a:solidFill>
    <a:ln w="9525" cap="flat" cmpd="sng" algn="ctr">
      <a:solidFill>
        <a:schemeClr val="tx1">
          <a:lumMod val="15000"/>
          <a:lumOff val="85000"/>
        </a:schemeClr>
      </a:solidFill>
      <a:round/>
    </a:ln>
    <a:effectLst/>
  </c:spPr>
  <c:txPr>
    <a:bodyPr/>
    <a:lstStyle/>
    <a:p>
      <a:pPr>
        <a:defRPr baseline="0">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[coffee_sales_Project.xlsx]Country bar chart!Total sales</c:name>
    <c:fmtId val="16"/>
  </c:pivotSource>
  <c:chart>
    <c:title>
      <c:tx>
        <c:rich>
          <a:bodyPr rot="0" spcFirstLastPara="1" vertOverflow="ellipsis" vert="horz" wrap="square" anchor="ctr" anchorCtr="1"/>
          <a:lstStyle/>
          <a:p>
            <a:pPr>
              <a:defRPr sz="1400" b="0" i="0" u="none" strike="noStrike" kern="1200" spc="0" baseline="0">
                <a:solidFill>
                  <a:srgbClr val="3A1464"/>
                </a:solidFill>
                <a:latin typeface="+mn-lt"/>
                <a:ea typeface="+mn-ea"/>
                <a:cs typeface="+mn-cs"/>
              </a:defRPr>
            </a:pPr>
            <a:r>
              <a:rPr lang="en-US">
                <a:solidFill>
                  <a:srgbClr val="3A1464"/>
                </a:solidFill>
              </a:rPr>
              <a:t>Sales</a:t>
            </a:r>
            <a:r>
              <a:rPr lang="en-US" baseline="0">
                <a:solidFill>
                  <a:srgbClr val="3A1464"/>
                </a:solidFill>
              </a:rPr>
              <a:t> By Country</a:t>
            </a:r>
          </a:p>
        </c:rich>
      </c:tx>
      <c:layout>
        <c:manualLayout>
          <c:xMode val="edge"/>
          <c:yMode val="edge"/>
          <c:x val="0.450833333333333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A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1D61"/>
          </a:solidFill>
          <a:ln>
            <a:noFill/>
          </a:ln>
          <a:effectLst/>
        </c:spPr>
      </c:pivotFmt>
      <c:pivotFmt>
        <c:idx val="2"/>
        <c:spPr>
          <a:solidFill>
            <a:srgbClr val="00206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pivotFmt>
      <c:pivotFmt>
        <c:idx val="5"/>
        <c:spPr>
          <a:solidFill>
            <a:srgbClr val="441D6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pivotFmt>
      <c:pivotFmt>
        <c:idx val="8"/>
        <c:spPr>
          <a:solidFill>
            <a:srgbClr val="441D6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1"/>
            <c:invertIfNegative val="0"/>
            <c:bubble3D val="0"/>
            <c:spPr>
              <a:solidFill>
                <a:srgbClr val="002060"/>
              </a:solidFill>
              <a:ln>
                <a:noFill/>
              </a:ln>
              <a:effectLst/>
            </c:spPr>
            <c:extLst>
              <c:ext xmlns:c16="http://schemas.microsoft.com/office/drawing/2014/chart" uri="{C3380CC4-5D6E-409C-BE32-E72D297353CC}">
                <c16:uniqueId val="{00000001-A52D-4E9B-A56C-3F4928E6ABF0}"/>
              </c:ext>
            </c:extLst>
          </c:dPt>
          <c:dPt>
            <c:idx val="2"/>
            <c:invertIfNegative val="0"/>
            <c:bubble3D val="0"/>
            <c:spPr>
              <a:solidFill>
                <a:srgbClr val="441D61"/>
              </a:solidFill>
              <a:ln>
                <a:noFill/>
              </a:ln>
              <a:effectLst/>
            </c:spPr>
            <c:extLst>
              <c:ext xmlns:c16="http://schemas.microsoft.com/office/drawing/2014/chart" uri="{C3380CC4-5D6E-409C-BE32-E72D297353CC}">
                <c16:uniqueId val="{00000003-A52D-4E9B-A56C-3F4928E6AB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52D-4E9B-A56C-3F4928E6ABF0}"/>
            </c:ext>
          </c:extLst>
        </c:ser>
        <c:dLbls>
          <c:dLblPos val="outEnd"/>
          <c:showLegendKey val="0"/>
          <c:showVal val="1"/>
          <c:showCatName val="0"/>
          <c:showSerName val="0"/>
          <c:showPercent val="0"/>
          <c:showBubbleSize val="0"/>
        </c:dLbls>
        <c:gapWidth val="182"/>
        <c:axId val="383227504"/>
        <c:axId val="383227984"/>
      </c:barChart>
      <c:catAx>
        <c:axId val="383227504"/>
        <c:scaling>
          <c:orientation val="minMax"/>
        </c:scaling>
        <c:delete val="0"/>
        <c:axPos val="l"/>
        <c:numFmt formatCode="General" sourceLinked="1"/>
        <c:majorTickMark val="none"/>
        <c:minorTickMark val="none"/>
        <c:tickLblPos val="nextTo"/>
        <c:spPr>
          <a:solidFill>
            <a:srgbClr val="CDAFE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1464"/>
                </a:solidFill>
                <a:latin typeface="+mn-lt"/>
                <a:ea typeface="+mn-ea"/>
                <a:cs typeface="+mn-cs"/>
              </a:defRPr>
            </a:pPr>
            <a:endParaRPr lang="en-US"/>
          </a:p>
        </c:txPr>
        <c:crossAx val="383227984"/>
        <c:crosses val="autoZero"/>
        <c:auto val="1"/>
        <c:lblAlgn val="ctr"/>
        <c:lblOffset val="100"/>
        <c:noMultiLvlLbl val="0"/>
      </c:catAx>
      <c:valAx>
        <c:axId val="38322798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1464"/>
                </a:solidFill>
                <a:latin typeface="+mn-lt"/>
                <a:ea typeface="+mn-ea"/>
                <a:cs typeface="+mn-cs"/>
              </a:defRPr>
            </a:pPr>
            <a:endParaRPr lang="en-US"/>
          </a:p>
        </c:txPr>
        <c:crossAx val="38322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[coffee_sales_Project.xlsx]Top 5 customers!Total sales</c:name>
    <c:fmtId val="17"/>
  </c:pivotSource>
  <c:chart>
    <c:title>
      <c:tx>
        <c:rich>
          <a:bodyPr rot="0" spcFirstLastPara="1" vertOverflow="ellipsis" vert="horz" wrap="square" anchor="ctr" anchorCtr="1"/>
          <a:lstStyle/>
          <a:p>
            <a:pPr>
              <a:defRPr sz="1400" b="0" i="0" u="none" strike="noStrike" kern="1200" spc="0" baseline="0">
                <a:solidFill>
                  <a:srgbClr val="3A1464"/>
                </a:solidFill>
                <a:latin typeface="+mn-lt"/>
                <a:ea typeface="+mn-ea"/>
                <a:cs typeface="+mn-cs"/>
              </a:defRPr>
            </a:pPr>
            <a:r>
              <a:rPr lang="en-US" baseline="0">
                <a:solidFill>
                  <a:srgbClr val="3A1464"/>
                </a:solidFill>
              </a:rPr>
              <a:t>Top 5 customers</a:t>
            </a:r>
          </a:p>
        </c:rich>
      </c:tx>
      <c:layout>
        <c:manualLayout>
          <c:xMode val="edge"/>
          <c:yMode val="edge"/>
          <c:x val="0.37553913841013231"/>
          <c:y val="3.68327276538493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A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1D61"/>
          </a:solidFill>
          <a:ln>
            <a:noFill/>
          </a:ln>
          <a:effectLst/>
        </c:spPr>
      </c:pivotFmt>
      <c:pivotFmt>
        <c:idx val="2"/>
        <c:spPr>
          <a:solidFill>
            <a:srgbClr val="00206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pivotFmt>
      <c:pivotFmt>
        <c:idx val="5"/>
        <c:spPr>
          <a:solidFill>
            <a:srgbClr val="441D6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9F83-4C2A-B222-909FEDEC0F22}"/>
              </c:ext>
            </c:extLst>
          </c:dPt>
          <c:dPt>
            <c:idx val="2"/>
            <c:invertIfNegative val="0"/>
            <c:bubble3D val="0"/>
            <c:extLst>
              <c:ext xmlns:c16="http://schemas.microsoft.com/office/drawing/2014/chart" uri="{C3380CC4-5D6E-409C-BE32-E72D297353CC}">
                <c16:uniqueId val="{00000001-9F83-4C2A-B222-909FEDEC0F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F83-4C2A-B222-909FEDEC0F22}"/>
            </c:ext>
          </c:extLst>
        </c:ser>
        <c:dLbls>
          <c:dLblPos val="outEnd"/>
          <c:showLegendKey val="0"/>
          <c:showVal val="1"/>
          <c:showCatName val="0"/>
          <c:showSerName val="0"/>
          <c:showPercent val="0"/>
          <c:showBubbleSize val="0"/>
        </c:dLbls>
        <c:gapWidth val="182"/>
        <c:axId val="383227504"/>
        <c:axId val="383227984"/>
      </c:barChart>
      <c:catAx>
        <c:axId val="383227504"/>
        <c:scaling>
          <c:orientation val="minMax"/>
        </c:scaling>
        <c:delete val="0"/>
        <c:axPos val="l"/>
        <c:numFmt formatCode="General" sourceLinked="1"/>
        <c:majorTickMark val="none"/>
        <c:minorTickMark val="none"/>
        <c:tickLblPos val="nextTo"/>
        <c:spPr>
          <a:solidFill>
            <a:srgbClr val="CDAFE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1464"/>
                </a:solidFill>
                <a:latin typeface="+mn-lt"/>
                <a:ea typeface="+mn-ea"/>
                <a:cs typeface="+mn-cs"/>
              </a:defRPr>
            </a:pPr>
            <a:endParaRPr lang="en-US"/>
          </a:p>
        </c:txPr>
        <c:crossAx val="383227984"/>
        <c:crosses val="autoZero"/>
        <c:auto val="1"/>
        <c:lblAlgn val="ctr"/>
        <c:lblOffset val="100"/>
        <c:noMultiLvlLbl val="0"/>
      </c:catAx>
      <c:valAx>
        <c:axId val="38322798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1464"/>
                </a:solidFill>
                <a:latin typeface="+mn-lt"/>
                <a:ea typeface="+mn-ea"/>
                <a:cs typeface="+mn-cs"/>
              </a:defRPr>
            </a:pPr>
            <a:endParaRPr lang="en-US"/>
          </a:p>
        </c:txPr>
        <c:crossAx val="38322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 Over</a:t>
            </a:r>
            <a:r>
              <a:rPr lang="en-IN" baseline="0"/>
              <a:t> Time</a:t>
            </a:r>
          </a:p>
        </c:rich>
      </c:tx>
      <c:layout>
        <c:manualLayout>
          <c:xMode val="edge"/>
          <c:yMode val="edge"/>
          <c:x val="0.34849262156655048"/>
          <c:y val="2.0512820512820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4371035873353"/>
          <c:y val="0.11252708796015883"/>
          <c:w val="0.75457675570132343"/>
          <c:h val="0.69433905377212468"/>
        </c:manualLayout>
      </c:layout>
      <c:lineChart>
        <c:grouping val="standard"/>
        <c:varyColors val="0"/>
        <c:ser>
          <c:idx val="0"/>
          <c:order val="0"/>
          <c:tx>
            <c:strRef>
              <c:f>'Total sales'!$B$3:$B$4</c:f>
              <c:strCache>
                <c:ptCount val="1"/>
                <c:pt idx="0">
                  <c:v>Ara</c:v>
                </c:pt>
              </c:strCache>
            </c:strRef>
          </c:tx>
          <c:spPr>
            <a:ln w="28575" cap="rnd">
              <a:solidFill>
                <a:srgbClr val="00B0F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8C4-49CB-BF93-3E2B94318656}"/>
            </c:ext>
          </c:extLst>
        </c:ser>
        <c:ser>
          <c:idx val="1"/>
          <c:order val="1"/>
          <c:tx>
            <c:strRef>
              <c:f>'Total sales'!$C$3:$C$4</c:f>
              <c:strCache>
                <c:ptCount val="1"/>
                <c:pt idx="0">
                  <c:v>Exc</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78C4-49CB-BF93-3E2B94318656}"/>
            </c:ext>
          </c:extLst>
        </c:ser>
        <c:ser>
          <c:idx val="2"/>
          <c:order val="2"/>
          <c:tx>
            <c:strRef>
              <c:f>'Total sales'!$D$3:$D$4</c:f>
              <c:strCache>
                <c:ptCount val="1"/>
                <c:pt idx="0">
                  <c:v>Lib</c:v>
                </c:pt>
              </c:strCache>
            </c:strRef>
          </c:tx>
          <c:spPr>
            <a:ln w="28575" cap="rnd">
              <a:solidFill>
                <a:schemeClr val="accent6">
                  <a:lumMod val="75000"/>
                </a:schemeClr>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78C4-49CB-BF93-3E2B94318656}"/>
            </c:ext>
          </c:extLst>
        </c:ser>
        <c:ser>
          <c:idx val="3"/>
          <c:order val="3"/>
          <c:tx>
            <c:strRef>
              <c:f>'Total sales'!$E$3:$E$4</c:f>
              <c:strCache>
                <c:ptCount val="1"/>
                <c:pt idx="0">
                  <c:v>Rob</c:v>
                </c:pt>
              </c:strCache>
            </c:strRef>
          </c:tx>
          <c:spPr>
            <a:ln w="28575" cap="rnd">
              <a:solidFill>
                <a:srgbClr val="FFFF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78C4-49CB-BF93-3E2B94318656}"/>
            </c:ext>
          </c:extLst>
        </c:ser>
        <c:dLbls>
          <c:showLegendKey val="0"/>
          <c:showVal val="0"/>
          <c:showCatName val="0"/>
          <c:showSerName val="0"/>
          <c:showPercent val="0"/>
          <c:showBubbleSize val="0"/>
        </c:dLbls>
        <c:smooth val="0"/>
        <c:axId val="1273938720"/>
        <c:axId val="1273939200"/>
      </c:lineChart>
      <c:catAx>
        <c:axId val="12739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39200"/>
        <c:crosses val="autoZero"/>
        <c:auto val="1"/>
        <c:lblAlgn val="ctr"/>
        <c:lblOffset val="100"/>
        <c:noMultiLvlLbl val="0"/>
      </c:catAx>
      <c:valAx>
        <c:axId val="12739392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38720"/>
        <c:crosses val="autoZero"/>
        <c:crossBetween val="between"/>
      </c:valAx>
      <c:spPr>
        <a:noFill/>
        <a:ln>
          <a:noFill/>
        </a:ln>
        <a:effectLst/>
      </c:spPr>
    </c:plotArea>
    <c:legend>
      <c:legendPos val="r"/>
      <c:layout>
        <c:manualLayout>
          <c:xMode val="edge"/>
          <c:yMode val="edge"/>
          <c:x val="0.8750176118093409"/>
          <c:y val="0.10258102139582864"/>
          <c:w val="0.11009173774086164"/>
          <c:h val="0.42231611180941003"/>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FEF"/>
    </a:solidFill>
    <a:ln w="9525" cap="flat" cmpd="sng" algn="ctr">
      <a:solidFill>
        <a:schemeClr val="tx1">
          <a:lumMod val="15000"/>
          <a:lumOff val="85000"/>
        </a:schemeClr>
      </a:solidFill>
      <a:round/>
    </a:ln>
    <a:effectLst/>
  </c:spPr>
  <c:txPr>
    <a:bodyPr/>
    <a:lstStyle/>
    <a:p>
      <a:pPr>
        <a:defRPr baseline="0">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[coffee_sales_Project.xlsx]Country bar chart!Total sales</c:name>
    <c:fmtId val="19"/>
  </c:pivotSource>
  <c:chart>
    <c:title>
      <c:tx>
        <c:rich>
          <a:bodyPr rot="0" spcFirstLastPara="1" vertOverflow="ellipsis" vert="horz" wrap="square" anchor="ctr" anchorCtr="1"/>
          <a:lstStyle/>
          <a:p>
            <a:pPr>
              <a:defRPr sz="1400" b="0" i="0" u="none" strike="noStrike" kern="1200" spc="0" baseline="0">
                <a:solidFill>
                  <a:srgbClr val="3A1464"/>
                </a:solidFill>
                <a:latin typeface="+mn-lt"/>
                <a:ea typeface="+mn-ea"/>
                <a:cs typeface="+mn-cs"/>
              </a:defRPr>
            </a:pPr>
            <a:r>
              <a:rPr lang="en-US">
                <a:solidFill>
                  <a:srgbClr val="3A1464"/>
                </a:solidFill>
              </a:rPr>
              <a:t>Sales</a:t>
            </a:r>
            <a:r>
              <a:rPr lang="en-US" baseline="0">
                <a:solidFill>
                  <a:srgbClr val="3A1464"/>
                </a:solidFill>
              </a:rPr>
              <a:t> By Country</a:t>
            </a:r>
          </a:p>
        </c:rich>
      </c:tx>
      <c:layout>
        <c:manualLayout>
          <c:xMode val="edge"/>
          <c:yMode val="edge"/>
          <c:x val="0.450833333333333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A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1D61"/>
          </a:solidFill>
          <a:ln>
            <a:noFill/>
          </a:ln>
          <a:effectLst/>
        </c:spPr>
      </c:pivotFmt>
      <c:pivotFmt>
        <c:idx val="2"/>
        <c:spPr>
          <a:solidFill>
            <a:srgbClr val="00206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pivotFmt>
      <c:pivotFmt>
        <c:idx val="5"/>
        <c:spPr>
          <a:solidFill>
            <a:srgbClr val="441D6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pivotFmt>
      <c:pivotFmt>
        <c:idx val="8"/>
        <c:spPr>
          <a:solidFill>
            <a:srgbClr val="441D6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pivotFmt>
      <c:pivotFmt>
        <c:idx val="11"/>
        <c:spPr>
          <a:solidFill>
            <a:srgbClr val="441D6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2060"/>
          </a:solidFill>
          <a:ln>
            <a:noFill/>
          </a:ln>
          <a:effectLst/>
        </c:spPr>
      </c:pivotFmt>
      <c:pivotFmt>
        <c:idx val="14"/>
        <c:spPr>
          <a:solidFill>
            <a:srgbClr val="441D6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1"/>
            <c:invertIfNegative val="0"/>
            <c:bubble3D val="0"/>
            <c:spPr>
              <a:solidFill>
                <a:srgbClr val="002060"/>
              </a:solidFill>
              <a:ln>
                <a:noFill/>
              </a:ln>
              <a:effectLst/>
            </c:spPr>
            <c:extLst>
              <c:ext xmlns:c16="http://schemas.microsoft.com/office/drawing/2014/chart" uri="{C3380CC4-5D6E-409C-BE32-E72D297353CC}">
                <c16:uniqueId val="{00000001-E61F-4993-B6B5-0A58D1CB57DE}"/>
              </c:ext>
            </c:extLst>
          </c:dPt>
          <c:dPt>
            <c:idx val="2"/>
            <c:invertIfNegative val="0"/>
            <c:bubble3D val="0"/>
            <c:spPr>
              <a:solidFill>
                <a:srgbClr val="441D61"/>
              </a:solidFill>
              <a:ln>
                <a:noFill/>
              </a:ln>
              <a:effectLst/>
            </c:spPr>
            <c:extLst>
              <c:ext xmlns:c16="http://schemas.microsoft.com/office/drawing/2014/chart" uri="{C3380CC4-5D6E-409C-BE32-E72D297353CC}">
                <c16:uniqueId val="{00000003-E61F-4993-B6B5-0A58D1CB57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61F-4993-B6B5-0A58D1CB57DE}"/>
            </c:ext>
          </c:extLst>
        </c:ser>
        <c:dLbls>
          <c:dLblPos val="outEnd"/>
          <c:showLegendKey val="0"/>
          <c:showVal val="1"/>
          <c:showCatName val="0"/>
          <c:showSerName val="0"/>
          <c:showPercent val="0"/>
          <c:showBubbleSize val="0"/>
        </c:dLbls>
        <c:gapWidth val="182"/>
        <c:axId val="383227504"/>
        <c:axId val="383227984"/>
      </c:barChart>
      <c:catAx>
        <c:axId val="383227504"/>
        <c:scaling>
          <c:orientation val="minMax"/>
        </c:scaling>
        <c:delete val="0"/>
        <c:axPos val="l"/>
        <c:numFmt formatCode="General" sourceLinked="1"/>
        <c:majorTickMark val="none"/>
        <c:minorTickMark val="none"/>
        <c:tickLblPos val="nextTo"/>
        <c:spPr>
          <a:solidFill>
            <a:srgbClr val="CDAFE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1464"/>
                </a:solidFill>
                <a:latin typeface="+mn-lt"/>
                <a:ea typeface="+mn-ea"/>
                <a:cs typeface="+mn-cs"/>
              </a:defRPr>
            </a:pPr>
            <a:endParaRPr lang="en-US"/>
          </a:p>
        </c:txPr>
        <c:crossAx val="383227984"/>
        <c:crosses val="autoZero"/>
        <c:auto val="1"/>
        <c:lblAlgn val="ctr"/>
        <c:lblOffset val="100"/>
        <c:noMultiLvlLbl val="0"/>
      </c:catAx>
      <c:valAx>
        <c:axId val="38322798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1464"/>
                </a:solidFill>
                <a:latin typeface="+mn-lt"/>
                <a:ea typeface="+mn-ea"/>
                <a:cs typeface="+mn-cs"/>
              </a:defRPr>
            </a:pPr>
            <a:endParaRPr lang="en-US"/>
          </a:p>
        </c:txPr>
        <c:crossAx val="38322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[coffee_sales_Project.xlsx]Top 5 customers!Total sales</c:name>
    <c:fmtId val="20"/>
  </c:pivotSource>
  <c:chart>
    <c:title>
      <c:tx>
        <c:rich>
          <a:bodyPr rot="0" spcFirstLastPara="1" vertOverflow="ellipsis" vert="horz" wrap="square" anchor="ctr" anchorCtr="1"/>
          <a:lstStyle/>
          <a:p>
            <a:pPr>
              <a:defRPr sz="1400" b="0" i="0" u="none" strike="noStrike" kern="1200" spc="0" baseline="0">
                <a:solidFill>
                  <a:srgbClr val="3A1464"/>
                </a:solidFill>
                <a:latin typeface="+mn-lt"/>
                <a:ea typeface="+mn-ea"/>
                <a:cs typeface="+mn-cs"/>
              </a:defRPr>
            </a:pPr>
            <a:r>
              <a:rPr lang="en-US" baseline="0">
                <a:solidFill>
                  <a:srgbClr val="3A1464"/>
                </a:solidFill>
              </a:rPr>
              <a:t>Top 5 customers</a:t>
            </a:r>
          </a:p>
        </c:rich>
      </c:tx>
      <c:layout>
        <c:manualLayout>
          <c:xMode val="edge"/>
          <c:yMode val="edge"/>
          <c:x val="0.37553913841013231"/>
          <c:y val="3.68327276538493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A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1D61"/>
          </a:solidFill>
          <a:ln>
            <a:noFill/>
          </a:ln>
          <a:effectLst/>
        </c:spPr>
      </c:pivotFmt>
      <c:pivotFmt>
        <c:idx val="2"/>
        <c:spPr>
          <a:solidFill>
            <a:srgbClr val="00206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pivotFmt>
      <c:pivotFmt>
        <c:idx val="5"/>
        <c:spPr>
          <a:solidFill>
            <a:srgbClr val="441D6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D6AD-44D5-885D-F3C6E5F5D0E5}"/>
              </c:ext>
            </c:extLst>
          </c:dPt>
          <c:dPt>
            <c:idx val="2"/>
            <c:invertIfNegative val="0"/>
            <c:bubble3D val="0"/>
            <c:extLst>
              <c:ext xmlns:c16="http://schemas.microsoft.com/office/drawing/2014/chart" uri="{C3380CC4-5D6E-409C-BE32-E72D297353CC}">
                <c16:uniqueId val="{00000001-D6AD-44D5-885D-F3C6E5F5D0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6AD-44D5-885D-F3C6E5F5D0E5}"/>
            </c:ext>
          </c:extLst>
        </c:ser>
        <c:dLbls>
          <c:dLblPos val="outEnd"/>
          <c:showLegendKey val="0"/>
          <c:showVal val="1"/>
          <c:showCatName val="0"/>
          <c:showSerName val="0"/>
          <c:showPercent val="0"/>
          <c:showBubbleSize val="0"/>
        </c:dLbls>
        <c:gapWidth val="182"/>
        <c:axId val="383227504"/>
        <c:axId val="383227984"/>
      </c:barChart>
      <c:catAx>
        <c:axId val="383227504"/>
        <c:scaling>
          <c:orientation val="minMax"/>
        </c:scaling>
        <c:delete val="0"/>
        <c:axPos val="l"/>
        <c:numFmt formatCode="General" sourceLinked="1"/>
        <c:majorTickMark val="none"/>
        <c:minorTickMark val="none"/>
        <c:tickLblPos val="nextTo"/>
        <c:spPr>
          <a:solidFill>
            <a:srgbClr val="CDAFE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1464"/>
                </a:solidFill>
                <a:latin typeface="+mn-lt"/>
                <a:ea typeface="+mn-ea"/>
                <a:cs typeface="+mn-cs"/>
              </a:defRPr>
            </a:pPr>
            <a:endParaRPr lang="en-US"/>
          </a:p>
        </c:txPr>
        <c:crossAx val="383227984"/>
        <c:crosses val="autoZero"/>
        <c:auto val="1"/>
        <c:lblAlgn val="ctr"/>
        <c:lblOffset val="100"/>
        <c:noMultiLvlLbl val="0"/>
      </c:catAx>
      <c:valAx>
        <c:axId val="38322798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1464"/>
                </a:solidFill>
                <a:latin typeface="+mn-lt"/>
                <a:ea typeface="+mn-ea"/>
                <a:cs typeface="+mn-cs"/>
              </a:defRPr>
            </a:pPr>
            <a:endParaRPr lang="en-US"/>
          </a:p>
        </c:txPr>
        <c:crossAx val="38322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22991</xdr:colOff>
      <xdr:row>1</xdr:row>
      <xdr:rowOff>27894</xdr:rowOff>
    </xdr:from>
    <xdr:to>
      <xdr:col>26</xdr:col>
      <xdr:colOff>231321</xdr:colOff>
      <xdr:row>6</xdr:row>
      <xdr:rowOff>47625</xdr:rowOff>
    </xdr:to>
    <xdr:sp macro="" textlink="">
      <xdr:nvSpPr>
        <xdr:cNvPr id="2" name="Rectangle 1">
          <a:extLst>
            <a:ext uri="{FF2B5EF4-FFF2-40B4-BE49-F238E27FC236}">
              <a16:creationId xmlns:a16="http://schemas.microsoft.com/office/drawing/2014/main" id="{4258D026-C52E-B9CE-6E10-88F195DD8BD8}"/>
            </a:ext>
          </a:extLst>
        </xdr:cNvPr>
        <xdr:cNvSpPr/>
      </xdr:nvSpPr>
      <xdr:spPr>
        <a:xfrm>
          <a:off x="138652" y="89127"/>
          <a:ext cx="16366812" cy="938212"/>
        </a:xfrm>
        <a:prstGeom prst="rect">
          <a:avLst/>
        </a:prstGeom>
        <a:solidFill>
          <a:srgbClr val="3A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a:solidFill>
                <a:schemeClr val="bg1"/>
              </a:solidFill>
            </a:rPr>
            <a:t>COFFEE</a:t>
          </a:r>
          <a:r>
            <a:rPr lang="en-IN" sz="4800" baseline="0">
              <a:solidFill>
                <a:schemeClr val="bg1"/>
              </a:solidFill>
            </a:rPr>
            <a:t> </a:t>
          </a:r>
          <a:r>
            <a:rPr lang="en-IN" sz="4400" baseline="0">
              <a:solidFill>
                <a:schemeClr val="bg1"/>
              </a:solidFill>
            </a:rPr>
            <a:t>SALES</a:t>
          </a:r>
          <a:r>
            <a:rPr lang="en-IN" sz="4800" baseline="0">
              <a:solidFill>
                <a:schemeClr val="bg1"/>
              </a:solidFill>
            </a:rPr>
            <a:t> DASHBOARD</a:t>
          </a:r>
          <a:endParaRPr lang="en-IN" sz="4800">
            <a:solidFill>
              <a:schemeClr val="bg1"/>
            </a:solidFill>
          </a:endParaRPr>
        </a:p>
      </xdr:txBody>
    </xdr:sp>
    <xdr:clientData/>
  </xdr:twoCellAnchor>
  <xdr:twoCellAnchor>
    <xdr:from>
      <xdr:col>1</xdr:col>
      <xdr:colOff>23812</xdr:colOff>
      <xdr:row>17</xdr:row>
      <xdr:rowOff>154780</xdr:rowOff>
    </xdr:from>
    <xdr:to>
      <xdr:col>16</xdr:col>
      <xdr:colOff>484909</xdr:colOff>
      <xdr:row>49</xdr:row>
      <xdr:rowOff>132668</xdr:rowOff>
    </xdr:to>
    <xdr:graphicFrame macro="">
      <xdr:nvGraphicFramePr>
        <xdr:cNvPr id="3" name="Chart 2">
          <a:extLst>
            <a:ext uri="{FF2B5EF4-FFF2-40B4-BE49-F238E27FC236}">
              <a16:creationId xmlns:a16="http://schemas.microsoft.com/office/drawing/2014/main" id="{CF340710-F38A-49BE-86B9-44C3F281A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19709</xdr:colOff>
      <xdr:row>6</xdr:row>
      <xdr:rowOff>172396</xdr:rowOff>
    </xdr:from>
    <xdr:to>
      <xdr:col>16</xdr:col>
      <xdr:colOff>502229</xdr:colOff>
      <xdr:row>16</xdr:row>
      <xdr:rowOff>156482</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7C7A420-F68F-4000-9DA9-845F82AA95F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5370" y="1152110"/>
              <a:ext cx="10177609" cy="18210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611391</xdr:colOff>
      <xdr:row>6</xdr:row>
      <xdr:rowOff>179307</xdr:rowOff>
    </xdr:from>
    <xdr:to>
      <xdr:col>26</xdr:col>
      <xdr:colOff>224517</xdr:colOff>
      <xdr:row>10</xdr:row>
      <xdr:rowOff>109228</xdr:rowOff>
    </xdr:to>
    <mc:AlternateContent xmlns:mc="http://schemas.openxmlformats.org/markup-compatibility/2006" xmlns:a14="http://schemas.microsoft.com/office/drawing/2010/main">
      <mc:Choice Requires="a14">
        <xdr:graphicFrame macro="">
          <xdr:nvGraphicFramePr>
            <xdr:cNvPr id="5" name="Roast Type 1">
              <a:extLst>
                <a:ext uri="{FF2B5EF4-FFF2-40B4-BE49-F238E27FC236}">
                  <a16:creationId xmlns:a16="http://schemas.microsoft.com/office/drawing/2014/main" id="{CC2A23F0-AEAF-488F-B965-7E67AA61D1E8}"/>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0422141" y="1159021"/>
              <a:ext cx="6076519" cy="664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628279</xdr:colOff>
      <xdr:row>10</xdr:row>
      <xdr:rowOff>176519</xdr:rowOff>
    </xdr:from>
    <xdr:to>
      <xdr:col>22</xdr:col>
      <xdr:colOff>231321</xdr:colOff>
      <xdr:row>16</xdr:row>
      <xdr:rowOff>176891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31D696CB-1A97-4012-B4A5-893ED8A180C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439029" y="1891019"/>
              <a:ext cx="3481078" cy="1102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334988</xdr:colOff>
      <xdr:row>10</xdr:row>
      <xdr:rowOff>173752</xdr:rowOff>
    </xdr:from>
    <xdr:to>
      <xdr:col>26</xdr:col>
      <xdr:colOff>203027</xdr:colOff>
      <xdr:row>16</xdr:row>
      <xdr:rowOff>156483</xdr:rowOff>
    </xdr:to>
    <mc:AlternateContent xmlns:mc="http://schemas.openxmlformats.org/markup-compatibility/2006" xmlns:a14="http://schemas.microsoft.com/office/drawing/2010/main">
      <mc:Choice Requires="a14">
        <xdr:graphicFrame macro="">
          <xdr:nvGraphicFramePr>
            <xdr:cNvPr id="7" name="Loyality Card 1">
              <a:extLst>
                <a:ext uri="{FF2B5EF4-FFF2-40B4-BE49-F238E27FC236}">
                  <a16:creationId xmlns:a16="http://schemas.microsoft.com/office/drawing/2014/main" id="{3280D93A-843F-45BB-A41B-28311C0E5554}"/>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14023774" y="1888252"/>
              <a:ext cx="2453396" cy="1084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593457</xdr:colOff>
      <xdr:row>17</xdr:row>
      <xdr:rowOff>160504</xdr:rowOff>
    </xdr:from>
    <xdr:to>
      <xdr:col>26</xdr:col>
      <xdr:colOff>238125</xdr:colOff>
      <xdr:row>30</xdr:row>
      <xdr:rowOff>72056</xdr:rowOff>
    </xdr:to>
    <xdr:graphicFrame macro="">
      <xdr:nvGraphicFramePr>
        <xdr:cNvPr id="8" name="Chart 7">
          <a:extLst>
            <a:ext uri="{FF2B5EF4-FFF2-40B4-BE49-F238E27FC236}">
              <a16:creationId xmlns:a16="http://schemas.microsoft.com/office/drawing/2014/main" id="{4E4A9B40-787F-46D1-8140-44F679EE8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622218</xdr:colOff>
      <xdr:row>31</xdr:row>
      <xdr:rowOff>71128</xdr:rowOff>
    </xdr:from>
    <xdr:to>
      <xdr:col>26</xdr:col>
      <xdr:colOff>210911</xdr:colOff>
      <xdr:row>49</xdr:row>
      <xdr:rowOff>40821</xdr:rowOff>
    </xdr:to>
    <xdr:graphicFrame macro="">
      <xdr:nvGraphicFramePr>
        <xdr:cNvPr id="9" name="Chart 8">
          <a:extLst>
            <a:ext uri="{FF2B5EF4-FFF2-40B4-BE49-F238E27FC236}">
              <a16:creationId xmlns:a16="http://schemas.microsoft.com/office/drawing/2014/main" id="{8A58897B-51DE-4041-BE3B-ABF234D0E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314324</xdr:colOff>
      <xdr:row>7</xdr:row>
      <xdr:rowOff>171450</xdr:rowOff>
    </xdr:from>
    <xdr:to>
      <xdr:col>16</xdr:col>
      <xdr:colOff>261938</xdr:colOff>
      <xdr:row>28</xdr:row>
      <xdr:rowOff>66676</xdr:rowOff>
    </xdr:to>
    <xdr:graphicFrame macro="">
      <xdr:nvGraphicFramePr>
        <xdr:cNvPr id="2" name="Chart 1">
          <a:extLst>
            <a:ext uri="{FF2B5EF4-FFF2-40B4-BE49-F238E27FC236}">
              <a16:creationId xmlns:a16="http://schemas.microsoft.com/office/drawing/2014/main" id="{70959BCB-63CA-C2CF-BA32-506B8A78C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300037</xdr:colOff>
      <xdr:row>0</xdr:row>
      <xdr:rowOff>0</xdr:rowOff>
    </xdr:from>
    <xdr:to>
      <xdr:col>16</xdr:col>
      <xdr:colOff>252413</xdr:colOff>
      <xdr:row>7</xdr:row>
      <xdr:rowOff>104775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09A42D2-2F62-B45F-BED2-074ECDB72A3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300537" y="0"/>
              <a:ext cx="6429376"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376238</xdr:colOff>
      <xdr:row>8</xdr:row>
      <xdr:rowOff>128589</xdr:rowOff>
    </xdr:from>
    <xdr:to>
      <xdr:col>19</xdr:col>
      <xdr:colOff>261938</xdr:colOff>
      <xdr:row>15</xdr:row>
      <xdr:rowOff>76202</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17100920-48AE-4D59-0C79-A27E3AB56101}"/>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0853738" y="1576389"/>
              <a:ext cx="1828800" cy="1214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409575</xdr:colOff>
      <xdr:row>0</xdr:row>
      <xdr:rowOff>0</xdr:rowOff>
    </xdr:from>
    <xdr:to>
      <xdr:col>19</xdr:col>
      <xdr:colOff>295275</xdr:colOff>
      <xdr:row>8</xdr:row>
      <xdr:rowOff>14288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85CA494D-AE39-1DCE-43BC-2E58C99F627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87075" y="0"/>
              <a:ext cx="1828800" cy="1462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347663</xdr:colOff>
      <xdr:row>16</xdr:row>
      <xdr:rowOff>38101</xdr:rowOff>
    </xdr:from>
    <xdr:to>
      <xdr:col>19</xdr:col>
      <xdr:colOff>233363</xdr:colOff>
      <xdr:row>21</xdr:row>
      <xdr:rowOff>42864</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0B57871F-535E-A9F9-3695-4BF446DABFDD}"/>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0825163" y="2933701"/>
              <a:ext cx="1828800" cy="909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3</xdr:row>
      <xdr:rowOff>66675</xdr:rowOff>
    </xdr:from>
    <xdr:to>
      <xdr:col>13</xdr:col>
      <xdr:colOff>421636</xdr:colOff>
      <xdr:row>16</xdr:row>
      <xdr:rowOff>13605</xdr:rowOff>
    </xdr:to>
    <xdr:graphicFrame macro="">
      <xdr:nvGraphicFramePr>
        <xdr:cNvPr id="2" name="Chart 1">
          <a:extLst>
            <a:ext uri="{FF2B5EF4-FFF2-40B4-BE49-F238E27FC236}">
              <a16:creationId xmlns:a16="http://schemas.microsoft.com/office/drawing/2014/main" id="{835DB2AD-57E0-4DFE-974A-B1F25E30E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209550</xdr:colOff>
      <xdr:row>1</xdr:row>
      <xdr:rowOff>147637</xdr:rowOff>
    </xdr:from>
    <xdr:to>
      <xdr:col>13</xdr:col>
      <xdr:colOff>594261</xdr:colOff>
      <xdr:row>19</xdr:row>
      <xdr:rowOff>166315</xdr:rowOff>
    </xdr:to>
    <xdr:graphicFrame macro="">
      <xdr:nvGraphicFramePr>
        <xdr:cNvPr id="2" name="Chart 1">
          <a:extLst>
            <a:ext uri="{FF2B5EF4-FFF2-40B4-BE49-F238E27FC236}">
              <a16:creationId xmlns:a16="http://schemas.microsoft.com/office/drawing/2014/main" id="{95E88221-F7D4-43D1-A05C-3BADCE2F9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Vamsi" refreshedDate="45718.915971064816" createdVersion="8" refreshedVersion="8" minRefreshableVersion="3" recordCount="1000" xr:uid="{6DAA3D50-3CB8-4342-B297-BDC25486F796}">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29487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s v="Medium"/>
    <x v="0"/>
  </r>
  <r>
    <s v="QEV-37451-860"/>
    <x v="0"/>
    <s v="17670-51384-MA"/>
    <s v="E-M-0.5"/>
    <n v="5"/>
    <x v="0"/>
    <s v="aallner0@lulu.com"/>
    <x v="0"/>
    <x v="1"/>
    <x v="0"/>
    <x v="1"/>
    <n v="8.25"/>
    <n v="41.25"/>
    <s v="Excelsa"/>
    <s v="Medium"/>
    <x v="0"/>
  </r>
  <r>
    <s v="FAA-43335-268"/>
    <x v="1"/>
    <s v="21125-22134-PX"/>
    <s v="A-L-1"/>
    <n v="1"/>
    <x v="1"/>
    <s v="jredholes2@tmall.com"/>
    <x v="0"/>
    <x v="2"/>
    <x v="1"/>
    <x v="0"/>
    <n v="12.95"/>
    <n v="12.95"/>
    <s v="Arabica"/>
    <s v="Large"/>
    <x v="0"/>
  </r>
  <r>
    <s v="KAC-83089-793"/>
    <x v="2"/>
    <s v="23806-46781-OU"/>
    <s v="E-M-1"/>
    <n v="2"/>
    <x v="2"/>
    <s v=""/>
    <x v="1"/>
    <x v="1"/>
    <x v="0"/>
    <x v="0"/>
    <n v="13.75"/>
    <n v="27.5"/>
    <s v="Excelsa"/>
    <s v="Medium"/>
    <x v="1"/>
  </r>
  <r>
    <s v="KAC-83089-793"/>
    <x v="2"/>
    <s v="23806-46781-OU"/>
    <s v="R-L-2.5"/>
    <n v="2"/>
    <x v="2"/>
    <s v=""/>
    <x v="1"/>
    <x v="0"/>
    <x v="1"/>
    <x v="2"/>
    <n v="27.484999999999996"/>
    <n v="54.969999999999992"/>
    <s v="Robusta"/>
    <s v="Large"/>
    <x v="1"/>
  </r>
  <r>
    <s v="CVP-18956-553"/>
    <x v="3"/>
    <s v="86561-91660-RB"/>
    <s v="L-D-1"/>
    <n v="3"/>
    <x v="3"/>
    <s v=""/>
    <x v="0"/>
    <x v="3"/>
    <x v="2"/>
    <x v="0"/>
    <n v="12.95"/>
    <n v="38.849999999999994"/>
    <s v="Liberica"/>
    <s v="Dark"/>
    <x v="1"/>
  </r>
  <r>
    <s v="IPP-31994-879"/>
    <x v="4"/>
    <s v="65223-29612-CB"/>
    <s v="E-D-0.5"/>
    <n v="3"/>
    <x v="4"/>
    <s v="slobe6@nifty.com"/>
    <x v="0"/>
    <x v="1"/>
    <x v="2"/>
    <x v="1"/>
    <n v="7.29"/>
    <n v="21.87"/>
    <s v="Excelsa"/>
    <s v="Dark"/>
    <x v="0"/>
  </r>
  <r>
    <s v="SNZ-65340-705"/>
    <x v="5"/>
    <s v="21134-81676-FR"/>
    <s v="L-L-0.2"/>
    <n v="1"/>
    <x v="5"/>
    <s v=""/>
    <x v="1"/>
    <x v="3"/>
    <x v="1"/>
    <x v="3"/>
    <n v="4.7549999999999999"/>
    <n v="4.7549999999999999"/>
    <s v="Liberica"/>
    <s v="Large"/>
    <x v="0"/>
  </r>
  <r>
    <s v="EZT-46571-659"/>
    <x v="6"/>
    <s v="03396-68805-ZC"/>
    <s v="R-M-0.5"/>
    <n v="3"/>
    <x v="6"/>
    <s v="gpetracci8@livejournal.com"/>
    <x v="0"/>
    <x v="0"/>
    <x v="0"/>
    <x v="1"/>
    <n v="5.97"/>
    <n v="17.91"/>
    <s v="Robusta"/>
    <s v="Medium"/>
    <x v="1"/>
  </r>
  <r>
    <s v="NWQ-70061-912"/>
    <x v="0"/>
    <s v="61021-27840-ZN"/>
    <s v="R-M-0.5"/>
    <n v="1"/>
    <x v="7"/>
    <s v="rraven9@ed.gov"/>
    <x v="0"/>
    <x v="0"/>
    <x v="0"/>
    <x v="1"/>
    <n v="5.97"/>
    <n v="5.97"/>
    <s v="Robusta"/>
    <s v="Medium"/>
    <x v="1"/>
  </r>
  <r>
    <s v="BKK-47233-845"/>
    <x v="7"/>
    <s v="76239-90137-UQ"/>
    <s v="A-D-1"/>
    <n v="4"/>
    <x v="8"/>
    <s v="fferbera@businesswire.com"/>
    <x v="0"/>
    <x v="2"/>
    <x v="2"/>
    <x v="0"/>
    <n v="9.9499999999999993"/>
    <n v="39.799999999999997"/>
    <s v="Arabica"/>
    <s v="Dark"/>
    <x v="1"/>
  </r>
  <r>
    <s v="VQR-01002-970"/>
    <x v="8"/>
    <s v="49315-21985-BB"/>
    <s v="E-L-2.5"/>
    <n v="5"/>
    <x v="9"/>
    <s v="dphizackerlyb@utexas.edu"/>
    <x v="0"/>
    <x v="1"/>
    <x v="1"/>
    <x v="2"/>
    <n v="34.154999999999994"/>
    <n v="170.77499999999998"/>
    <s v="Excelsa"/>
    <s v="Large"/>
    <x v="0"/>
  </r>
  <r>
    <s v="SZW-48378-399"/>
    <x v="9"/>
    <s v="34136-36674-OM"/>
    <s v="R-M-1"/>
    <n v="5"/>
    <x v="10"/>
    <s v="rscholarc@nyu.edu"/>
    <x v="0"/>
    <x v="0"/>
    <x v="0"/>
    <x v="0"/>
    <n v="9.9499999999999993"/>
    <n v="49.75"/>
    <s v="Robusta"/>
    <s v="Medium"/>
    <x v="1"/>
  </r>
  <r>
    <s v="ITA-87418-783"/>
    <x v="10"/>
    <s v="39396-12890-PE"/>
    <s v="R-D-2.5"/>
    <n v="2"/>
    <x v="11"/>
    <s v="tvanyutind@wix.com"/>
    <x v="0"/>
    <x v="0"/>
    <x v="2"/>
    <x v="2"/>
    <n v="20.584999999999997"/>
    <n v="41.169999999999995"/>
    <s v="Robusta"/>
    <s v="Dark"/>
    <x v="1"/>
  </r>
  <r>
    <s v="GNZ-46006-527"/>
    <x v="11"/>
    <s v="95875-73336-RG"/>
    <s v="L-D-0.2"/>
    <n v="3"/>
    <x v="12"/>
    <s v="ptrobee@wunderground.com"/>
    <x v="0"/>
    <x v="3"/>
    <x v="2"/>
    <x v="3"/>
    <n v="3.8849999999999998"/>
    <n v="11.654999999999999"/>
    <s v="Liberica"/>
    <s v="Dark"/>
    <x v="0"/>
  </r>
  <r>
    <s v="FYQ-78248-319"/>
    <x v="12"/>
    <s v="25473-43727-BY"/>
    <s v="R-M-2.5"/>
    <n v="5"/>
    <x v="13"/>
    <s v="loscroftf@ebay.co.uk"/>
    <x v="0"/>
    <x v="0"/>
    <x v="0"/>
    <x v="2"/>
    <n v="22.884999999999998"/>
    <n v="114.42499999999998"/>
    <s v="Robusta"/>
    <s v="Medium"/>
    <x v="1"/>
  </r>
  <r>
    <s v="VAU-44387-624"/>
    <x v="13"/>
    <s v="99643-51048-IQ"/>
    <s v="A-M-0.2"/>
    <n v="6"/>
    <x v="14"/>
    <s v="malabasterg@hexun.com"/>
    <x v="0"/>
    <x v="2"/>
    <x v="0"/>
    <x v="3"/>
    <n v="3.375"/>
    <n v="20.25"/>
    <s v="Arabica"/>
    <s v="Medium"/>
    <x v="1"/>
  </r>
  <r>
    <s v="RDW-33155-159"/>
    <x v="14"/>
    <s v="62173-15287-CU"/>
    <s v="A-L-1"/>
    <n v="6"/>
    <x v="15"/>
    <s v="rbroxuph@jimdo.com"/>
    <x v="0"/>
    <x v="2"/>
    <x v="1"/>
    <x v="0"/>
    <n v="12.95"/>
    <n v="77.699999999999989"/>
    <s v="Arabica"/>
    <s v="Large"/>
    <x v="1"/>
  </r>
  <r>
    <s v="TDZ-59011-211"/>
    <x v="15"/>
    <s v="57611-05522-ST"/>
    <s v="R-D-2.5"/>
    <n v="4"/>
    <x v="16"/>
    <s v="predfordi@ow.ly"/>
    <x v="1"/>
    <x v="0"/>
    <x v="2"/>
    <x v="2"/>
    <n v="20.584999999999997"/>
    <n v="82.339999999999989"/>
    <s v="Robusta"/>
    <s v="Dark"/>
    <x v="0"/>
  </r>
  <r>
    <s v="IDU-25793-399"/>
    <x v="16"/>
    <s v="76664-37050-DT"/>
    <s v="A-M-0.2"/>
    <n v="5"/>
    <x v="17"/>
    <s v="acorradinoj@harvard.edu"/>
    <x v="0"/>
    <x v="2"/>
    <x v="0"/>
    <x v="3"/>
    <n v="3.375"/>
    <n v="16.875"/>
    <s v="Arabica"/>
    <s v="Medium"/>
    <x v="0"/>
  </r>
  <r>
    <s v="IDU-25793-399"/>
    <x v="16"/>
    <s v="76664-37050-DT"/>
    <s v="E-D-0.2"/>
    <n v="4"/>
    <x v="17"/>
    <s v="acorradinoj@harvard.edu"/>
    <x v="0"/>
    <x v="1"/>
    <x v="2"/>
    <x v="3"/>
    <n v="3.645"/>
    <n v="14.58"/>
    <s v="Excelsa"/>
    <s v="Dark"/>
    <x v="0"/>
  </r>
  <r>
    <s v="NUO-20013-488"/>
    <x v="16"/>
    <s v="03090-88267-BQ"/>
    <s v="A-D-0.2"/>
    <n v="6"/>
    <x v="18"/>
    <s v="adavidowskyl@netvibes.com"/>
    <x v="0"/>
    <x v="2"/>
    <x v="2"/>
    <x v="3"/>
    <n v="2.9849999999999999"/>
    <n v="17.91"/>
    <s v="Arabica"/>
    <s v="Dark"/>
    <x v="1"/>
  </r>
  <r>
    <s v="UQU-65630-479"/>
    <x v="17"/>
    <s v="37651-47492-NC"/>
    <s v="R-M-2.5"/>
    <n v="4"/>
    <x v="19"/>
    <s v="aantukm@kickstarter.com"/>
    <x v="0"/>
    <x v="0"/>
    <x v="0"/>
    <x v="2"/>
    <n v="22.884999999999998"/>
    <n v="91.539999999999992"/>
    <s v="Robusta"/>
    <s v="Medium"/>
    <x v="0"/>
  </r>
  <r>
    <s v="FEO-11834-332"/>
    <x v="18"/>
    <s v="95399-57205-HI"/>
    <s v="A-D-0.2"/>
    <n v="4"/>
    <x v="20"/>
    <s v="ikleinertn@timesonline.co.uk"/>
    <x v="0"/>
    <x v="2"/>
    <x v="2"/>
    <x v="3"/>
    <n v="2.9849999999999999"/>
    <n v="11.94"/>
    <s v="Arabica"/>
    <s v="Dark"/>
    <x v="0"/>
  </r>
  <r>
    <s v="TKY-71558-096"/>
    <x v="19"/>
    <s v="24010-66714-HW"/>
    <s v="A-M-1"/>
    <n v="1"/>
    <x v="21"/>
    <s v="cblofeldo@amazon.co.uk"/>
    <x v="0"/>
    <x v="2"/>
    <x v="0"/>
    <x v="0"/>
    <n v="11.25"/>
    <n v="11.25"/>
    <s v="Arabica"/>
    <s v="Medium"/>
    <x v="1"/>
  </r>
  <r>
    <s v="OXY-65322-253"/>
    <x v="20"/>
    <s v="07591-92789-UA"/>
    <s v="E-M-0.2"/>
    <n v="3"/>
    <x v="22"/>
    <s v=""/>
    <x v="0"/>
    <x v="1"/>
    <x v="0"/>
    <x v="3"/>
    <n v="4.125"/>
    <n v="12.375"/>
    <s v="Excelsa"/>
    <s v="Medium"/>
    <x v="0"/>
  </r>
  <r>
    <s v="EVP-43500-491"/>
    <x v="21"/>
    <s v="49231-44455-IC"/>
    <s v="A-M-0.5"/>
    <n v="4"/>
    <x v="23"/>
    <s v="sshalesq@umich.edu"/>
    <x v="0"/>
    <x v="2"/>
    <x v="0"/>
    <x v="1"/>
    <n v="6.75"/>
    <n v="27"/>
    <s v="Arabica"/>
    <s v="Medium"/>
    <x v="0"/>
  </r>
  <r>
    <s v="WAG-26945-689"/>
    <x v="22"/>
    <s v="50124-88608-EO"/>
    <s v="A-M-0.2"/>
    <n v="5"/>
    <x v="24"/>
    <s v="vdanneilr@mtv.com"/>
    <x v="1"/>
    <x v="2"/>
    <x v="0"/>
    <x v="3"/>
    <n v="3.375"/>
    <n v="16.875"/>
    <s v="Arabica"/>
    <s v="Medium"/>
    <x v="1"/>
  </r>
  <r>
    <s v="CHE-78995-767"/>
    <x v="23"/>
    <s v="00888-74814-UZ"/>
    <s v="A-D-0.5"/>
    <n v="3"/>
    <x v="25"/>
    <s v="tnewburys@usda.gov"/>
    <x v="1"/>
    <x v="2"/>
    <x v="2"/>
    <x v="1"/>
    <n v="5.97"/>
    <n v="17.91"/>
    <s v="Arabica"/>
    <s v="Dark"/>
    <x v="1"/>
  </r>
  <r>
    <s v="RYZ-14633-602"/>
    <x v="21"/>
    <s v="14158-30713-OB"/>
    <s v="A-D-1"/>
    <n v="4"/>
    <x v="26"/>
    <s v="mcalcuttt@baidu.com"/>
    <x v="1"/>
    <x v="2"/>
    <x v="2"/>
    <x v="0"/>
    <n v="9.9499999999999993"/>
    <n v="39.799999999999997"/>
    <s v="Arabica"/>
    <s v="Dark"/>
    <x v="0"/>
  </r>
  <r>
    <s v="WOQ-36015-429"/>
    <x v="24"/>
    <s v="51427-89175-QJ"/>
    <s v="L-M-0.2"/>
    <n v="5"/>
    <x v="27"/>
    <s v=""/>
    <x v="0"/>
    <x v="3"/>
    <x v="0"/>
    <x v="3"/>
    <n v="4.3650000000000002"/>
    <n v="21.825000000000003"/>
    <s v="Liberica"/>
    <s v="Medium"/>
    <x v="1"/>
  </r>
  <r>
    <s v="WOQ-36015-429"/>
    <x v="24"/>
    <s v="51427-89175-QJ"/>
    <s v="A-D-0.5"/>
    <n v="6"/>
    <x v="27"/>
    <s v=""/>
    <x v="0"/>
    <x v="2"/>
    <x v="2"/>
    <x v="1"/>
    <n v="5.97"/>
    <n v="35.82"/>
    <s v="Arabica"/>
    <s v="Dark"/>
    <x v="1"/>
  </r>
  <r>
    <s v="WOQ-36015-429"/>
    <x v="24"/>
    <s v="51427-89175-QJ"/>
    <s v="L-M-0.5"/>
    <n v="6"/>
    <x v="27"/>
    <s v=""/>
    <x v="0"/>
    <x v="3"/>
    <x v="0"/>
    <x v="1"/>
    <n v="8.73"/>
    <n v="52.38"/>
    <s v="Liberica"/>
    <s v="Medium"/>
    <x v="1"/>
  </r>
  <r>
    <s v="SCT-60553-454"/>
    <x v="25"/>
    <s v="39123-12846-YJ"/>
    <s v="L-L-0.2"/>
    <n v="5"/>
    <x v="28"/>
    <s v="ggatheralx@123-reg.co.uk"/>
    <x v="0"/>
    <x v="3"/>
    <x v="1"/>
    <x v="3"/>
    <n v="4.7549999999999999"/>
    <n v="23.774999999999999"/>
    <s v="Liberica"/>
    <s v="Large"/>
    <x v="1"/>
  </r>
  <r>
    <s v="GFK-52063-244"/>
    <x v="26"/>
    <s v="44981-99666-XB"/>
    <s v="L-L-0.5"/>
    <n v="6"/>
    <x v="29"/>
    <s v="uwelberryy@ebay.co.uk"/>
    <x v="2"/>
    <x v="3"/>
    <x v="1"/>
    <x v="1"/>
    <n v="9.51"/>
    <n v="57.06"/>
    <s v="Liberica"/>
    <s v="Large"/>
    <x v="0"/>
  </r>
  <r>
    <s v="AMM-79521-378"/>
    <x v="27"/>
    <s v="24825-51803-CQ"/>
    <s v="A-D-0.5"/>
    <n v="6"/>
    <x v="30"/>
    <s v="feilhartz@who.int"/>
    <x v="0"/>
    <x v="2"/>
    <x v="2"/>
    <x v="1"/>
    <n v="5.97"/>
    <n v="35.82"/>
    <s v="Arabica"/>
    <s v="Dark"/>
    <x v="1"/>
  </r>
  <r>
    <s v="QUQ-90580-772"/>
    <x v="28"/>
    <s v="77634-13918-GJ"/>
    <s v="L-M-0.2"/>
    <n v="2"/>
    <x v="31"/>
    <s v="zponting10@altervista.org"/>
    <x v="0"/>
    <x v="3"/>
    <x v="0"/>
    <x v="3"/>
    <n v="4.3650000000000002"/>
    <n v="8.73"/>
    <s v="Liberica"/>
    <s v="Medium"/>
    <x v="1"/>
  </r>
  <r>
    <s v="LGD-24408-274"/>
    <x v="29"/>
    <s v="13694-25001-LX"/>
    <s v="L-L-0.5"/>
    <n v="3"/>
    <x v="32"/>
    <s v="sstrase11@booking.com"/>
    <x v="0"/>
    <x v="3"/>
    <x v="1"/>
    <x v="1"/>
    <n v="9.51"/>
    <n v="28.53"/>
    <s v="Liberica"/>
    <s v="Large"/>
    <x v="1"/>
  </r>
  <r>
    <s v="HCT-95608-959"/>
    <x v="30"/>
    <s v="08523-01791-TI"/>
    <s v="R-M-2.5"/>
    <n v="5"/>
    <x v="33"/>
    <s v="dde12@unesco.org"/>
    <x v="0"/>
    <x v="0"/>
    <x v="0"/>
    <x v="2"/>
    <n v="22.884999999999998"/>
    <n v="114.42499999999998"/>
    <s v="Robusta"/>
    <s v="Medium"/>
    <x v="1"/>
  </r>
  <r>
    <s v="OFX-99147-470"/>
    <x v="31"/>
    <s v="49860-68865-AB"/>
    <s v="R-M-1"/>
    <n v="6"/>
    <x v="34"/>
    <s v=""/>
    <x v="0"/>
    <x v="0"/>
    <x v="0"/>
    <x v="0"/>
    <n v="9.9499999999999993"/>
    <n v="59.699999999999996"/>
    <s v="Robusta"/>
    <s v="Medium"/>
    <x v="0"/>
  </r>
  <r>
    <s v="LUO-37559-016"/>
    <x v="32"/>
    <s v="21240-83132-SP"/>
    <s v="L-M-1"/>
    <n v="3"/>
    <x v="35"/>
    <s v=""/>
    <x v="0"/>
    <x v="3"/>
    <x v="0"/>
    <x v="0"/>
    <n v="14.55"/>
    <n v="43.650000000000006"/>
    <s v="Liberica"/>
    <s v="Medium"/>
    <x v="1"/>
  </r>
  <r>
    <s v="XWC-20610-167"/>
    <x v="33"/>
    <s v="08350-81623-TF"/>
    <s v="E-D-0.2"/>
    <n v="2"/>
    <x v="36"/>
    <s v="lyeoland15@pbs.org"/>
    <x v="0"/>
    <x v="1"/>
    <x v="2"/>
    <x v="3"/>
    <n v="3.645"/>
    <n v="7.29"/>
    <s v="Excelsa"/>
    <s v="Dark"/>
    <x v="0"/>
  </r>
  <r>
    <s v="GPU-79113-136"/>
    <x v="34"/>
    <s v="73284-01385-SJ"/>
    <s v="R-D-0.2"/>
    <n v="3"/>
    <x v="37"/>
    <s v="atolworthy16@toplist.cz"/>
    <x v="0"/>
    <x v="0"/>
    <x v="2"/>
    <x v="3"/>
    <n v="2.6849999999999996"/>
    <n v="8.0549999999999997"/>
    <s v="Robusta"/>
    <s v="Dark"/>
    <x v="0"/>
  </r>
  <r>
    <s v="ULR-52653-960"/>
    <x v="35"/>
    <s v="04152-34436-IE"/>
    <s v="L-L-2.5"/>
    <n v="2"/>
    <x v="38"/>
    <s v=""/>
    <x v="0"/>
    <x v="3"/>
    <x v="1"/>
    <x v="2"/>
    <n v="36.454999999999998"/>
    <n v="72.91"/>
    <s v="Liberica"/>
    <s v="Large"/>
    <x v="1"/>
  </r>
  <r>
    <s v="HPI-42308-142"/>
    <x v="36"/>
    <s v="06631-86965-XP"/>
    <s v="E-M-0.5"/>
    <n v="2"/>
    <x v="39"/>
    <s v="obaudassi18@seesaa.net"/>
    <x v="0"/>
    <x v="1"/>
    <x v="0"/>
    <x v="1"/>
    <n v="8.25"/>
    <n v="16.5"/>
    <s v="Excelsa"/>
    <s v="Medium"/>
    <x v="0"/>
  </r>
  <r>
    <s v="XHI-30227-581"/>
    <x v="37"/>
    <s v="54619-08558-ZU"/>
    <s v="L-D-2.5"/>
    <n v="6"/>
    <x v="40"/>
    <s v="pkingsbury19@comcast.net"/>
    <x v="0"/>
    <x v="3"/>
    <x v="2"/>
    <x v="2"/>
    <n v="29.784999999999997"/>
    <n v="178.70999999999998"/>
    <s v="Liberica"/>
    <s v="Dark"/>
    <x v="1"/>
  </r>
  <r>
    <s v="DJH-05202-380"/>
    <x v="38"/>
    <s v="85589-17020-CX"/>
    <s v="E-M-2.5"/>
    <n v="2"/>
    <x v="41"/>
    <s v=""/>
    <x v="0"/>
    <x v="1"/>
    <x v="0"/>
    <x v="2"/>
    <n v="31.624999999999996"/>
    <n v="63.249999999999993"/>
    <s v="Excelsa"/>
    <s v="Medium"/>
    <x v="0"/>
  </r>
  <r>
    <s v="VMW-26889-781"/>
    <x v="39"/>
    <s v="36078-91009-WU"/>
    <s v="A-L-0.2"/>
    <n v="2"/>
    <x v="42"/>
    <s v="acurley1b@hao123.com"/>
    <x v="0"/>
    <x v="2"/>
    <x v="1"/>
    <x v="3"/>
    <n v="3.8849999999999998"/>
    <n v="7.77"/>
    <s v="Arabica"/>
    <s v="Large"/>
    <x v="0"/>
  </r>
  <r>
    <s v="DBU-81099-586"/>
    <x v="40"/>
    <s v="15770-27099-GX"/>
    <s v="A-D-2.5"/>
    <n v="4"/>
    <x v="43"/>
    <s v="rmcgilvary1c@tamu.edu"/>
    <x v="0"/>
    <x v="2"/>
    <x v="2"/>
    <x v="2"/>
    <n v="22.884999999999998"/>
    <n v="91.539999999999992"/>
    <s v="Arabica"/>
    <s v="Dark"/>
    <x v="1"/>
  </r>
  <r>
    <s v="PQA-54820-810"/>
    <x v="41"/>
    <s v="91460-04823-BX"/>
    <s v="A-L-1"/>
    <n v="3"/>
    <x v="44"/>
    <s v="ipikett1d@xinhuanet.com"/>
    <x v="0"/>
    <x v="2"/>
    <x v="1"/>
    <x v="0"/>
    <n v="12.95"/>
    <n v="38.849999999999994"/>
    <s v="Arabica"/>
    <s v="Large"/>
    <x v="1"/>
  </r>
  <r>
    <s v="XKB-41924-202"/>
    <x v="42"/>
    <s v="45089-52817-WN"/>
    <s v="L-D-0.5"/>
    <n v="2"/>
    <x v="45"/>
    <s v="ibouldon1e@gizmodo.com"/>
    <x v="0"/>
    <x v="3"/>
    <x v="2"/>
    <x v="1"/>
    <n v="7.77"/>
    <n v="15.54"/>
    <s v="Liberica"/>
    <s v="Dark"/>
    <x v="1"/>
  </r>
  <r>
    <s v="DWZ-69106-473"/>
    <x v="43"/>
    <s v="76447-50326-IC"/>
    <s v="L-L-2.5"/>
    <n v="4"/>
    <x v="46"/>
    <s v="kflanders1f@over-blog.com"/>
    <x v="1"/>
    <x v="3"/>
    <x v="1"/>
    <x v="2"/>
    <n v="36.454999999999998"/>
    <n v="145.82"/>
    <s v="Liberica"/>
    <s v="Large"/>
    <x v="0"/>
  </r>
  <r>
    <s v="YHV-68700-050"/>
    <x v="44"/>
    <s v="26333-67911-OL"/>
    <s v="R-M-0.5"/>
    <n v="5"/>
    <x v="47"/>
    <s v="hmattioli1g@webmd.com"/>
    <x v="2"/>
    <x v="0"/>
    <x v="0"/>
    <x v="1"/>
    <n v="5.97"/>
    <n v="29.849999999999998"/>
    <s v="Robusta"/>
    <s v="Medium"/>
    <x v="1"/>
  </r>
  <r>
    <s v="YHV-68700-050"/>
    <x v="44"/>
    <s v="26333-67911-OL"/>
    <s v="L-L-2.5"/>
    <n v="2"/>
    <x v="47"/>
    <s v="hmattioli1g@webmd.com"/>
    <x v="2"/>
    <x v="3"/>
    <x v="1"/>
    <x v="2"/>
    <n v="36.454999999999998"/>
    <n v="72.91"/>
    <s v="Liberica"/>
    <s v="Large"/>
    <x v="1"/>
  </r>
  <r>
    <s v="KRB-88066-642"/>
    <x v="45"/>
    <s v="22107-86640-SB"/>
    <s v="L-M-1"/>
    <n v="5"/>
    <x v="48"/>
    <s v="agillard1i@issuu.com"/>
    <x v="0"/>
    <x v="3"/>
    <x v="0"/>
    <x v="0"/>
    <n v="14.55"/>
    <n v="72.75"/>
    <s v="Liberica"/>
    <s v="Medium"/>
    <x v="1"/>
  </r>
  <r>
    <s v="LQU-08404-173"/>
    <x v="46"/>
    <s v="09960-34242-LZ"/>
    <s v="L-L-1"/>
    <n v="3"/>
    <x v="49"/>
    <s v=""/>
    <x v="0"/>
    <x v="3"/>
    <x v="1"/>
    <x v="0"/>
    <n v="15.85"/>
    <n v="47.55"/>
    <s v="Liberica"/>
    <s v="Large"/>
    <x v="1"/>
  </r>
  <r>
    <s v="CWK-60159-881"/>
    <x v="47"/>
    <s v="04671-85591-RT"/>
    <s v="E-D-0.2"/>
    <n v="3"/>
    <x v="50"/>
    <s v="tgrizard1k@odnoklassniki.ru"/>
    <x v="0"/>
    <x v="1"/>
    <x v="2"/>
    <x v="3"/>
    <n v="3.645"/>
    <n v="10.935"/>
    <s v="Excelsa"/>
    <s v="Dark"/>
    <x v="0"/>
  </r>
  <r>
    <s v="EEG-74197-843"/>
    <x v="48"/>
    <s v="25729-68859-UA"/>
    <s v="E-L-1"/>
    <n v="4"/>
    <x v="51"/>
    <s v="rrelton1l@stanford.edu"/>
    <x v="0"/>
    <x v="1"/>
    <x v="1"/>
    <x v="0"/>
    <n v="14.85"/>
    <n v="59.4"/>
    <s v="Excelsa"/>
    <s v="Large"/>
    <x v="1"/>
  </r>
  <r>
    <s v="UCZ-59708-525"/>
    <x v="49"/>
    <s v="05501-86351-NX"/>
    <s v="L-D-2.5"/>
    <n v="3"/>
    <x v="52"/>
    <s v=""/>
    <x v="0"/>
    <x v="3"/>
    <x v="2"/>
    <x v="2"/>
    <n v="29.784999999999997"/>
    <n v="89.35499999999999"/>
    <s v="Liberica"/>
    <s v="Dark"/>
    <x v="0"/>
  </r>
  <r>
    <s v="HUB-47311-849"/>
    <x v="50"/>
    <s v="04521-04300-OK"/>
    <s v="L-M-0.5"/>
    <n v="3"/>
    <x v="53"/>
    <s v="sgilroy1n@eepurl.com"/>
    <x v="0"/>
    <x v="3"/>
    <x v="0"/>
    <x v="1"/>
    <n v="8.73"/>
    <n v="26.19"/>
    <s v="Liberica"/>
    <s v="Medium"/>
    <x v="0"/>
  </r>
  <r>
    <s v="WYM-17686-694"/>
    <x v="51"/>
    <s v="58689-55264-VK"/>
    <s v="A-D-2.5"/>
    <n v="5"/>
    <x v="54"/>
    <s v="ccottingham1o@wikipedia.org"/>
    <x v="0"/>
    <x v="2"/>
    <x v="2"/>
    <x v="2"/>
    <n v="22.884999999999998"/>
    <n v="114.42499999999998"/>
    <s v="Arabica"/>
    <s v="Dark"/>
    <x v="1"/>
  </r>
  <r>
    <s v="ZYQ-15797-695"/>
    <x v="52"/>
    <s v="79436-73011-MM"/>
    <s v="R-D-0.5"/>
    <n v="5"/>
    <x v="55"/>
    <s v=""/>
    <x v="2"/>
    <x v="0"/>
    <x v="2"/>
    <x v="1"/>
    <n v="5.3699999999999992"/>
    <n v="26.849999999999994"/>
    <s v="Robusta"/>
    <s v="Dark"/>
    <x v="0"/>
  </r>
  <r>
    <s v="EEJ-16185-108"/>
    <x v="53"/>
    <s v="65552-60476-KY"/>
    <s v="L-L-0.2"/>
    <n v="5"/>
    <x v="56"/>
    <s v=""/>
    <x v="0"/>
    <x v="3"/>
    <x v="1"/>
    <x v="3"/>
    <n v="4.7549999999999999"/>
    <n v="23.774999999999999"/>
    <s v="Liberica"/>
    <s v="Large"/>
    <x v="0"/>
  </r>
  <r>
    <s v="RWR-77888-800"/>
    <x v="54"/>
    <s v="69904-02729-YS"/>
    <s v="A-M-0.5"/>
    <n v="1"/>
    <x v="57"/>
    <s v="adykes1r@eventbrite.com"/>
    <x v="0"/>
    <x v="2"/>
    <x v="0"/>
    <x v="1"/>
    <n v="6.75"/>
    <n v="6.75"/>
    <s v="Arabica"/>
    <s v="Medium"/>
    <x v="1"/>
  </r>
  <r>
    <s v="LHN-75209-742"/>
    <x v="55"/>
    <s v="01433-04270-AX"/>
    <s v="R-M-0.5"/>
    <n v="6"/>
    <x v="58"/>
    <s v=""/>
    <x v="0"/>
    <x v="0"/>
    <x v="0"/>
    <x v="1"/>
    <n v="5.97"/>
    <n v="35.82"/>
    <s v="Robusta"/>
    <s v="Medium"/>
    <x v="0"/>
  </r>
  <r>
    <s v="TIR-71396-998"/>
    <x v="56"/>
    <s v="14204-14186-LA"/>
    <s v="R-D-2.5"/>
    <n v="4"/>
    <x v="59"/>
    <s v="acockrem1t@engadget.com"/>
    <x v="0"/>
    <x v="0"/>
    <x v="2"/>
    <x v="2"/>
    <n v="20.584999999999997"/>
    <n v="82.339999999999989"/>
    <s v="Robusta"/>
    <s v="Dark"/>
    <x v="0"/>
  </r>
  <r>
    <s v="RXF-37618-213"/>
    <x v="57"/>
    <s v="32948-34398-HC"/>
    <s v="R-L-0.5"/>
    <n v="1"/>
    <x v="60"/>
    <s v="bumpleby1u@soundcloud.com"/>
    <x v="0"/>
    <x v="0"/>
    <x v="1"/>
    <x v="1"/>
    <n v="7.169999999999999"/>
    <n v="7.169999999999999"/>
    <s v="Robusta"/>
    <s v="Large"/>
    <x v="0"/>
  </r>
  <r>
    <s v="ANM-16388-634"/>
    <x v="58"/>
    <s v="77343-52608-FF"/>
    <s v="L-L-0.2"/>
    <n v="2"/>
    <x v="61"/>
    <s v="nsaleway1v@dedecms.com"/>
    <x v="0"/>
    <x v="3"/>
    <x v="1"/>
    <x v="3"/>
    <n v="4.7549999999999999"/>
    <n v="9.51"/>
    <s v="Liberica"/>
    <s v="Large"/>
    <x v="1"/>
  </r>
  <r>
    <s v="WYL-29300-070"/>
    <x v="59"/>
    <s v="42770-36274-QA"/>
    <s v="R-M-0.2"/>
    <n v="1"/>
    <x v="62"/>
    <s v="hgoulter1w@abc.net.au"/>
    <x v="0"/>
    <x v="0"/>
    <x v="0"/>
    <x v="3"/>
    <n v="2.9849999999999999"/>
    <n v="2.9849999999999999"/>
    <s v="Robusta"/>
    <s v="Medium"/>
    <x v="1"/>
  </r>
  <r>
    <s v="JHW-74554-805"/>
    <x v="60"/>
    <s v="14103-58987-ZU"/>
    <s v="R-M-1"/>
    <n v="6"/>
    <x v="63"/>
    <s v="grizzello1x@symantec.com"/>
    <x v="2"/>
    <x v="0"/>
    <x v="0"/>
    <x v="0"/>
    <n v="9.9499999999999993"/>
    <n v="59.699999999999996"/>
    <s v="Robusta"/>
    <s v="Medium"/>
    <x v="0"/>
  </r>
  <r>
    <s v="KYS-27063-603"/>
    <x v="61"/>
    <s v="69958-32065-SW"/>
    <s v="E-L-2.5"/>
    <n v="4"/>
    <x v="64"/>
    <s v="slist1y@mapquest.com"/>
    <x v="0"/>
    <x v="1"/>
    <x v="1"/>
    <x v="2"/>
    <n v="34.154999999999994"/>
    <n v="136.61999999999998"/>
    <s v="Excelsa"/>
    <s v="Large"/>
    <x v="1"/>
  </r>
  <r>
    <s v="GAZ-58626-277"/>
    <x v="62"/>
    <s v="69533-84907-FA"/>
    <s v="L-L-0.2"/>
    <n v="2"/>
    <x v="65"/>
    <s v="sedmondson1z@theguardian.com"/>
    <x v="1"/>
    <x v="3"/>
    <x v="1"/>
    <x v="3"/>
    <n v="4.7549999999999999"/>
    <n v="9.51"/>
    <s v="Liberica"/>
    <s v="Large"/>
    <x v="1"/>
  </r>
  <r>
    <s v="RPJ-37787-335"/>
    <x v="63"/>
    <s v="76005-95461-CI"/>
    <s v="A-M-2.5"/>
    <n v="3"/>
    <x v="66"/>
    <s v=""/>
    <x v="0"/>
    <x v="2"/>
    <x v="0"/>
    <x v="2"/>
    <n v="25.874999999999996"/>
    <n v="77.624999999999986"/>
    <s v="Arabica"/>
    <s v="Medium"/>
    <x v="1"/>
  </r>
  <r>
    <s v="LEF-83057-763"/>
    <x v="64"/>
    <s v="15395-90855-VB"/>
    <s v="L-M-0.2"/>
    <n v="5"/>
    <x v="67"/>
    <s v=""/>
    <x v="0"/>
    <x v="3"/>
    <x v="0"/>
    <x v="3"/>
    <n v="4.3650000000000002"/>
    <n v="21.825000000000003"/>
    <s v="Liberica"/>
    <s v="Medium"/>
    <x v="0"/>
  </r>
  <r>
    <s v="RPW-36123-215"/>
    <x v="65"/>
    <s v="80640-45811-LB"/>
    <s v="E-L-0.5"/>
    <n v="2"/>
    <x v="68"/>
    <s v="jrangall22@newsvine.com"/>
    <x v="0"/>
    <x v="1"/>
    <x v="1"/>
    <x v="1"/>
    <n v="8.91"/>
    <n v="17.82"/>
    <s v="Excelsa"/>
    <s v="Large"/>
    <x v="0"/>
  </r>
  <r>
    <s v="WLL-59044-117"/>
    <x v="66"/>
    <s v="28476-04082-GR"/>
    <s v="R-D-1"/>
    <n v="6"/>
    <x v="69"/>
    <s v="kboorn23@ezinearticles.com"/>
    <x v="1"/>
    <x v="0"/>
    <x v="2"/>
    <x v="0"/>
    <n v="8.9499999999999993"/>
    <n v="53.699999999999996"/>
    <s v="Robusta"/>
    <s v="Dark"/>
    <x v="0"/>
  </r>
  <r>
    <s v="AWT-22827-563"/>
    <x v="67"/>
    <s v="12018-75670-EU"/>
    <s v="R-L-0.2"/>
    <n v="1"/>
    <x v="70"/>
    <s v=""/>
    <x v="1"/>
    <x v="0"/>
    <x v="1"/>
    <x v="3"/>
    <n v="3.5849999999999995"/>
    <n v="3.5849999999999995"/>
    <s v="Robusta"/>
    <s v="Large"/>
    <x v="0"/>
  </r>
  <r>
    <s v="QLM-07145-668"/>
    <x v="68"/>
    <s v="86437-17399-FK"/>
    <s v="E-D-0.2"/>
    <n v="2"/>
    <x v="71"/>
    <s v="celgey25@webs.com"/>
    <x v="0"/>
    <x v="1"/>
    <x v="2"/>
    <x v="3"/>
    <n v="3.645"/>
    <n v="7.29"/>
    <s v="Excelsa"/>
    <s v="Dark"/>
    <x v="1"/>
  </r>
  <r>
    <s v="HVQ-64398-930"/>
    <x v="69"/>
    <s v="62979-53167-ML"/>
    <s v="A-M-0.5"/>
    <n v="6"/>
    <x v="72"/>
    <s v="lmizzi26@rakuten.co.jp"/>
    <x v="0"/>
    <x v="2"/>
    <x v="0"/>
    <x v="1"/>
    <n v="6.75"/>
    <n v="40.5"/>
    <s v="Arabica"/>
    <s v="Medium"/>
    <x v="0"/>
  </r>
  <r>
    <s v="WRT-40778-247"/>
    <x v="70"/>
    <s v="54810-81899-HL"/>
    <s v="R-L-1"/>
    <n v="4"/>
    <x v="73"/>
    <s v="cgiacomazzo27@jigsy.com"/>
    <x v="0"/>
    <x v="0"/>
    <x v="1"/>
    <x v="0"/>
    <n v="11.95"/>
    <n v="47.8"/>
    <s v="Robusta"/>
    <s v="Large"/>
    <x v="1"/>
  </r>
  <r>
    <s v="SUB-13006-125"/>
    <x v="71"/>
    <s v="26103-41504-IB"/>
    <s v="A-L-0.5"/>
    <n v="5"/>
    <x v="74"/>
    <s v="aarnow28@arizona.edu"/>
    <x v="0"/>
    <x v="2"/>
    <x v="1"/>
    <x v="1"/>
    <n v="7.77"/>
    <n v="38.849999999999994"/>
    <s v="Arabica"/>
    <s v="Large"/>
    <x v="0"/>
  </r>
  <r>
    <s v="CQM-49696-263"/>
    <x v="72"/>
    <s v="76534-45229-SG"/>
    <s v="L-L-2.5"/>
    <n v="3"/>
    <x v="75"/>
    <s v="syann29@senate.gov"/>
    <x v="0"/>
    <x v="3"/>
    <x v="1"/>
    <x v="2"/>
    <n v="36.454999999999998"/>
    <n v="109.36499999999999"/>
    <s v="Liberica"/>
    <s v="Large"/>
    <x v="0"/>
  </r>
  <r>
    <s v="KXN-85094-246"/>
    <x v="73"/>
    <s v="81744-27332-RR"/>
    <s v="L-M-2.5"/>
    <n v="3"/>
    <x v="76"/>
    <s v="bnaulls2a@tiny.cc"/>
    <x v="1"/>
    <x v="3"/>
    <x v="0"/>
    <x v="2"/>
    <n v="33.464999999999996"/>
    <n v="100.39499999999998"/>
    <s v="Liberica"/>
    <s v="Medium"/>
    <x v="0"/>
  </r>
  <r>
    <s v="XOQ-12405-419"/>
    <x v="74"/>
    <s v="91513-75657-PH"/>
    <s v="R-D-2.5"/>
    <n v="4"/>
    <x v="77"/>
    <s v=""/>
    <x v="0"/>
    <x v="0"/>
    <x v="2"/>
    <x v="2"/>
    <n v="20.584999999999997"/>
    <n v="82.339999999999989"/>
    <s v="Robusta"/>
    <s v="Dark"/>
    <x v="0"/>
  </r>
  <r>
    <s v="HYF-10254-369"/>
    <x v="75"/>
    <s v="30373-66619-CB"/>
    <s v="L-L-0.5"/>
    <n v="1"/>
    <x v="78"/>
    <s v="zsherewood2c@apache.org"/>
    <x v="0"/>
    <x v="3"/>
    <x v="1"/>
    <x v="1"/>
    <n v="9.51"/>
    <n v="9.51"/>
    <s v="Liberica"/>
    <s v="Large"/>
    <x v="1"/>
  </r>
  <r>
    <s v="XXJ-47000-307"/>
    <x v="76"/>
    <s v="31582-23562-FM"/>
    <s v="A-L-2.5"/>
    <n v="3"/>
    <x v="79"/>
    <s v="jdufaire2d@fc2.com"/>
    <x v="0"/>
    <x v="2"/>
    <x v="1"/>
    <x v="2"/>
    <n v="29.784999999999997"/>
    <n v="89.35499999999999"/>
    <s v="Arabica"/>
    <s v="Large"/>
    <x v="1"/>
  </r>
  <r>
    <s v="XXJ-47000-307"/>
    <x v="76"/>
    <s v="31582-23562-FM"/>
    <s v="A-D-0.2"/>
    <n v="4"/>
    <x v="79"/>
    <s v="jdufaire2d@fc2.com"/>
    <x v="0"/>
    <x v="2"/>
    <x v="2"/>
    <x v="3"/>
    <n v="2.9849999999999999"/>
    <n v="11.94"/>
    <s v="Arabica"/>
    <s v="Dark"/>
    <x v="1"/>
  </r>
  <r>
    <s v="ZDK-82166-357"/>
    <x v="77"/>
    <s v="81431-12577-VD"/>
    <s v="A-M-1"/>
    <n v="3"/>
    <x v="80"/>
    <s v="bkeaveney2f@netlog.com"/>
    <x v="0"/>
    <x v="2"/>
    <x v="0"/>
    <x v="0"/>
    <n v="11.25"/>
    <n v="33.75"/>
    <s v="Arabica"/>
    <s v="Medium"/>
    <x v="1"/>
  </r>
  <r>
    <s v="IHN-19982-362"/>
    <x v="78"/>
    <s v="68894-91205-MP"/>
    <s v="R-L-1"/>
    <n v="3"/>
    <x v="81"/>
    <s v="egrise2g@cargocollective.com"/>
    <x v="0"/>
    <x v="0"/>
    <x v="1"/>
    <x v="0"/>
    <n v="11.95"/>
    <n v="35.849999999999994"/>
    <s v="Robusta"/>
    <s v="Large"/>
    <x v="1"/>
  </r>
  <r>
    <s v="VMT-10030-889"/>
    <x v="79"/>
    <s v="87602-55754-VN"/>
    <s v="A-L-1"/>
    <n v="6"/>
    <x v="82"/>
    <s v="tgottelier2h@vistaprint.com"/>
    <x v="0"/>
    <x v="2"/>
    <x v="1"/>
    <x v="0"/>
    <n v="12.95"/>
    <n v="77.699999999999989"/>
    <s v="Arabica"/>
    <s v="Large"/>
    <x v="1"/>
  </r>
  <r>
    <s v="NHL-11063-100"/>
    <x v="80"/>
    <s v="39181-35745-WH"/>
    <s v="A-L-1"/>
    <n v="4"/>
    <x v="83"/>
    <s v=""/>
    <x v="1"/>
    <x v="2"/>
    <x v="1"/>
    <x v="0"/>
    <n v="12.95"/>
    <n v="51.8"/>
    <s v="Arabica"/>
    <s v="Large"/>
    <x v="0"/>
  </r>
  <r>
    <s v="ROV-87448-086"/>
    <x v="81"/>
    <s v="30381-64762-NG"/>
    <s v="A-M-2.5"/>
    <n v="4"/>
    <x v="84"/>
    <s v="agreenhead2j@dailymail.co.uk"/>
    <x v="0"/>
    <x v="2"/>
    <x v="0"/>
    <x v="2"/>
    <n v="25.874999999999996"/>
    <n v="103.49999999999999"/>
    <s v="Arabica"/>
    <s v="Medium"/>
    <x v="1"/>
  </r>
  <r>
    <s v="DGY-35773-612"/>
    <x v="82"/>
    <s v="17503-27693-ZH"/>
    <s v="E-L-1"/>
    <n v="3"/>
    <x v="85"/>
    <s v=""/>
    <x v="0"/>
    <x v="1"/>
    <x v="1"/>
    <x v="0"/>
    <n v="14.85"/>
    <n v="44.55"/>
    <s v="Excelsa"/>
    <s v="Large"/>
    <x v="0"/>
  </r>
  <r>
    <s v="YWH-50638-556"/>
    <x v="83"/>
    <s v="89442-35633-HJ"/>
    <s v="E-L-0.5"/>
    <n v="4"/>
    <x v="86"/>
    <s v="elangcaster2l@spotify.com"/>
    <x v="2"/>
    <x v="1"/>
    <x v="1"/>
    <x v="1"/>
    <n v="8.91"/>
    <n v="35.64"/>
    <s v="Excelsa"/>
    <s v="Large"/>
    <x v="0"/>
  </r>
  <r>
    <s v="ISL-11200-600"/>
    <x v="84"/>
    <s v="13654-85265-IL"/>
    <s v="A-D-0.2"/>
    <n v="6"/>
    <x v="87"/>
    <s v=""/>
    <x v="1"/>
    <x v="2"/>
    <x v="2"/>
    <x v="3"/>
    <n v="2.9849999999999999"/>
    <n v="17.91"/>
    <s v="Arabica"/>
    <s v="Dark"/>
    <x v="0"/>
  </r>
  <r>
    <s v="LBZ-75997-047"/>
    <x v="85"/>
    <s v="40946-22090-FP"/>
    <s v="A-M-2.5"/>
    <n v="6"/>
    <x v="88"/>
    <s v="nmagauran2n@51.la"/>
    <x v="0"/>
    <x v="2"/>
    <x v="0"/>
    <x v="2"/>
    <n v="25.874999999999996"/>
    <n v="155.24999999999997"/>
    <s v="Arabica"/>
    <s v="Medium"/>
    <x v="1"/>
  </r>
  <r>
    <s v="EUH-08089-954"/>
    <x v="86"/>
    <s v="29050-93691-TS"/>
    <s v="A-D-0.2"/>
    <n v="2"/>
    <x v="89"/>
    <s v="vkirdsch2o@google.fr"/>
    <x v="0"/>
    <x v="2"/>
    <x v="2"/>
    <x v="3"/>
    <n v="2.9849999999999999"/>
    <n v="5.97"/>
    <s v="Arabica"/>
    <s v="Dark"/>
    <x v="1"/>
  </r>
  <r>
    <s v="BLD-12227-251"/>
    <x v="87"/>
    <s v="64395-74865-WF"/>
    <s v="A-M-0.5"/>
    <n v="2"/>
    <x v="90"/>
    <s v="iwhapple2p@com.com"/>
    <x v="0"/>
    <x v="2"/>
    <x v="0"/>
    <x v="1"/>
    <n v="6.75"/>
    <n v="13.5"/>
    <s v="Arabica"/>
    <s v="Medium"/>
    <x v="1"/>
  </r>
  <r>
    <s v="OPY-30711-853"/>
    <x v="25"/>
    <s v="81861-66046-SU"/>
    <s v="A-D-0.2"/>
    <n v="1"/>
    <x v="91"/>
    <s v=""/>
    <x v="1"/>
    <x v="2"/>
    <x v="2"/>
    <x v="3"/>
    <n v="2.9849999999999999"/>
    <n v="2.9849999999999999"/>
    <s v="Arabica"/>
    <s v="Dark"/>
    <x v="1"/>
  </r>
  <r>
    <s v="DBC-44122-300"/>
    <x v="88"/>
    <s v="13366-78506-KP"/>
    <s v="L-M-0.2"/>
    <n v="3"/>
    <x v="92"/>
    <s v=""/>
    <x v="0"/>
    <x v="3"/>
    <x v="0"/>
    <x v="3"/>
    <n v="4.3650000000000002"/>
    <n v="13.095000000000001"/>
    <s v="Liberica"/>
    <s v="Medium"/>
    <x v="0"/>
  </r>
  <r>
    <s v="FJQ-60035-234"/>
    <x v="89"/>
    <s v="08847-29858-HN"/>
    <s v="A-L-0.2"/>
    <n v="2"/>
    <x v="93"/>
    <s v=""/>
    <x v="0"/>
    <x v="2"/>
    <x v="1"/>
    <x v="3"/>
    <n v="3.8849999999999998"/>
    <n v="7.77"/>
    <s v="Arabica"/>
    <s v="Large"/>
    <x v="0"/>
  </r>
  <r>
    <s v="HSF-66926-425"/>
    <x v="90"/>
    <s v="00539-42510-RY"/>
    <s v="L-D-2.5"/>
    <n v="5"/>
    <x v="94"/>
    <s v="nyoules2t@reference.com"/>
    <x v="1"/>
    <x v="3"/>
    <x v="2"/>
    <x v="2"/>
    <n v="29.784999999999997"/>
    <n v="148.92499999999998"/>
    <s v="Liberica"/>
    <s v="Dark"/>
    <x v="0"/>
  </r>
  <r>
    <s v="LQG-41416-375"/>
    <x v="91"/>
    <s v="45190-08727-NV"/>
    <s v="L-D-1"/>
    <n v="3"/>
    <x v="95"/>
    <s v="daizikovitz2u@answers.com"/>
    <x v="1"/>
    <x v="3"/>
    <x v="2"/>
    <x v="0"/>
    <n v="12.95"/>
    <n v="38.849999999999994"/>
    <s v="Liberica"/>
    <s v="Dark"/>
    <x v="0"/>
  </r>
  <r>
    <s v="VZO-97265-841"/>
    <x v="92"/>
    <s v="87049-37901-FU"/>
    <s v="R-M-0.2"/>
    <n v="4"/>
    <x v="96"/>
    <s v="brevel2v@fastcompany.com"/>
    <x v="0"/>
    <x v="0"/>
    <x v="0"/>
    <x v="3"/>
    <n v="2.9849999999999999"/>
    <n v="11.94"/>
    <s v="Robusta"/>
    <s v="Medium"/>
    <x v="1"/>
  </r>
  <r>
    <s v="MOR-12987-399"/>
    <x v="93"/>
    <s v="34015-31593-JC"/>
    <s v="L-M-1"/>
    <n v="6"/>
    <x v="97"/>
    <s v="epriddis2w@nationalgeographic.com"/>
    <x v="0"/>
    <x v="3"/>
    <x v="0"/>
    <x v="0"/>
    <n v="14.55"/>
    <n v="87.300000000000011"/>
    <s v="Liberica"/>
    <s v="Medium"/>
    <x v="1"/>
  </r>
  <r>
    <s v="UOA-23786-489"/>
    <x v="94"/>
    <s v="90305-50099-SV"/>
    <s v="A-M-0.5"/>
    <n v="6"/>
    <x v="98"/>
    <s v="qveel2x@jugem.jp"/>
    <x v="0"/>
    <x v="2"/>
    <x v="0"/>
    <x v="1"/>
    <n v="6.75"/>
    <n v="40.5"/>
    <s v="Arabica"/>
    <s v="Medium"/>
    <x v="0"/>
  </r>
  <r>
    <s v="AJL-52941-018"/>
    <x v="95"/>
    <s v="55871-61935-MF"/>
    <s v="E-D-1"/>
    <n v="2"/>
    <x v="99"/>
    <s v="lconyers2y@twitter.com"/>
    <x v="0"/>
    <x v="1"/>
    <x v="2"/>
    <x v="0"/>
    <n v="12.15"/>
    <n v="24.3"/>
    <s v="Excelsa"/>
    <s v="Dark"/>
    <x v="1"/>
  </r>
  <r>
    <s v="XSZ-84273-421"/>
    <x v="96"/>
    <s v="15405-60469-TM"/>
    <s v="R-M-0.5"/>
    <n v="3"/>
    <x v="100"/>
    <s v="pwye2z@dagondesign.com"/>
    <x v="0"/>
    <x v="0"/>
    <x v="0"/>
    <x v="1"/>
    <n v="5.97"/>
    <n v="17.91"/>
    <s v="Robusta"/>
    <s v="Medium"/>
    <x v="0"/>
  </r>
  <r>
    <s v="NUN-48214-216"/>
    <x v="97"/>
    <s v="06953-94794-FB"/>
    <s v="A-M-0.5"/>
    <n v="4"/>
    <x v="101"/>
    <s v=""/>
    <x v="0"/>
    <x v="2"/>
    <x v="0"/>
    <x v="1"/>
    <n v="6.75"/>
    <n v="27"/>
    <s v="Arabica"/>
    <s v="Medium"/>
    <x v="1"/>
  </r>
  <r>
    <s v="AKV-93064-769"/>
    <x v="98"/>
    <s v="22305-40299-CY"/>
    <s v="L-D-0.5"/>
    <n v="1"/>
    <x v="102"/>
    <s v="tsheryn31@mtv.com"/>
    <x v="0"/>
    <x v="3"/>
    <x v="2"/>
    <x v="1"/>
    <n v="7.77"/>
    <n v="7.77"/>
    <s v="Liberica"/>
    <s v="Dark"/>
    <x v="0"/>
  </r>
  <r>
    <s v="BRB-40903-533"/>
    <x v="99"/>
    <s v="09020-56774-GU"/>
    <s v="E-L-0.2"/>
    <n v="3"/>
    <x v="103"/>
    <s v="mredgrave32@cargocollective.com"/>
    <x v="0"/>
    <x v="1"/>
    <x v="1"/>
    <x v="3"/>
    <n v="4.4550000000000001"/>
    <n v="13.365"/>
    <s v="Excelsa"/>
    <s v="Large"/>
    <x v="0"/>
  </r>
  <r>
    <s v="GPR-19973-483"/>
    <x v="100"/>
    <s v="92926-08470-YS"/>
    <s v="R-D-0.5"/>
    <n v="5"/>
    <x v="104"/>
    <s v="bfominov33@yale.edu"/>
    <x v="0"/>
    <x v="0"/>
    <x v="2"/>
    <x v="1"/>
    <n v="5.3699999999999992"/>
    <n v="26.849999999999994"/>
    <s v="Robusta"/>
    <s v="Dark"/>
    <x v="1"/>
  </r>
  <r>
    <s v="XIY-43041-882"/>
    <x v="101"/>
    <s v="07250-63194-JO"/>
    <s v="A-M-1"/>
    <n v="1"/>
    <x v="105"/>
    <s v="scritchlow34@un.org"/>
    <x v="0"/>
    <x v="2"/>
    <x v="0"/>
    <x v="0"/>
    <n v="11.25"/>
    <n v="11.25"/>
    <s v="Arabica"/>
    <s v="Medium"/>
    <x v="1"/>
  </r>
  <r>
    <s v="YGY-98425-969"/>
    <x v="102"/>
    <s v="63787-96257-TQ"/>
    <s v="L-M-1"/>
    <n v="1"/>
    <x v="106"/>
    <s v="msteptow35@earthlink.net"/>
    <x v="1"/>
    <x v="3"/>
    <x v="0"/>
    <x v="0"/>
    <n v="14.55"/>
    <n v="14.55"/>
    <s v="Liberica"/>
    <s v="Medium"/>
    <x v="1"/>
  </r>
  <r>
    <s v="MSB-08397-648"/>
    <x v="103"/>
    <s v="49530-25460-RW"/>
    <s v="R-L-0.2"/>
    <n v="4"/>
    <x v="107"/>
    <s v=""/>
    <x v="0"/>
    <x v="0"/>
    <x v="1"/>
    <x v="3"/>
    <n v="3.5849999999999995"/>
    <n v="14.339999999999998"/>
    <s v="Robusta"/>
    <s v="Large"/>
    <x v="1"/>
  </r>
  <r>
    <s v="WDR-06028-345"/>
    <x v="104"/>
    <s v="66508-21373-OQ"/>
    <s v="L-L-1"/>
    <n v="1"/>
    <x v="108"/>
    <s v="imulliner37@pinterest.com"/>
    <x v="2"/>
    <x v="3"/>
    <x v="1"/>
    <x v="0"/>
    <n v="15.85"/>
    <n v="15.85"/>
    <s v="Liberica"/>
    <s v="Large"/>
    <x v="1"/>
  </r>
  <r>
    <s v="MXM-42948-061"/>
    <x v="105"/>
    <s v="20203-03950-FY"/>
    <s v="L-L-0.2"/>
    <n v="4"/>
    <x v="109"/>
    <s v="gstandley38@dion.ne.jp"/>
    <x v="1"/>
    <x v="3"/>
    <x v="1"/>
    <x v="3"/>
    <n v="4.7549999999999999"/>
    <n v="19.02"/>
    <s v="Liberica"/>
    <s v="Large"/>
    <x v="0"/>
  </r>
  <r>
    <s v="MGQ-98961-173"/>
    <x v="11"/>
    <s v="83895-90735-XH"/>
    <s v="L-L-0.5"/>
    <n v="4"/>
    <x v="110"/>
    <s v="bdrage39@youku.com"/>
    <x v="0"/>
    <x v="3"/>
    <x v="1"/>
    <x v="1"/>
    <n v="9.51"/>
    <n v="38.04"/>
    <s v="Liberica"/>
    <s v="Large"/>
    <x v="1"/>
  </r>
  <r>
    <s v="RFH-64349-897"/>
    <x v="106"/>
    <s v="61954-61462-RJ"/>
    <s v="E-D-0.5"/>
    <n v="3"/>
    <x v="111"/>
    <s v="myallop3a@fema.gov"/>
    <x v="0"/>
    <x v="1"/>
    <x v="2"/>
    <x v="1"/>
    <n v="7.29"/>
    <n v="21.87"/>
    <s v="Excelsa"/>
    <s v="Dark"/>
    <x v="0"/>
  </r>
  <r>
    <s v="TKL-20738-660"/>
    <x v="107"/>
    <s v="47939-53158-LS"/>
    <s v="E-M-0.2"/>
    <n v="1"/>
    <x v="112"/>
    <s v="cswitsur3b@chronoengine.com"/>
    <x v="0"/>
    <x v="1"/>
    <x v="0"/>
    <x v="3"/>
    <n v="4.125"/>
    <n v="4.125"/>
    <s v="Excelsa"/>
    <s v="Medium"/>
    <x v="1"/>
  </r>
  <r>
    <s v="TKL-20738-660"/>
    <x v="107"/>
    <s v="47939-53158-LS"/>
    <s v="A-L-0.2"/>
    <n v="1"/>
    <x v="112"/>
    <s v="cswitsur3b@chronoengine.com"/>
    <x v="0"/>
    <x v="2"/>
    <x v="1"/>
    <x v="3"/>
    <n v="3.8849999999999998"/>
    <n v="3.8849999999999998"/>
    <s v="Arabica"/>
    <s v="Large"/>
    <x v="1"/>
  </r>
  <r>
    <s v="TKL-20738-660"/>
    <x v="107"/>
    <s v="47939-53158-LS"/>
    <s v="E-M-1"/>
    <n v="5"/>
    <x v="112"/>
    <s v="cswitsur3b@chronoengine.com"/>
    <x v="0"/>
    <x v="1"/>
    <x v="0"/>
    <x v="0"/>
    <n v="13.75"/>
    <n v="68.75"/>
    <s v="Excelsa"/>
    <s v="Medium"/>
    <x v="1"/>
  </r>
  <r>
    <s v="GOW-03198-575"/>
    <x v="108"/>
    <s v="61513-27752-FA"/>
    <s v="A-D-0.5"/>
    <n v="4"/>
    <x v="113"/>
    <s v="mludwell3e@blogger.com"/>
    <x v="0"/>
    <x v="2"/>
    <x v="2"/>
    <x v="1"/>
    <n v="5.97"/>
    <n v="23.88"/>
    <s v="Arabica"/>
    <s v="Dark"/>
    <x v="0"/>
  </r>
  <r>
    <s v="QJB-90477-635"/>
    <x v="109"/>
    <s v="89714-19856-WX"/>
    <s v="L-L-2.5"/>
    <n v="4"/>
    <x v="114"/>
    <s v="dbeauchamp3f@usda.gov"/>
    <x v="0"/>
    <x v="3"/>
    <x v="1"/>
    <x v="2"/>
    <n v="36.454999999999998"/>
    <n v="145.82"/>
    <s v="Liberica"/>
    <s v="Large"/>
    <x v="1"/>
  </r>
  <r>
    <s v="MWP-46239-785"/>
    <x v="110"/>
    <s v="87979-56781-YV"/>
    <s v="L-M-0.2"/>
    <n v="5"/>
    <x v="115"/>
    <s v="srodliff3g@ted.com"/>
    <x v="0"/>
    <x v="3"/>
    <x v="0"/>
    <x v="3"/>
    <n v="4.3650000000000002"/>
    <n v="21.825000000000003"/>
    <s v="Liberica"/>
    <s v="Medium"/>
    <x v="0"/>
  </r>
  <r>
    <s v="QDV-03406-248"/>
    <x v="111"/>
    <s v="74126-88836-KA"/>
    <s v="L-M-0.5"/>
    <n v="3"/>
    <x v="116"/>
    <s v="swoodham3h@businesswire.com"/>
    <x v="1"/>
    <x v="3"/>
    <x v="0"/>
    <x v="1"/>
    <n v="8.73"/>
    <n v="26.19"/>
    <s v="Liberica"/>
    <s v="Medium"/>
    <x v="0"/>
  </r>
  <r>
    <s v="GPH-40635-105"/>
    <x v="112"/>
    <s v="37397-05992-VO"/>
    <s v="A-M-1"/>
    <n v="1"/>
    <x v="117"/>
    <s v="hsynnot3i@about.com"/>
    <x v="0"/>
    <x v="2"/>
    <x v="0"/>
    <x v="0"/>
    <n v="11.25"/>
    <n v="11.25"/>
    <s v="Arabica"/>
    <s v="Medium"/>
    <x v="1"/>
  </r>
  <r>
    <s v="JOM-80930-071"/>
    <x v="113"/>
    <s v="54904-18397-UD"/>
    <s v="L-D-1"/>
    <n v="6"/>
    <x v="118"/>
    <s v="rlepere3j@shop-pro.jp"/>
    <x v="1"/>
    <x v="3"/>
    <x v="2"/>
    <x v="0"/>
    <n v="12.95"/>
    <n v="77.699999999999989"/>
    <s v="Liberica"/>
    <s v="Dark"/>
    <x v="1"/>
  </r>
  <r>
    <s v="OIL-26493-755"/>
    <x v="114"/>
    <s v="19017-95853-EK"/>
    <s v="A-M-0.5"/>
    <n v="1"/>
    <x v="119"/>
    <s v="twoofinden3k@businesswire.com"/>
    <x v="0"/>
    <x v="2"/>
    <x v="0"/>
    <x v="1"/>
    <n v="6.75"/>
    <n v="6.75"/>
    <s v="Arabica"/>
    <s v="Medium"/>
    <x v="1"/>
  </r>
  <r>
    <s v="CYV-13426-645"/>
    <x v="115"/>
    <s v="88593-59934-VU"/>
    <s v="E-D-1"/>
    <n v="1"/>
    <x v="120"/>
    <s v="edacca3l@google.pl"/>
    <x v="0"/>
    <x v="1"/>
    <x v="2"/>
    <x v="0"/>
    <n v="12.15"/>
    <n v="12.15"/>
    <s v="Excelsa"/>
    <s v="Dark"/>
    <x v="0"/>
  </r>
  <r>
    <s v="WRP-39846-614"/>
    <x v="49"/>
    <s v="47493-68564-YM"/>
    <s v="A-L-2.5"/>
    <n v="5"/>
    <x v="121"/>
    <s v=""/>
    <x v="1"/>
    <x v="2"/>
    <x v="1"/>
    <x v="2"/>
    <n v="29.784999999999997"/>
    <n v="148.92499999999998"/>
    <s v="Arabica"/>
    <s v="Large"/>
    <x v="0"/>
  </r>
  <r>
    <s v="VDZ-76673-968"/>
    <x v="116"/>
    <s v="82246-82543-DW"/>
    <s v="E-D-0.5"/>
    <n v="2"/>
    <x v="122"/>
    <s v="bhindsberg3n@blogs.com"/>
    <x v="0"/>
    <x v="1"/>
    <x v="2"/>
    <x v="1"/>
    <n v="7.29"/>
    <n v="14.58"/>
    <s v="Excelsa"/>
    <s v="Dark"/>
    <x v="0"/>
  </r>
  <r>
    <s v="VTV-03546-175"/>
    <x v="117"/>
    <s v="03384-62101-IY"/>
    <s v="A-L-2.5"/>
    <n v="5"/>
    <x v="123"/>
    <s v="orobins3o@salon.com"/>
    <x v="0"/>
    <x v="2"/>
    <x v="1"/>
    <x v="2"/>
    <n v="29.784999999999997"/>
    <n v="148.92499999999998"/>
    <s v="Arabica"/>
    <s v="Large"/>
    <x v="0"/>
  </r>
  <r>
    <s v="GHR-72274-715"/>
    <x v="118"/>
    <s v="86881-41559-OR"/>
    <s v="L-D-1"/>
    <n v="1"/>
    <x v="124"/>
    <s v="osyseland3p@independent.co.uk"/>
    <x v="0"/>
    <x v="3"/>
    <x v="2"/>
    <x v="0"/>
    <n v="12.95"/>
    <n v="12.95"/>
    <s v="Liberica"/>
    <s v="Dark"/>
    <x v="1"/>
  </r>
  <r>
    <s v="ZGK-97262-313"/>
    <x v="119"/>
    <s v="02536-18494-AQ"/>
    <s v="E-M-2.5"/>
    <n v="3"/>
    <x v="125"/>
    <s v=""/>
    <x v="0"/>
    <x v="1"/>
    <x v="0"/>
    <x v="2"/>
    <n v="31.624999999999996"/>
    <n v="94.874999999999986"/>
    <s v="Excelsa"/>
    <s v="Medium"/>
    <x v="0"/>
  </r>
  <r>
    <s v="ZFS-30776-804"/>
    <x v="120"/>
    <s v="58638-01029-CB"/>
    <s v="A-L-0.5"/>
    <n v="5"/>
    <x v="126"/>
    <s v="bmcamish2e@tripadvisor.com"/>
    <x v="0"/>
    <x v="2"/>
    <x v="1"/>
    <x v="1"/>
    <n v="7.77"/>
    <n v="38.849999999999994"/>
    <s v="Arabica"/>
    <s v="Large"/>
    <x v="0"/>
  </r>
  <r>
    <s v="QUU-91729-492"/>
    <x v="121"/>
    <s v="90312-11148-LA"/>
    <s v="A-D-0.2"/>
    <n v="4"/>
    <x v="127"/>
    <s v="lkeenleyside3s@topsy.com"/>
    <x v="0"/>
    <x v="2"/>
    <x v="2"/>
    <x v="3"/>
    <n v="2.9849999999999999"/>
    <n v="11.94"/>
    <s v="Arabica"/>
    <s v="Dark"/>
    <x v="1"/>
  </r>
  <r>
    <s v="PVI-72795-960"/>
    <x v="122"/>
    <s v="68239-74809-TF"/>
    <s v="E-L-2.5"/>
    <n v="3"/>
    <x v="128"/>
    <s v=""/>
    <x v="1"/>
    <x v="1"/>
    <x v="1"/>
    <x v="2"/>
    <n v="34.154999999999994"/>
    <n v="102.46499999999997"/>
    <s v="Excelsa"/>
    <s v="Large"/>
    <x v="1"/>
  </r>
  <r>
    <s v="PPP-78935-365"/>
    <x v="123"/>
    <s v="91074-60023-IP"/>
    <s v="E-D-1"/>
    <n v="4"/>
    <x v="129"/>
    <s v=""/>
    <x v="0"/>
    <x v="1"/>
    <x v="2"/>
    <x v="0"/>
    <n v="12.15"/>
    <n v="48.6"/>
    <s v="Excelsa"/>
    <s v="Dark"/>
    <x v="1"/>
  </r>
  <r>
    <s v="JUO-34131-517"/>
    <x v="124"/>
    <s v="07972-83748-JI"/>
    <s v="L-D-1"/>
    <n v="6"/>
    <x v="130"/>
    <s v=""/>
    <x v="0"/>
    <x v="3"/>
    <x v="2"/>
    <x v="0"/>
    <n v="12.95"/>
    <n v="77.699999999999989"/>
    <s v="Liberica"/>
    <s v="Dark"/>
    <x v="0"/>
  </r>
  <r>
    <s v="ZJE-89333-489"/>
    <x v="125"/>
    <s v="08694-57330-XR"/>
    <s v="L-D-2.5"/>
    <n v="1"/>
    <x v="131"/>
    <s v="vkundt3w@bigcartel.com"/>
    <x v="1"/>
    <x v="3"/>
    <x v="2"/>
    <x v="2"/>
    <n v="29.784999999999997"/>
    <n v="29.784999999999997"/>
    <s v="Liberica"/>
    <s v="Dark"/>
    <x v="0"/>
  </r>
  <r>
    <s v="LOO-35324-159"/>
    <x v="126"/>
    <s v="68412-11126-YJ"/>
    <s v="A-L-0.2"/>
    <n v="4"/>
    <x v="132"/>
    <s v="bbett3x@google.de"/>
    <x v="0"/>
    <x v="2"/>
    <x v="1"/>
    <x v="3"/>
    <n v="3.8849999999999998"/>
    <n v="15.54"/>
    <s v="Arabica"/>
    <s v="Large"/>
    <x v="0"/>
  </r>
  <r>
    <s v="JBQ-93412-846"/>
    <x v="127"/>
    <s v="69037-66822-DW"/>
    <s v="E-L-2.5"/>
    <n v="4"/>
    <x v="133"/>
    <s v=""/>
    <x v="1"/>
    <x v="1"/>
    <x v="1"/>
    <x v="2"/>
    <n v="34.154999999999994"/>
    <n v="136.61999999999998"/>
    <s v="Excelsa"/>
    <s v="Large"/>
    <x v="0"/>
  </r>
  <r>
    <s v="EHX-66333-637"/>
    <x v="128"/>
    <s v="01297-94364-XH"/>
    <s v="L-M-0.5"/>
    <n v="2"/>
    <x v="134"/>
    <s v="dstaite3z@scientificamerican.com"/>
    <x v="0"/>
    <x v="3"/>
    <x v="0"/>
    <x v="1"/>
    <n v="8.73"/>
    <n v="17.46"/>
    <s v="Liberica"/>
    <s v="Medium"/>
    <x v="1"/>
  </r>
  <r>
    <s v="WXG-25759-236"/>
    <x v="103"/>
    <s v="39919-06540-ZI"/>
    <s v="E-L-2.5"/>
    <n v="2"/>
    <x v="135"/>
    <s v="wkeyse40@apple.com"/>
    <x v="0"/>
    <x v="1"/>
    <x v="1"/>
    <x v="2"/>
    <n v="34.154999999999994"/>
    <n v="68.309999999999988"/>
    <s v="Excelsa"/>
    <s v="Large"/>
    <x v="0"/>
  </r>
  <r>
    <s v="QNA-31113-984"/>
    <x v="129"/>
    <s v="60512-78550-WS"/>
    <s v="L-M-0.2"/>
    <n v="4"/>
    <x v="136"/>
    <s v="oclausenthue41@marriott.com"/>
    <x v="0"/>
    <x v="3"/>
    <x v="0"/>
    <x v="3"/>
    <n v="4.3650000000000002"/>
    <n v="17.46"/>
    <s v="Liberica"/>
    <s v="Medium"/>
    <x v="1"/>
  </r>
  <r>
    <s v="ZWI-52029-159"/>
    <x v="130"/>
    <s v="40172-12000-AU"/>
    <s v="L-M-1"/>
    <n v="3"/>
    <x v="137"/>
    <s v="lfrancisco42@fema.gov"/>
    <x v="0"/>
    <x v="3"/>
    <x v="0"/>
    <x v="0"/>
    <n v="14.55"/>
    <n v="43.650000000000006"/>
    <s v="Liberica"/>
    <s v="Medium"/>
    <x v="1"/>
  </r>
  <r>
    <s v="ZWI-52029-159"/>
    <x v="130"/>
    <s v="40172-12000-AU"/>
    <s v="E-M-1"/>
    <n v="2"/>
    <x v="137"/>
    <s v="lfrancisco42@fema.gov"/>
    <x v="0"/>
    <x v="1"/>
    <x v="0"/>
    <x v="0"/>
    <n v="13.75"/>
    <n v="27.5"/>
    <s v="Excelsa"/>
    <s v="Medium"/>
    <x v="1"/>
  </r>
  <r>
    <s v="DFS-49954-707"/>
    <x v="131"/>
    <s v="39019-13649-CL"/>
    <s v="E-D-0.2"/>
    <n v="5"/>
    <x v="138"/>
    <s v="gskingle44@clickbank.net"/>
    <x v="0"/>
    <x v="1"/>
    <x v="2"/>
    <x v="3"/>
    <n v="3.645"/>
    <n v="18.225000000000001"/>
    <s v="Excelsa"/>
    <s v="Dark"/>
    <x v="0"/>
  </r>
  <r>
    <s v="VYP-89830-878"/>
    <x v="132"/>
    <s v="12715-05198-QU"/>
    <s v="A-M-2.5"/>
    <n v="2"/>
    <x v="139"/>
    <s v=""/>
    <x v="0"/>
    <x v="2"/>
    <x v="0"/>
    <x v="2"/>
    <n v="25.874999999999996"/>
    <n v="51.749999999999993"/>
    <s v="Arabica"/>
    <s v="Medium"/>
    <x v="0"/>
  </r>
  <r>
    <s v="AMT-40418-362"/>
    <x v="133"/>
    <s v="04513-76520-QO"/>
    <s v="L-D-1"/>
    <n v="1"/>
    <x v="140"/>
    <s v="jbalsillie46@princeton.edu"/>
    <x v="0"/>
    <x v="3"/>
    <x v="2"/>
    <x v="0"/>
    <n v="12.95"/>
    <n v="12.95"/>
    <s v="Liberica"/>
    <s v="Dark"/>
    <x v="0"/>
  </r>
  <r>
    <s v="NFQ-23241-793"/>
    <x v="134"/>
    <s v="88446-59251-SQ"/>
    <s v="A-M-1"/>
    <n v="3"/>
    <x v="141"/>
    <s v=""/>
    <x v="0"/>
    <x v="2"/>
    <x v="0"/>
    <x v="0"/>
    <n v="11.25"/>
    <n v="33.75"/>
    <s v="Arabica"/>
    <s v="Medium"/>
    <x v="0"/>
  </r>
  <r>
    <s v="JQK-64922-985"/>
    <x v="113"/>
    <s v="23779-10274-KN"/>
    <s v="R-M-2.5"/>
    <n v="3"/>
    <x v="142"/>
    <s v="bleffek48@ning.com"/>
    <x v="0"/>
    <x v="0"/>
    <x v="0"/>
    <x v="2"/>
    <n v="22.884999999999998"/>
    <n v="68.655000000000001"/>
    <s v="Robusta"/>
    <s v="Medium"/>
    <x v="0"/>
  </r>
  <r>
    <s v="YET-17732-678"/>
    <x v="135"/>
    <s v="57235-92842-DK"/>
    <s v="R-D-0.2"/>
    <n v="1"/>
    <x v="143"/>
    <s v=""/>
    <x v="0"/>
    <x v="0"/>
    <x v="2"/>
    <x v="3"/>
    <n v="2.6849999999999996"/>
    <n v="2.6849999999999996"/>
    <s v="Robusta"/>
    <s v="Dark"/>
    <x v="1"/>
  </r>
  <r>
    <s v="NKW-24945-846"/>
    <x v="35"/>
    <s v="75977-30364-AY"/>
    <s v="A-D-2.5"/>
    <n v="5"/>
    <x v="144"/>
    <s v="jpray4a@youtube.com"/>
    <x v="0"/>
    <x v="2"/>
    <x v="2"/>
    <x v="2"/>
    <n v="22.884999999999998"/>
    <n v="114.42499999999998"/>
    <s v="Arabica"/>
    <s v="Dark"/>
    <x v="1"/>
  </r>
  <r>
    <s v="VKA-82720-513"/>
    <x v="136"/>
    <s v="12299-30914-NG"/>
    <s v="A-M-2.5"/>
    <n v="6"/>
    <x v="145"/>
    <s v="gholborn4b@ow.ly"/>
    <x v="0"/>
    <x v="2"/>
    <x v="0"/>
    <x v="2"/>
    <n v="25.874999999999996"/>
    <n v="155.24999999999997"/>
    <s v="Arabica"/>
    <s v="Medium"/>
    <x v="0"/>
  </r>
  <r>
    <s v="THA-60599-417"/>
    <x v="137"/>
    <s v="59971-35626-YJ"/>
    <s v="A-M-2.5"/>
    <n v="3"/>
    <x v="146"/>
    <s v="fkeinrat4c@dailymail.co.uk"/>
    <x v="0"/>
    <x v="2"/>
    <x v="0"/>
    <x v="2"/>
    <n v="25.874999999999996"/>
    <n v="77.624999999999986"/>
    <s v="Arabica"/>
    <s v="Medium"/>
    <x v="0"/>
  </r>
  <r>
    <s v="MEK-39769-035"/>
    <x v="138"/>
    <s v="15380-76513-PS"/>
    <s v="R-D-2.5"/>
    <n v="3"/>
    <x v="147"/>
    <s v="pyea4d@aol.com"/>
    <x v="1"/>
    <x v="0"/>
    <x v="2"/>
    <x v="2"/>
    <n v="20.584999999999997"/>
    <n v="61.754999999999995"/>
    <s v="Robusta"/>
    <s v="Dark"/>
    <x v="1"/>
  </r>
  <r>
    <s v="JAF-18294-750"/>
    <x v="139"/>
    <s v="73564-98204-EY"/>
    <s v="R-D-2.5"/>
    <n v="6"/>
    <x v="148"/>
    <s v=""/>
    <x v="0"/>
    <x v="0"/>
    <x v="2"/>
    <x v="2"/>
    <n v="20.584999999999997"/>
    <n v="123.50999999999999"/>
    <s v="Robusta"/>
    <s v="Dark"/>
    <x v="0"/>
  </r>
  <r>
    <s v="TME-59627-221"/>
    <x v="140"/>
    <s v="72282-40594-RX"/>
    <s v="L-L-2.5"/>
    <n v="6"/>
    <x v="149"/>
    <s v=""/>
    <x v="0"/>
    <x v="3"/>
    <x v="1"/>
    <x v="2"/>
    <n v="36.454999999999998"/>
    <n v="218.73"/>
    <s v="Liberica"/>
    <s v="Large"/>
    <x v="1"/>
  </r>
  <r>
    <s v="UDG-65353-824"/>
    <x v="141"/>
    <s v="17514-94165-RJ"/>
    <s v="E-M-0.5"/>
    <n v="4"/>
    <x v="150"/>
    <s v="kswede4g@addthis.com"/>
    <x v="0"/>
    <x v="1"/>
    <x v="0"/>
    <x v="1"/>
    <n v="8.25"/>
    <n v="33"/>
    <s v="Excelsa"/>
    <s v="Medium"/>
    <x v="1"/>
  </r>
  <r>
    <s v="ENQ-42923-176"/>
    <x v="142"/>
    <s v="56248-75861-JX"/>
    <s v="A-L-0.5"/>
    <n v="3"/>
    <x v="151"/>
    <s v="lrubrow4h@microsoft.com"/>
    <x v="0"/>
    <x v="2"/>
    <x v="1"/>
    <x v="1"/>
    <n v="7.77"/>
    <n v="23.31"/>
    <s v="Arabica"/>
    <s v="Large"/>
    <x v="1"/>
  </r>
  <r>
    <s v="CBT-55781-720"/>
    <x v="143"/>
    <s v="97855-54761-IS"/>
    <s v="E-D-0.5"/>
    <n v="3"/>
    <x v="152"/>
    <s v="dtift4i@netvibes.com"/>
    <x v="0"/>
    <x v="1"/>
    <x v="2"/>
    <x v="1"/>
    <n v="7.29"/>
    <n v="21.87"/>
    <s v="Excelsa"/>
    <s v="Dark"/>
    <x v="0"/>
  </r>
  <r>
    <s v="NEU-86533-016"/>
    <x v="144"/>
    <s v="96544-91644-IT"/>
    <s v="R-D-0.2"/>
    <n v="6"/>
    <x v="153"/>
    <s v="gschonfeld4j@oracle.com"/>
    <x v="0"/>
    <x v="0"/>
    <x v="2"/>
    <x v="3"/>
    <n v="2.6849999999999996"/>
    <n v="16.11"/>
    <s v="Robusta"/>
    <s v="Dark"/>
    <x v="1"/>
  </r>
  <r>
    <s v="BYU-58154-603"/>
    <x v="145"/>
    <s v="51971-70393-QM"/>
    <s v="E-D-0.5"/>
    <n v="4"/>
    <x v="154"/>
    <s v="cfeye4k@google.co.jp"/>
    <x v="1"/>
    <x v="1"/>
    <x v="2"/>
    <x v="1"/>
    <n v="7.29"/>
    <n v="29.16"/>
    <s v="Excelsa"/>
    <s v="Dark"/>
    <x v="1"/>
  </r>
  <r>
    <s v="EHJ-05910-257"/>
    <x v="146"/>
    <s v="06812-11924-IK"/>
    <s v="R-D-1"/>
    <n v="6"/>
    <x v="155"/>
    <s v=""/>
    <x v="0"/>
    <x v="0"/>
    <x v="2"/>
    <x v="0"/>
    <n v="8.9499999999999993"/>
    <n v="53.699999999999996"/>
    <s v="Robusta"/>
    <s v="Dark"/>
    <x v="0"/>
  </r>
  <r>
    <s v="EIL-44855-309"/>
    <x v="147"/>
    <s v="59741-90220-OW"/>
    <s v="R-D-0.5"/>
    <n v="5"/>
    <x v="156"/>
    <s v=""/>
    <x v="0"/>
    <x v="0"/>
    <x v="2"/>
    <x v="1"/>
    <n v="5.3699999999999992"/>
    <n v="26.849999999999994"/>
    <s v="Robusta"/>
    <s v="Dark"/>
    <x v="0"/>
  </r>
  <r>
    <s v="HCA-87224-420"/>
    <x v="148"/>
    <s v="62682-27930-PD"/>
    <s v="E-M-0.5"/>
    <n v="5"/>
    <x v="157"/>
    <s v="tfero4n@comsenz.com"/>
    <x v="0"/>
    <x v="1"/>
    <x v="0"/>
    <x v="1"/>
    <n v="8.25"/>
    <n v="41.25"/>
    <s v="Excelsa"/>
    <s v="Medium"/>
    <x v="0"/>
  </r>
  <r>
    <s v="ABO-29054-365"/>
    <x v="149"/>
    <s v="00256-19905-YG"/>
    <s v="A-M-0.5"/>
    <n v="6"/>
    <x v="158"/>
    <s v=""/>
    <x v="1"/>
    <x v="2"/>
    <x v="0"/>
    <x v="1"/>
    <n v="6.75"/>
    <n v="40.5"/>
    <s v="Arabica"/>
    <s v="Medium"/>
    <x v="1"/>
  </r>
  <r>
    <s v="TKN-58485-031"/>
    <x v="150"/>
    <s v="38890-22576-UI"/>
    <s v="R-D-1"/>
    <n v="2"/>
    <x v="159"/>
    <s v="fdauney4p@sphinn.com"/>
    <x v="1"/>
    <x v="0"/>
    <x v="2"/>
    <x v="0"/>
    <n v="8.9499999999999993"/>
    <n v="17.899999999999999"/>
    <s v="Robusta"/>
    <s v="Dark"/>
    <x v="1"/>
  </r>
  <r>
    <s v="RCK-04069-371"/>
    <x v="151"/>
    <s v="94573-61802-PH"/>
    <s v="E-L-2.5"/>
    <n v="2"/>
    <x v="160"/>
    <s v="searley4q@youku.com"/>
    <x v="2"/>
    <x v="1"/>
    <x v="1"/>
    <x v="2"/>
    <n v="34.154999999999994"/>
    <n v="68.309999999999988"/>
    <s v="Excelsa"/>
    <s v="Large"/>
    <x v="1"/>
  </r>
  <r>
    <s v="IRJ-67095-738"/>
    <x v="13"/>
    <s v="86447-02699-UT"/>
    <s v="E-M-2.5"/>
    <n v="2"/>
    <x v="161"/>
    <s v="mchamberlayne4r@bigcartel.com"/>
    <x v="0"/>
    <x v="1"/>
    <x v="0"/>
    <x v="2"/>
    <n v="31.624999999999996"/>
    <n v="63.249999999999993"/>
    <s v="Excelsa"/>
    <s v="Medium"/>
    <x v="0"/>
  </r>
  <r>
    <s v="VEA-31961-977"/>
    <x v="79"/>
    <s v="51432-27169-KN"/>
    <s v="E-D-0.5"/>
    <n v="3"/>
    <x v="162"/>
    <s v="bflaherty4s@moonfruit.com"/>
    <x v="1"/>
    <x v="1"/>
    <x v="2"/>
    <x v="1"/>
    <n v="7.29"/>
    <n v="21.87"/>
    <s v="Excelsa"/>
    <s v="Dark"/>
    <x v="1"/>
  </r>
  <r>
    <s v="BAF-42286-205"/>
    <x v="152"/>
    <s v="43074-00987-PB"/>
    <s v="R-M-2.5"/>
    <n v="4"/>
    <x v="163"/>
    <s v="ocolbeck4t@sina.com.cn"/>
    <x v="0"/>
    <x v="0"/>
    <x v="0"/>
    <x v="2"/>
    <n v="22.884999999999998"/>
    <n v="91.539999999999992"/>
    <s v="Robusta"/>
    <s v="Medium"/>
    <x v="1"/>
  </r>
  <r>
    <s v="WOR-52762-511"/>
    <x v="153"/>
    <s v="04739-85772-QT"/>
    <s v="E-L-2.5"/>
    <n v="6"/>
    <x v="164"/>
    <s v=""/>
    <x v="0"/>
    <x v="1"/>
    <x v="1"/>
    <x v="2"/>
    <n v="34.154999999999994"/>
    <n v="204.92999999999995"/>
    <s v="Excelsa"/>
    <s v="Large"/>
    <x v="0"/>
  </r>
  <r>
    <s v="ZWK-03995-815"/>
    <x v="154"/>
    <s v="28279-78469-YW"/>
    <s v="E-M-2.5"/>
    <n v="2"/>
    <x v="165"/>
    <s v="ehobbing4v@nsw.gov.au"/>
    <x v="0"/>
    <x v="1"/>
    <x v="0"/>
    <x v="2"/>
    <n v="31.624999999999996"/>
    <n v="63.249999999999993"/>
    <s v="Excelsa"/>
    <s v="Medium"/>
    <x v="0"/>
  </r>
  <r>
    <s v="CKF-43291-846"/>
    <x v="155"/>
    <s v="91829-99544-DS"/>
    <s v="E-L-2.5"/>
    <n v="1"/>
    <x v="166"/>
    <s v="othynne4w@auda.org.au"/>
    <x v="0"/>
    <x v="1"/>
    <x v="1"/>
    <x v="2"/>
    <n v="34.154999999999994"/>
    <n v="34.154999999999994"/>
    <s v="Excelsa"/>
    <s v="Large"/>
    <x v="0"/>
  </r>
  <r>
    <s v="RMW-74160-339"/>
    <x v="156"/>
    <s v="38978-59582-JP"/>
    <s v="R-L-2.5"/>
    <n v="4"/>
    <x v="167"/>
    <s v="eheining4x@flickr.com"/>
    <x v="0"/>
    <x v="0"/>
    <x v="1"/>
    <x v="2"/>
    <n v="27.484999999999996"/>
    <n v="109.93999999999998"/>
    <s v="Robusta"/>
    <s v="Large"/>
    <x v="0"/>
  </r>
  <r>
    <s v="FMT-94584-786"/>
    <x v="22"/>
    <s v="86504-96610-BH"/>
    <s v="A-L-1"/>
    <n v="2"/>
    <x v="168"/>
    <s v="kmelloi4y@imdb.com"/>
    <x v="0"/>
    <x v="2"/>
    <x v="1"/>
    <x v="0"/>
    <n v="12.95"/>
    <n v="25.9"/>
    <s v="Arabica"/>
    <s v="Large"/>
    <x v="1"/>
  </r>
  <r>
    <s v="NWT-78222-575"/>
    <x v="157"/>
    <s v="75986-98864-EZ"/>
    <s v="A-D-0.2"/>
    <n v="1"/>
    <x v="169"/>
    <s v=""/>
    <x v="1"/>
    <x v="2"/>
    <x v="2"/>
    <x v="3"/>
    <n v="2.9849999999999999"/>
    <n v="2.9849999999999999"/>
    <s v="Arabica"/>
    <s v="Dark"/>
    <x v="1"/>
  </r>
  <r>
    <s v="EOI-02511-919"/>
    <x v="158"/>
    <s v="66776-88682-RG"/>
    <s v="E-L-0.2"/>
    <n v="5"/>
    <x v="170"/>
    <s v="amussen50@51.la"/>
    <x v="0"/>
    <x v="1"/>
    <x v="1"/>
    <x v="3"/>
    <n v="4.4550000000000001"/>
    <n v="22.274999999999999"/>
    <s v="Excelsa"/>
    <s v="Large"/>
    <x v="1"/>
  </r>
  <r>
    <s v="EOI-02511-919"/>
    <x v="158"/>
    <s v="66776-88682-RG"/>
    <s v="A-D-0.5"/>
    <n v="5"/>
    <x v="170"/>
    <s v="amussen50@51.la"/>
    <x v="0"/>
    <x v="2"/>
    <x v="2"/>
    <x v="1"/>
    <n v="5.97"/>
    <n v="29.849999999999998"/>
    <s v="Arabica"/>
    <s v="Dark"/>
    <x v="1"/>
  </r>
  <r>
    <s v="UCT-03935-589"/>
    <x v="78"/>
    <s v="85851-78384-DM"/>
    <s v="R-D-0.5"/>
    <n v="6"/>
    <x v="171"/>
    <s v="amundford52@nbcnews.com"/>
    <x v="0"/>
    <x v="0"/>
    <x v="2"/>
    <x v="1"/>
    <n v="5.3699999999999992"/>
    <n v="32.22"/>
    <s v="Robusta"/>
    <s v="Dark"/>
    <x v="1"/>
  </r>
  <r>
    <s v="SBI-60013-494"/>
    <x v="159"/>
    <s v="55232-81621-BX"/>
    <s v="E-M-0.2"/>
    <n v="2"/>
    <x v="172"/>
    <s v="twalas53@google.ca"/>
    <x v="0"/>
    <x v="1"/>
    <x v="0"/>
    <x v="3"/>
    <n v="4.125"/>
    <n v="8.25"/>
    <s v="Excelsa"/>
    <s v="Medium"/>
    <x v="1"/>
  </r>
  <r>
    <s v="QRA-73277-814"/>
    <x v="160"/>
    <s v="80310-92912-JA"/>
    <s v="A-L-0.5"/>
    <n v="4"/>
    <x v="173"/>
    <s v="iblazewicz54@thetimes.co.uk"/>
    <x v="0"/>
    <x v="2"/>
    <x v="1"/>
    <x v="1"/>
    <n v="7.77"/>
    <n v="31.08"/>
    <s v="Arabica"/>
    <s v="Large"/>
    <x v="1"/>
  </r>
  <r>
    <s v="EQE-31648-909"/>
    <x v="161"/>
    <s v="19821-05175-WZ"/>
    <s v="E-D-0.5"/>
    <n v="5"/>
    <x v="174"/>
    <s v="arizzetti55@naver.com"/>
    <x v="0"/>
    <x v="1"/>
    <x v="2"/>
    <x v="1"/>
    <n v="7.29"/>
    <n v="36.450000000000003"/>
    <s v="Excelsa"/>
    <s v="Dark"/>
    <x v="0"/>
  </r>
  <r>
    <s v="QOO-24615-950"/>
    <x v="162"/>
    <s v="01338-83217-GV"/>
    <s v="R-M-2.5"/>
    <n v="3"/>
    <x v="175"/>
    <s v="mmeriet56@noaa.gov"/>
    <x v="0"/>
    <x v="0"/>
    <x v="0"/>
    <x v="2"/>
    <n v="22.884999999999998"/>
    <n v="68.655000000000001"/>
    <s v="Robusta"/>
    <s v="Medium"/>
    <x v="1"/>
  </r>
  <r>
    <s v="WDV-73864-037"/>
    <x v="70"/>
    <s v="66044-25298-TA"/>
    <s v="L-M-0.5"/>
    <n v="5"/>
    <x v="176"/>
    <s v="lpratt57@netvibes.com"/>
    <x v="0"/>
    <x v="3"/>
    <x v="0"/>
    <x v="1"/>
    <n v="8.73"/>
    <n v="43.650000000000006"/>
    <s v="Liberica"/>
    <s v="Medium"/>
    <x v="0"/>
  </r>
  <r>
    <s v="PKR-88575-066"/>
    <x v="163"/>
    <s v="28728-47861-TZ"/>
    <s v="E-L-0.2"/>
    <n v="1"/>
    <x v="177"/>
    <s v="akitchingham58@com.com"/>
    <x v="0"/>
    <x v="1"/>
    <x v="1"/>
    <x v="3"/>
    <n v="4.4550000000000001"/>
    <n v="4.4550000000000001"/>
    <s v="Excelsa"/>
    <s v="Large"/>
    <x v="0"/>
  </r>
  <r>
    <s v="BWR-85735-955"/>
    <x v="153"/>
    <s v="32638-38620-AX"/>
    <s v="L-M-1"/>
    <n v="3"/>
    <x v="178"/>
    <s v="bbartholin59@xinhuanet.com"/>
    <x v="0"/>
    <x v="3"/>
    <x v="0"/>
    <x v="0"/>
    <n v="14.55"/>
    <n v="43.650000000000006"/>
    <s v="Liberica"/>
    <s v="Medium"/>
    <x v="0"/>
  </r>
  <r>
    <s v="YFX-64795-136"/>
    <x v="164"/>
    <s v="83163-65741-IH"/>
    <s v="L-M-2.5"/>
    <n v="1"/>
    <x v="179"/>
    <s v="mprinn5a@usa.gov"/>
    <x v="0"/>
    <x v="3"/>
    <x v="0"/>
    <x v="2"/>
    <n v="33.464999999999996"/>
    <n v="33.464999999999996"/>
    <s v="Liberica"/>
    <s v="Medium"/>
    <x v="0"/>
  </r>
  <r>
    <s v="DDO-71442-967"/>
    <x v="165"/>
    <s v="89422-58281-FD"/>
    <s v="L-D-0.2"/>
    <n v="5"/>
    <x v="180"/>
    <s v="abaudino5b@netvibes.com"/>
    <x v="0"/>
    <x v="3"/>
    <x v="2"/>
    <x v="3"/>
    <n v="3.8849999999999998"/>
    <n v="19.424999999999997"/>
    <s v="Liberica"/>
    <s v="Dark"/>
    <x v="0"/>
  </r>
  <r>
    <s v="ILQ-11027-588"/>
    <x v="166"/>
    <s v="76293-30918-DQ"/>
    <s v="E-D-1"/>
    <n v="6"/>
    <x v="181"/>
    <s v="ppetrushanko5c@blinklist.com"/>
    <x v="1"/>
    <x v="1"/>
    <x v="2"/>
    <x v="0"/>
    <n v="12.15"/>
    <n v="72.900000000000006"/>
    <s v="Excelsa"/>
    <s v="Dark"/>
    <x v="0"/>
  </r>
  <r>
    <s v="KRZ-13868-122"/>
    <x v="167"/>
    <s v="86779-84838-EJ"/>
    <s v="E-L-1"/>
    <n v="3"/>
    <x v="182"/>
    <s v=""/>
    <x v="0"/>
    <x v="1"/>
    <x v="1"/>
    <x v="0"/>
    <n v="14.85"/>
    <n v="44.55"/>
    <s v="Excelsa"/>
    <s v="Large"/>
    <x v="1"/>
  </r>
  <r>
    <s v="VRM-93594-914"/>
    <x v="168"/>
    <s v="66806-41795-MX"/>
    <s v="E-D-0.5"/>
    <n v="5"/>
    <x v="183"/>
    <s v="elaird5e@bing.com"/>
    <x v="0"/>
    <x v="1"/>
    <x v="2"/>
    <x v="1"/>
    <n v="7.29"/>
    <n v="36.450000000000003"/>
    <s v="Excelsa"/>
    <s v="Dark"/>
    <x v="1"/>
  </r>
  <r>
    <s v="HXL-22497-359"/>
    <x v="169"/>
    <s v="64875-71224-UI"/>
    <s v="A-L-1"/>
    <n v="3"/>
    <x v="184"/>
    <s v="mhowsden5f@infoseek.co.jp"/>
    <x v="0"/>
    <x v="2"/>
    <x v="1"/>
    <x v="0"/>
    <n v="12.95"/>
    <n v="38.849999999999994"/>
    <s v="Arabica"/>
    <s v="Large"/>
    <x v="1"/>
  </r>
  <r>
    <s v="NOP-21394-646"/>
    <x v="170"/>
    <s v="16982-35708-BZ"/>
    <s v="E-L-0.5"/>
    <n v="6"/>
    <x v="185"/>
    <s v="ncuttler5g@parallels.com"/>
    <x v="0"/>
    <x v="1"/>
    <x v="1"/>
    <x v="1"/>
    <n v="8.91"/>
    <n v="53.46"/>
    <s v="Excelsa"/>
    <s v="Large"/>
    <x v="1"/>
  </r>
  <r>
    <s v="NOP-21394-646"/>
    <x v="170"/>
    <s v="16982-35708-BZ"/>
    <s v="L-D-2.5"/>
    <n v="2"/>
    <x v="185"/>
    <s v="ncuttler5g@parallels.com"/>
    <x v="0"/>
    <x v="3"/>
    <x v="2"/>
    <x v="2"/>
    <n v="29.784999999999997"/>
    <n v="59.569999999999993"/>
    <s v="Liberica"/>
    <s v="Dark"/>
    <x v="1"/>
  </r>
  <r>
    <s v="NOP-21394-646"/>
    <x v="170"/>
    <s v="16982-35708-BZ"/>
    <s v="L-D-2.5"/>
    <n v="3"/>
    <x v="185"/>
    <s v="ncuttler5g@parallels.com"/>
    <x v="0"/>
    <x v="3"/>
    <x v="2"/>
    <x v="2"/>
    <n v="29.784999999999997"/>
    <n v="89.35499999999999"/>
    <s v="Liberica"/>
    <s v="Dark"/>
    <x v="1"/>
  </r>
  <r>
    <s v="NOP-21394-646"/>
    <x v="170"/>
    <s v="16982-35708-BZ"/>
    <s v="L-L-0.5"/>
    <n v="4"/>
    <x v="185"/>
    <s v="ncuttler5g@parallels.com"/>
    <x v="0"/>
    <x v="3"/>
    <x v="1"/>
    <x v="1"/>
    <n v="9.51"/>
    <n v="38.04"/>
    <s v="Liberica"/>
    <s v="Large"/>
    <x v="1"/>
  </r>
  <r>
    <s v="NOP-21394-646"/>
    <x v="170"/>
    <s v="16982-35708-BZ"/>
    <s v="E-M-1"/>
    <n v="3"/>
    <x v="185"/>
    <s v="ncuttler5g@parallels.com"/>
    <x v="0"/>
    <x v="1"/>
    <x v="0"/>
    <x v="0"/>
    <n v="13.75"/>
    <n v="41.25"/>
    <s v="Excelsa"/>
    <s v="Medium"/>
    <x v="1"/>
  </r>
  <r>
    <s v="FTV-77095-168"/>
    <x v="171"/>
    <s v="66708-26678-QK"/>
    <s v="L-L-0.5"/>
    <n v="6"/>
    <x v="186"/>
    <s v=""/>
    <x v="0"/>
    <x v="3"/>
    <x v="1"/>
    <x v="1"/>
    <n v="9.51"/>
    <n v="57.06"/>
    <s v="Liberica"/>
    <s v="Large"/>
    <x v="1"/>
  </r>
  <r>
    <s v="BOR-02906-411"/>
    <x v="172"/>
    <s v="08743-09057-OO"/>
    <s v="L-D-2.5"/>
    <n v="6"/>
    <x v="187"/>
    <s v="tfelip5m@typepad.com"/>
    <x v="0"/>
    <x v="3"/>
    <x v="2"/>
    <x v="2"/>
    <n v="29.784999999999997"/>
    <n v="178.70999999999998"/>
    <s v="Liberica"/>
    <s v="Dark"/>
    <x v="0"/>
  </r>
  <r>
    <s v="WMP-68847-770"/>
    <x v="173"/>
    <s v="37490-01572-JW"/>
    <s v="L-L-0.2"/>
    <n v="1"/>
    <x v="188"/>
    <s v="vle5n@disqus.com"/>
    <x v="0"/>
    <x v="3"/>
    <x v="1"/>
    <x v="3"/>
    <n v="4.7549999999999999"/>
    <n v="4.7549999999999999"/>
    <s v="Liberica"/>
    <s v="Large"/>
    <x v="1"/>
  </r>
  <r>
    <s v="TMO-22785-872"/>
    <x v="174"/>
    <s v="01811-60350-CU"/>
    <s v="E-M-1"/>
    <n v="6"/>
    <x v="189"/>
    <s v=""/>
    <x v="0"/>
    <x v="1"/>
    <x v="0"/>
    <x v="0"/>
    <n v="13.75"/>
    <n v="82.5"/>
    <s v="Excelsa"/>
    <s v="Medium"/>
    <x v="1"/>
  </r>
  <r>
    <s v="TJG-73587-353"/>
    <x v="175"/>
    <s v="24766-58139-GT"/>
    <s v="R-D-0.2"/>
    <n v="3"/>
    <x v="190"/>
    <s v=""/>
    <x v="0"/>
    <x v="0"/>
    <x v="2"/>
    <x v="3"/>
    <n v="2.6849999999999996"/>
    <n v="8.0549999999999997"/>
    <s v="Robusta"/>
    <s v="Dark"/>
    <x v="0"/>
  </r>
  <r>
    <s v="OOU-61343-455"/>
    <x v="176"/>
    <s v="90123-70970-NY"/>
    <s v="A-M-1"/>
    <n v="2"/>
    <x v="191"/>
    <s v="npoolman5q@howstuffworks.com"/>
    <x v="0"/>
    <x v="2"/>
    <x v="0"/>
    <x v="0"/>
    <n v="11.25"/>
    <n v="22.5"/>
    <s v="Arabica"/>
    <s v="Medium"/>
    <x v="1"/>
  </r>
  <r>
    <s v="RMA-08327-369"/>
    <x v="142"/>
    <s v="93809-05424-MG"/>
    <s v="A-M-0.5"/>
    <n v="6"/>
    <x v="192"/>
    <s v="oduny5r@constantcontact.com"/>
    <x v="0"/>
    <x v="2"/>
    <x v="0"/>
    <x v="1"/>
    <n v="6.75"/>
    <n v="40.5"/>
    <s v="Arabica"/>
    <s v="Medium"/>
    <x v="0"/>
  </r>
  <r>
    <s v="SFB-97929-779"/>
    <x v="177"/>
    <s v="85425-33494-HQ"/>
    <s v="E-D-0.5"/>
    <n v="4"/>
    <x v="193"/>
    <s v="chalfhide5s@google.ru"/>
    <x v="1"/>
    <x v="1"/>
    <x v="2"/>
    <x v="1"/>
    <n v="7.29"/>
    <n v="29.16"/>
    <s v="Excelsa"/>
    <s v="Dark"/>
    <x v="0"/>
  </r>
  <r>
    <s v="AUP-10128-606"/>
    <x v="178"/>
    <s v="54387-64897-XC"/>
    <s v="A-M-0.5"/>
    <n v="1"/>
    <x v="194"/>
    <s v="fmalecky5t@list-manage.com"/>
    <x v="2"/>
    <x v="2"/>
    <x v="0"/>
    <x v="1"/>
    <n v="6.75"/>
    <n v="6.75"/>
    <s v="Arabica"/>
    <s v="Medium"/>
    <x v="1"/>
  </r>
  <r>
    <s v="YTW-40242-005"/>
    <x v="179"/>
    <s v="01035-70465-UO"/>
    <s v="L-D-1"/>
    <n v="4"/>
    <x v="195"/>
    <s v="aattwater5u@wikia.com"/>
    <x v="0"/>
    <x v="3"/>
    <x v="2"/>
    <x v="0"/>
    <n v="12.95"/>
    <n v="51.8"/>
    <s v="Liberica"/>
    <s v="Dark"/>
    <x v="0"/>
  </r>
  <r>
    <s v="PRP-53390-819"/>
    <x v="180"/>
    <s v="84260-39432-ML"/>
    <s v="E-L-0.5"/>
    <n v="6"/>
    <x v="196"/>
    <s v="mwhellans5v@mapquest.com"/>
    <x v="0"/>
    <x v="1"/>
    <x v="1"/>
    <x v="1"/>
    <n v="8.91"/>
    <n v="53.46"/>
    <s v="Excelsa"/>
    <s v="Large"/>
    <x v="1"/>
  </r>
  <r>
    <s v="GSJ-01065-125"/>
    <x v="181"/>
    <s v="69779-40609-RS"/>
    <s v="E-D-0.2"/>
    <n v="4"/>
    <x v="197"/>
    <s v="dcamilletti5w@businesswire.com"/>
    <x v="0"/>
    <x v="1"/>
    <x v="2"/>
    <x v="3"/>
    <n v="3.645"/>
    <n v="14.58"/>
    <s v="Excelsa"/>
    <s v="Dark"/>
    <x v="0"/>
  </r>
  <r>
    <s v="YQU-65147-580"/>
    <x v="182"/>
    <s v="80247-70000-HT"/>
    <s v="R-D-2.5"/>
    <n v="1"/>
    <x v="198"/>
    <s v="egalgey5x@wufoo.com"/>
    <x v="0"/>
    <x v="0"/>
    <x v="2"/>
    <x v="2"/>
    <n v="20.584999999999997"/>
    <n v="20.584999999999997"/>
    <s v="Robusta"/>
    <s v="Dark"/>
    <x v="1"/>
  </r>
  <r>
    <s v="QPM-95832-683"/>
    <x v="183"/>
    <s v="35058-04550-VC"/>
    <s v="L-L-1"/>
    <n v="2"/>
    <x v="199"/>
    <s v="mhame5y@newsvine.com"/>
    <x v="1"/>
    <x v="3"/>
    <x v="1"/>
    <x v="0"/>
    <n v="15.85"/>
    <n v="31.7"/>
    <s v="Liberica"/>
    <s v="Large"/>
    <x v="1"/>
  </r>
  <r>
    <s v="BNQ-88920-567"/>
    <x v="184"/>
    <s v="27226-53717-SY"/>
    <s v="L-D-0.2"/>
    <n v="6"/>
    <x v="200"/>
    <s v="igurnee5z@usnews.com"/>
    <x v="0"/>
    <x v="3"/>
    <x v="2"/>
    <x v="3"/>
    <n v="3.8849999999999998"/>
    <n v="23.31"/>
    <s v="Liberica"/>
    <s v="Dark"/>
    <x v="1"/>
  </r>
  <r>
    <s v="PUX-47906-110"/>
    <x v="185"/>
    <s v="02002-98725-CH"/>
    <s v="L-M-1"/>
    <n v="4"/>
    <x v="201"/>
    <s v="asnowding60@comsenz.com"/>
    <x v="0"/>
    <x v="3"/>
    <x v="0"/>
    <x v="0"/>
    <n v="14.55"/>
    <n v="58.2"/>
    <s v="Liberica"/>
    <s v="Medium"/>
    <x v="0"/>
  </r>
  <r>
    <s v="COL-72079-610"/>
    <x v="186"/>
    <s v="38487-01549-MV"/>
    <s v="E-L-0.5"/>
    <n v="4"/>
    <x v="202"/>
    <s v="gpoinsett61@berkeley.edu"/>
    <x v="0"/>
    <x v="1"/>
    <x v="1"/>
    <x v="1"/>
    <n v="8.91"/>
    <n v="35.64"/>
    <s v="Excelsa"/>
    <s v="Large"/>
    <x v="1"/>
  </r>
  <r>
    <s v="LBC-45686-819"/>
    <x v="187"/>
    <s v="98573-41811-EQ"/>
    <s v="A-M-1"/>
    <n v="5"/>
    <x v="203"/>
    <s v="rfurman62@t.co"/>
    <x v="1"/>
    <x v="2"/>
    <x v="0"/>
    <x v="0"/>
    <n v="11.25"/>
    <n v="56.25"/>
    <s v="Arabica"/>
    <s v="Medium"/>
    <x v="0"/>
  </r>
  <r>
    <s v="BLQ-03709-265"/>
    <x v="148"/>
    <s v="72463-75685-MV"/>
    <s v="R-L-0.2"/>
    <n v="3"/>
    <x v="204"/>
    <s v="ccrosier63@xrea.com"/>
    <x v="0"/>
    <x v="0"/>
    <x v="1"/>
    <x v="3"/>
    <n v="3.5849999999999995"/>
    <n v="10.754999999999999"/>
    <s v="Robusta"/>
    <s v="Large"/>
    <x v="1"/>
  </r>
  <r>
    <s v="BLQ-03709-265"/>
    <x v="148"/>
    <s v="72463-75685-MV"/>
    <s v="R-M-0.2"/>
    <n v="5"/>
    <x v="204"/>
    <s v="ccrosier63@xrea.com"/>
    <x v="0"/>
    <x v="0"/>
    <x v="0"/>
    <x v="3"/>
    <n v="2.9849999999999999"/>
    <n v="14.924999999999999"/>
    <s v="Robusta"/>
    <s v="Medium"/>
    <x v="1"/>
  </r>
  <r>
    <s v="VFZ-91673-181"/>
    <x v="188"/>
    <s v="10225-91535-AI"/>
    <s v="A-L-1"/>
    <n v="6"/>
    <x v="205"/>
    <s v="lrushmer65@europa.eu"/>
    <x v="0"/>
    <x v="2"/>
    <x v="1"/>
    <x v="0"/>
    <n v="12.95"/>
    <n v="77.699999999999989"/>
    <s v="Arabica"/>
    <s v="Large"/>
    <x v="0"/>
  </r>
  <r>
    <s v="WKD-81956-870"/>
    <x v="189"/>
    <s v="48090-06534-HI"/>
    <s v="L-D-0.5"/>
    <n v="3"/>
    <x v="206"/>
    <s v="wedinborough66@github.io"/>
    <x v="0"/>
    <x v="3"/>
    <x v="2"/>
    <x v="1"/>
    <n v="7.77"/>
    <n v="23.31"/>
    <s v="Liberica"/>
    <s v="Dark"/>
    <x v="1"/>
  </r>
  <r>
    <s v="TNI-91067-006"/>
    <x v="190"/>
    <s v="80444-58185-FX"/>
    <s v="E-L-1"/>
    <n v="4"/>
    <x v="207"/>
    <s v=""/>
    <x v="0"/>
    <x v="1"/>
    <x v="1"/>
    <x v="0"/>
    <n v="14.85"/>
    <n v="59.4"/>
    <s v="Excelsa"/>
    <s v="Large"/>
    <x v="0"/>
  </r>
  <r>
    <s v="IZA-61469-812"/>
    <x v="191"/>
    <s v="13561-92774-WP"/>
    <s v="L-D-2.5"/>
    <n v="4"/>
    <x v="208"/>
    <s v="kbromehead68@un.org"/>
    <x v="0"/>
    <x v="3"/>
    <x v="2"/>
    <x v="2"/>
    <n v="29.784999999999997"/>
    <n v="119.13999999999999"/>
    <s v="Liberica"/>
    <s v="Dark"/>
    <x v="0"/>
  </r>
  <r>
    <s v="PSS-22466-862"/>
    <x v="192"/>
    <s v="11550-78378-GE"/>
    <s v="R-L-0.2"/>
    <n v="4"/>
    <x v="209"/>
    <s v="ewesterman69@si.edu"/>
    <x v="1"/>
    <x v="0"/>
    <x v="1"/>
    <x v="3"/>
    <n v="3.5849999999999995"/>
    <n v="14.339999999999998"/>
    <s v="Robusta"/>
    <s v="Large"/>
    <x v="1"/>
  </r>
  <r>
    <s v="REH-56504-397"/>
    <x v="193"/>
    <s v="90961-35603-RP"/>
    <s v="A-M-2.5"/>
    <n v="5"/>
    <x v="210"/>
    <s v="ahutchens6a@amazonaws.com"/>
    <x v="0"/>
    <x v="2"/>
    <x v="0"/>
    <x v="2"/>
    <n v="25.874999999999996"/>
    <n v="129.37499999999997"/>
    <s v="Arabica"/>
    <s v="Medium"/>
    <x v="1"/>
  </r>
  <r>
    <s v="ALA-62598-016"/>
    <x v="194"/>
    <s v="57145-03803-ZL"/>
    <s v="R-D-0.2"/>
    <n v="6"/>
    <x v="211"/>
    <s v="nwyvill6b@naver.com"/>
    <x v="2"/>
    <x v="0"/>
    <x v="2"/>
    <x v="3"/>
    <n v="2.6849999999999996"/>
    <n v="16.11"/>
    <s v="Robusta"/>
    <s v="Dark"/>
    <x v="0"/>
  </r>
  <r>
    <s v="EYE-70374-835"/>
    <x v="195"/>
    <s v="89115-11966-VF"/>
    <s v="R-L-0.2"/>
    <n v="5"/>
    <x v="212"/>
    <s v="bmathon6c@barnesandnoble.com"/>
    <x v="0"/>
    <x v="0"/>
    <x v="1"/>
    <x v="3"/>
    <n v="3.5849999999999995"/>
    <n v="17.924999999999997"/>
    <s v="Robusta"/>
    <s v="Large"/>
    <x v="1"/>
  </r>
  <r>
    <s v="CCZ-19589-212"/>
    <x v="196"/>
    <s v="05754-41702-FG"/>
    <s v="L-M-0.2"/>
    <n v="2"/>
    <x v="213"/>
    <s v="kstreight6d@about.com"/>
    <x v="0"/>
    <x v="3"/>
    <x v="0"/>
    <x v="3"/>
    <n v="4.3650000000000002"/>
    <n v="8.73"/>
    <s v="Liberica"/>
    <s v="Medium"/>
    <x v="1"/>
  </r>
  <r>
    <s v="BPT-83989-157"/>
    <x v="197"/>
    <s v="84269-49816-ML"/>
    <s v="A-M-2.5"/>
    <n v="2"/>
    <x v="214"/>
    <s v="pcutchie6e@globo.com"/>
    <x v="0"/>
    <x v="2"/>
    <x v="0"/>
    <x v="2"/>
    <n v="25.874999999999996"/>
    <n v="51.749999999999993"/>
    <s v="Arabica"/>
    <s v="Medium"/>
    <x v="1"/>
  </r>
  <r>
    <s v="YFH-87456-208"/>
    <x v="198"/>
    <s v="23600-98432-ME"/>
    <s v="L-M-0.2"/>
    <n v="2"/>
    <x v="215"/>
    <s v=""/>
    <x v="0"/>
    <x v="3"/>
    <x v="0"/>
    <x v="3"/>
    <n v="4.3650000000000002"/>
    <n v="8.73"/>
    <s v="Liberica"/>
    <s v="Medium"/>
    <x v="0"/>
  </r>
  <r>
    <s v="JLN-14700-924"/>
    <x v="199"/>
    <s v="79058-02767-CP"/>
    <s v="L-L-0.2"/>
    <n v="5"/>
    <x v="216"/>
    <s v="cgheraldi6g@opera.com"/>
    <x v="2"/>
    <x v="3"/>
    <x v="1"/>
    <x v="3"/>
    <n v="4.7549999999999999"/>
    <n v="23.774999999999999"/>
    <s v="Liberica"/>
    <s v="Large"/>
    <x v="1"/>
  </r>
  <r>
    <s v="JVW-22582-137"/>
    <x v="200"/>
    <s v="89208-74646-UK"/>
    <s v="E-M-0.2"/>
    <n v="5"/>
    <x v="217"/>
    <s v="bkenwell6h@over-blog.com"/>
    <x v="0"/>
    <x v="1"/>
    <x v="0"/>
    <x v="3"/>
    <n v="4.125"/>
    <n v="20.625"/>
    <s v="Excelsa"/>
    <s v="Medium"/>
    <x v="1"/>
  </r>
  <r>
    <s v="LAA-41879-001"/>
    <x v="201"/>
    <s v="11408-81032-UR"/>
    <s v="L-L-2.5"/>
    <n v="1"/>
    <x v="218"/>
    <s v="tsutty6i@google.es"/>
    <x v="0"/>
    <x v="3"/>
    <x v="1"/>
    <x v="2"/>
    <n v="36.454999999999998"/>
    <n v="36.454999999999998"/>
    <s v="Liberica"/>
    <s v="Large"/>
    <x v="1"/>
  </r>
  <r>
    <s v="BRV-64870-915"/>
    <x v="202"/>
    <s v="32070-55528-UG"/>
    <s v="L-L-2.5"/>
    <n v="5"/>
    <x v="219"/>
    <s v=""/>
    <x v="1"/>
    <x v="3"/>
    <x v="1"/>
    <x v="2"/>
    <n v="36.454999999999998"/>
    <n v="182.27499999999998"/>
    <s v="Liberica"/>
    <s v="Large"/>
    <x v="1"/>
  </r>
  <r>
    <s v="RGJ-12544-083"/>
    <x v="203"/>
    <s v="48873-84433-PN"/>
    <s v="L-D-2.5"/>
    <n v="3"/>
    <x v="220"/>
    <s v="charce6k@cafepress.com"/>
    <x v="1"/>
    <x v="3"/>
    <x v="2"/>
    <x v="2"/>
    <n v="29.784999999999997"/>
    <n v="89.35499999999999"/>
    <s v="Liberica"/>
    <s v="Dark"/>
    <x v="1"/>
  </r>
  <r>
    <s v="JJX-83339-346"/>
    <x v="204"/>
    <s v="32928-18158-OW"/>
    <s v="R-L-0.2"/>
    <n v="1"/>
    <x v="221"/>
    <s v=""/>
    <x v="0"/>
    <x v="0"/>
    <x v="1"/>
    <x v="3"/>
    <n v="3.5849999999999995"/>
    <n v="3.5849999999999995"/>
    <s v="Robusta"/>
    <s v="Large"/>
    <x v="0"/>
  </r>
  <r>
    <s v="BIU-21970-705"/>
    <x v="205"/>
    <s v="89711-56688-GG"/>
    <s v="R-M-2.5"/>
    <n v="2"/>
    <x v="222"/>
    <s v="fdrysdale6m@symantec.com"/>
    <x v="0"/>
    <x v="0"/>
    <x v="0"/>
    <x v="2"/>
    <n v="22.884999999999998"/>
    <n v="45.769999999999996"/>
    <s v="Robusta"/>
    <s v="Medium"/>
    <x v="0"/>
  </r>
  <r>
    <s v="ELJ-87741-745"/>
    <x v="206"/>
    <s v="48389-71976-JB"/>
    <s v="E-L-1"/>
    <n v="4"/>
    <x v="223"/>
    <s v="dmagowan6n@fc2.com"/>
    <x v="0"/>
    <x v="1"/>
    <x v="1"/>
    <x v="0"/>
    <n v="14.85"/>
    <n v="59.4"/>
    <s v="Excelsa"/>
    <s v="Large"/>
    <x v="1"/>
  </r>
  <r>
    <s v="SGI-48226-857"/>
    <x v="207"/>
    <s v="84033-80762-EQ"/>
    <s v="A-M-2.5"/>
    <n v="6"/>
    <x v="224"/>
    <s v=""/>
    <x v="0"/>
    <x v="2"/>
    <x v="0"/>
    <x v="2"/>
    <n v="25.874999999999996"/>
    <n v="155.24999999999997"/>
    <s v="Arabica"/>
    <s v="Medium"/>
    <x v="0"/>
  </r>
  <r>
    <s v="AHV-66988-037"/>
    <x v="208"/>
    <s v="12743-00952-KO"/>
    <s v="R-M-2.5"/>
    <n v="2"/>
    <x v="225"/>
    <s v=""/>
    <x v="0"/>
    <x v="0"/>
    <x v="0"/>
    <x v="2"/>
    <n v="22.884999999999998"/>
    <n v="45.769999999999996"/>
    <s v="Robusta"/>
    <s v="Medium"/>
    <x v="1"/>
  </r>
  <r>
    <s v="ISK-42066-094"/>
    <x v="209"/>
    <s v="41505-42181-EF"/>
    <s v="E-D-1"/>
    <n v="3"/>
    <x v="226"/>
    <s v="srushbrooke6q@youku.com"/>
    <x v="0"/>
    <x v="1"/>
    <x v="2"/>
    <x v="0"/>
    <n v="12.15"/>
    <n v="36.450000000000003"/>
    <s v="Excelsa"/>
    <s v="Dark"/>
    <x v="0"/>
  </r>
  <r>
    <s v="FTC-35822-530"/>
    <x v="210"/>
    <s v="14307-87663-KB"/>
    <s v="E-D-0.5"/>
    <n v="4"/>
    <x v="227"/>
    <s v="tdrynan6r@deviantart.com"/>
    <x v="0"/>
    <x v="1"/>
    <x v="2"/>
    <x v="1"/>
    <n v="7.29"/>
    <n v="29.16"/>
    <s v="Excelsa"/>
    <s v="Dark"/>
    <x v="0"/>
  </r>
  <r>
    <s v="VSS-56247-688"/>
    <x v="211"/>
    <s v="08360-19442-GB"/>
    <s v="L-M-2.5"/>
    <n v="4"/>
    <x v="228"/>
    <s v="eyurkov6s@hud.gov"/>
    <x v="0"/>
    <x v="3"/>
    <x v="0"/>
    <x v="2"/>
    <n v="33.464999999999996"/>
    <n v="133.85999999999999"/>
    <s v="Liberica"/>
    <s v="Medium"/>
    <x v="1"/>
  </r>
  <r>
    <s v="HVW-25584-144"/>
    <x v="212"/>
    <s v="93405-51204-UW"/>
    <s v="L-L-0.2"/>
    <n v="5"/>
    <x v="229"/>
    <s v="lmallan6t@state.gov"/>
    <x v="0"/>
    <x v="3"/>
    <x v="1"/>
    <x v="3"/>
    <n v="4.7549999999999999"/>
    <n v="23.774999999999999"/>
    <s v="Liberica"/>
    <s v="Large"/>
    <x v="0"/>
  </r>
  <r>
    <s v="MUY-15309-209"/>
    <x v="213"/>
    <s v="97152-03355-IW"/>
    <s v="L-D-1"/>
    <n v="3"/>
    <x v="230"/>
    <s v="gbentjens6u@netlog.com"/>
    <x v="2"/>
    <x v="3"/>
    <x v="2"/>
    <x v="0"/>
    <n v="12.95"/>
    <n v="38.849999999999994"/>
    <s v="Liberica"/>
    <s v="Dark"/>
    <x v="1"/>
  </r>
  <r>
    <s v="VAJ-44572-469"/>
    <x v="63"/>
    <s v="79216-73157-TE"/>
    <s v="R-L-0.2"/>
    <n v="6"/>
    <x v="231"/>
    <s v=""/>
    <x v="1"/>
    <x v="0"/>
    <x v="1"/>
    <x v="3"/>
    <n v="3.5849999999999995"/>
    <n v="21.509999999999998"/>
    <s v="Robusta"/>
    <s v="Large"/>
    <x v="0"/>
  </r>
  <r>
    <s v="YJU-84377-606"/>
    <x v="214"/>
    <s v="20259-47723-AC"/>
    <s v="A-D-1"/>
    <n v="1"/>
    <x v="232"/>
    <s v="lentwistle6w@omniture.com"/>
    <x v="0"/>
    <x v="2"/>
    <x v="2"/>
    <x v="0"/>
    <n v="9.9499999999999993"/>
    <n v="9.9499999999999993"/>
    <s v="Arabica"/>
    <s v="Dark"/>
    <x v="0"/>
  </r>
  <r>
    <s v="VNC-93921-469"/>
    <x v="215"/>
    <s v="04666-71569-RI"/>
    <s v="L-L-1"/>
    <n v="1"/>
    <x v="233"/>
    <s v="zkiffe74@cyberchimps.com"/>
    <x v="0"/>
    <x v="3"/>
    <x v="1"/>
    <x v="0"/>
    <n v="15.85"/>
    <n v="15.85"/>
    <s v="Liberica"/>
    <s v="Large"/>
    <x v="0"/>
  </r>
  <r>
    <s v="OGB-91614-810"/>
    <x v="216"/>
    <s v="08909-77713-CG"/>
    <s v="R-M-0.2"/>
    <n v="1"/>
    <x v="234"/>
    <s v="macott6y@pagesperso-orange.fr"/>
    <x v="0"/>
    <x v="0"/>
    <x v="0"/>
    <x v="3"/>
    <n v="2.9849999999999999"/>
    <n v="2.9849999999999999"/>
    <s v="Robusta"/>
    <s v="Medium"/>
    <x v="0"/>
  </r>
  <r>
    <s v="BQI-61647-496"/>
    <x v="217"/>
    <s v="84340-73931-VV"/>
    <s v="E-M-1"/>
    <n v="5"/>
    <x v="235"/>
    <s v="cheaviside6z@rediff.com"/>
    <x v="0"/>
    <x v="1"/>
    <x v="0"/>
    <x v="0"/>
    <n v="13.75"/>
    <n v="68.75"/>
    <s v="Excelsa"/>
    <s v="Medium"/>
    <x v="0"/>
  </r>
  <r>
    <s v="IOM-51636-823"/>
    <x v="218"/>
    <s v="04609-95151-XH"/>
    <s v="A-D-1"/>
    <n v="3"/>
    <x v="236"/>
    <s v=""/>
    <x v="0"/>
    <x v="2"/>
    <x v="2"/>
    <x v="0"/>
    <n v="9.9499999999999993"/>
    <n v="29.849999999999998"/>
    <s v="Arabica"/>
    <s v="Dark"/>
    <x v="1"/>
  </r>
  <r>
    <s v="GGD-38107-641"/>
    <x v="219"/>
    <s v="99562-88650-YF"/>
    <s v="L-M-1"/>
    <n v="4"/>
    <x v="237"/>
    <s v="lkernan71@wsj.com"/>
    <x v="0"/>
    <x v="3"/>
    <x v="0"/>
    <x v="0"/>
    <n v="14.55"/>
    <n v="58.2"/>
    <s v="Liberica"/>
    <s v="Medium"/>
    <x v="1"/>
  </r>
  <r>
    <s v="LTO-95975-728"/>
    <x v="220"/>
    <s v="46560-73885-PJ"/>
    <s v="R-L-0.5"/>
    <n v="4"/>
    <x v="238"/>
    <s v="rmclae72@dailymotion.com"/>
    <x v="2"/>
    <x v="0"/>
    <x v="1"/>
    <x v="1"/>
    <n v="7.169999999999999"/>
    <n v="28.679999999999996"/>
    <s v="Robusta"/>
    <s v="Large"/>
    <x v="1"/>
  </r>
  <r>
    <s v="IGM-84664-265"/>
    <x v="114"/>
    <s v="80179-44620-WN"/>
    <s v="R-L-0.5"/>
    <n v="3"/>
    <x v="239"/>
    <s v="cblowfelde73@ustream.tv"/>
    <x v="0"/>
    <x v="0"/>
    <x v="1"/>
    <x v="1"/>
    <n v="7.169999999999999"/>
    <n v="21.509999999999998"/>
    <s v="Robusta"/>
    <s v="Large"/>
    <x v="1"/>
  </r>
  <r>
    <s v="SKO-45740-621"/>
    <x v="221"/>
    <s v="04666-71569-RI"/>
    <s v="L-M-0.5"/>
    <n v="2"/>
    <x v="233"/>
    <s v="zkiffe74@cyberchimps.com"/>
    <x v="0"/>
    <x v="3"/>
    <x v="0"/>
    <x v="1"/>
    <n v="8.73"/>
    <n v="17.46"/>
    <s v="Liberica"/>
    <s v="Medium"/>
    <x v="0"/>
  </r>
  <r>
    <s v="FOJ-02234-063"/>
    <x v="222"/>
    <s v="59081-87231-VP"/>
    <s v="E-D-2.5"/>
    <n v="1"/>
    <x v="240"/>
    <s v="docalleran75@ucla.edu"/>
    <x v="0"/>
    <x v="1"/>
    <x v="2"/>
    <x v="2"/>
    <n v="27.945"/>
    <n v="27.945"/>
    <s v="Excelsa"/>
    <s v="Dark"/>
    <x v="0"/>
  </r>
  <r>
    <s v="MSJ-11909-468"/>
    <x v="188"/>
    <s v="07878-45872-CC"/>
    <s v="E-D-2.5"/>
    <n v="5"/>
    <x v="241"/>
    <s v="ccromwell76@desdev.cn"/>
    <x v="0"/>
    <x v="1"/>
    <x v="2"/>
    <x v="2"/>
    <n v="27.945"/>
    <n v="139.72499999999999"/>
    <s v="Excelsa"/>
    <s v="Dark"/>
    <x v="1"/>
  </r>
  <r>
    <s v="DKB-78053-329"/>
    <x v="223"/>
    <s v="12444-05174-OO"/>
    <s v="R-M-0.2"/>
    <n v="2"/>
    <x v="242"/>
    <s v="ihay77@lulu.com"/>
    <x v="2"/>
    <x v="0"/>
    <x v="0"/>
    <x v="3"/>
    <n v="2.9849999999999999"/>
    <n v="5.97"/>
    <s v="Robusta"/>
    <s v="Medium"/>
    <x v="1"/>
  </r>
  <r>
    <s v="DFZ-45083-941"/>
    <x v="224"/>
    <s v="34665-62561-AU"/>
    <s v="R-L-2.5"/>
    <n v="1"/>
    <x v="243"/>
    <s v="ttaffarello78@sciencedaily.com"/>
    <x v="0"/>
    <x v="0"/>
    <x v="1"/>
    <x v="2"/>
    <n v="27.484999999999996"/>
    <n v="27.484999999999996"/>
    <s v="Robusta"/>
    <s v="Large"/>
    <x v="0"/>
  </r>
  <r>
    <s v="OTA-40969-710"/>
    <x v="83"/>
    <s v="77877-11993-QH"/>
    <s v="R-L-1"/>
    <n v="5"/>
    <x v="244"/>
    <s v="mcanty79@jigsy.com"/>
    <x v="0"/>
    <x v="0"/>
    <x v="1"/>
    <x v="0"/>
    <n v="11.95"/>
    <n v="59.75"/>
    <s v="Robusta"/>
    <s v="Large"/>
    <x v="0"/>
  </r>
  <r>
    <s v="GRH-45571-667"/>
    <x v="104"/>
    <s v="32291-18308-YZ"/>
    <s v="E-M-1"/>
    <n v="3"/>
    <x v="245"/>
    <s v="jkopke7a@auda.org.au"/>
    <x v="0"/>
    <x v="1"/>
    <x v="0"/>
    <x v="0"/>
    <n v="13.75"/>
    <n v="41.25"/>
    <s v="Excelsa"/>
    <s v="Medium"/>
    <x v="1"/>
  </r>
  <r>
    <s v="NXV-05302-067"/>
    <x v="225"/>
    <s v="25754-33191-ZI"/>
    <s v="L-M-2.5"/>
    <n v="4"/>
    <x v="246"/>
    <s v=""/>
    <x v="0"/>
    <x v="3"/>
    <x v="0"/>
    <x v="2"/>
    <n v="33.464999999999996"/>
    <n v="133.85999999999999"/>
    <s v="Liberica"/>
    <s v="Medium"/>
    <x v="1"/>
  </r>
  <r>
    <s v="VZH-86274-142"/>
    <x v="226"/>
    <s v="53120-45532-KL"/>
    <s v="R-L-1"/>
    <n v="5"/>
    <x v="247"/>
    <s v=""/>
    <x v="1"/>
    <x v="0"/>
    <x v="1"/>
    <x v="0"/>
    <n v="11.95"/>
    <n v="59.75"/>
    <s v="Robusta"/>
    <s v="Large"/>
    <x v="0"/>
  </r>
  <r>
    <s v="KIX-93248-135"/>
    <x v="227"/>
    <s v="36605-83052-WB"/>
    <s v="A-D-0.5"/>
    <n v="1"/>
    <x v="248"/>
    <s v="vhellmore7d@bbc.co.uk"/>
    <x v="0"/>
    <x v="2"/>
    <x v="2"/>
    <x v="1"/>
    <n v="5.97"/>
    <n v="5.97"/>
    <s v="Arabica"/>
    <s v="Dark"/>
    <x v="0"/>
  </r>
  <r>
    <s v="AXR-10962-010"/>
    <x v="180"/>
    <s v="53683-35977-KI"/>
    <s v="E-D-1"/>
    <n v="2"/>
    <x v="249"/>
    <s v="mseawright7e@nbcnews.com"/>
    <x v="2"/>
    <x v="1"/>
    <x v="2"/>
    <x v="0"/>
    <n v="12.15"/>
    <n v="24.3"/>
    <s v="Excelsa"/>
    <s v="Dark"/>
    <x v="1"/>
  </r>
  <r>
    <s v="IHS-71573-008"/>
    <x v="228"/>
    <s v="07972-83134-NM"/>
    <s v="E-D-0.2"/>
    <n v="6"/>
    <x v="250"/>
    <s v="snortheast7f@mashable.com"/>
    <x v="0"/>
    <x v="1"/>
    <x v="2"/>
    <x v="3"/>
    <n v="3.645"/>
    <n v="21.87"/>
    <s v="Excelsa"/>
    <s v="Dark"/>
    <x v="0"/>
  </r>
  <r>
    <s v="QTR-19001-114"/>
    <x v="229"/>
    <s v="01035-70465-UO"/>
    <s v="A-D-1"/>
    <n v="2"/>
    <x v="195"/>
    <s v="aattwater5u@wikia.com"/>
    <x v="0"/>
    <x v="2"/>
    <x v="2"/>
    <x v="0"/>
    <n v="9.9499999999999993"/>
    <n v="19.899999999999999"/>
    <s v="Arabica"/>
    <s v="Dark"/>
    <x v="0"/>
  </r>
  <r>
    <s v="WBK-62297-910"/>
    <x v="230"/>
    <s v="25514-23938-IQ"/>
    <s v="A-D-0.2"/>
    <n v="2"/>
    <x v="251"/>
    <s v="mfearon7h@reverbnation.com"/>
    <x v="0"/>
    <x v="2"/>
    <x v="2"/>
    <x v="3"/>
    <n v="2.9849999999999999"/>
    <n v="5.97"/>
    <s v="Arabica"/>
    <s v="Dark"/>
    <x v="1"/>
  </r>
  <r>
    <s v="OGY-19377-175"/>
    <x v="231"/>
    <s v="49084-44492-OJ"/>
    <s v="E-D-0.5"/>
    <n v="1"/>
    <x v="252"/>
    <s v=""/>
    <x v="1"/>
    <x v="1"/>
    <x v="2"/>
    <x v="1"/>
    <n v="7.29"/>
    <n v="7.29"/>
    <s v="Excelsa"/>
    <s v="Dark"/>
    <x v="0"/>
  </r>
  <r>
    <s v="ESR-66651-814"/>
    <x v="80"/>
    <s v="76624-72205-CK"/>
    <s v="A-D-0.2"/>
    <n v="4"/>
    <x v="253"/>
    <s v="jsisneros7j@a8.net"/>
    <x v="0"/>
    <x v="2"/>
    <x v="2"/>
    <x v="3"/>
    <n v="2.9849999999999999"/>
    <n v="11.94"/>
    <s v="Arabica"/>
    <s v="Dark"/>
    <x v="0"/>
  </r>
  <r>
    <s v="CPX-46916-770"/>
    <x v="232"/>
    <s v="12729-50170-JE"/>
    <s v="R-L-1"/>
    <n v="6"/>
    <x v="254"/>
    <s v="zcarlson7k@bigcartel.com"/>
    <x v="1"/>
    <x v="0"/>
    <x v="1"/>
    <x v="0"/>
    <n v="11.95"/>
    <n v="71.699999999999989"/>
    <s v="Robusta"/>
    <s v="Large"/>
    <x v="0"/>
  </r>
  <r>
    <s v="MDC-03318-645"/>
    <x v="233"/>
    <s v="43974-44760-QI"/>
    <s v="A-L-0.2"/>
    <n v="2"/>
    <x v="255"/>
    <s v="wmaddox7l@timesonline.co.uk"/>
    <x v="0"/>
    <x v="2"/>
    <x v="1"/>
    <x v="3"/>
    <n v="3.8849999999999998"/>
    <n v="7.77"/>
    <s v="Arabica"/>
    <s v="Large"/>
    <x v="1"/>
  </r>
  <r>
    <s v="SFF-86059-407"/>
    <x v="234"/>
    <s v="30585-48726-BK"/>
    <s v="A-M-2.5"/>
    <n v="1"/>
    <x v="256"/>
    <s v="dhedlestone7m@craigslist.org"/>
    <x v="0"/>
    <x v="2"/>
    <x v="0"/>
    <x v="2"/>
    <n v="25.874999999999996"/>
    <n v="25.874999999999996"/>
    <s v="Arabica"/>
    <s v="Medium"/>
    <x v="1"/>
  </r>
  <r>
    <s v="SCL-94540-788"/>
    <x v="235"/>
    <s v="16123-07017-TY"/>
    <s v="E-L-2.5"/>
    <n v="6"/>
    <x v="257"/>
    <s v="tcrowthe7n@europa.eu"/>
    <x v="0"/>
    <x v="1"/>
    <x v="1"/>
    <x v="2"/>
    <n v="34.154999999999994"/>
    <n v="204.92999999999995"/>
    <s v="Excelsa"/>
    <s v="Large"/>
    <x v="1"/>
  </r>
  <r>
    <s v="HVU-21634-076"/>
    <x v="236"/>
    <s v="27723-45097-MH"/>
    <s v="R-L-2.5"/>
    <n v="4"/>
    <x v="258"/>
    <s v="dbury7o@tinyurl.com"/>
    <x v="1"/>
    <x v="0"/>
    <x v="1"/>
    <x v="2"/>
    <n v="27.484999999999996"/>
    <n v="109.93999999999998"/>
    <s v="Robusta"/>
    <s v="Large"/>
    <x v="0"/>
  </r>
  <r>
    <s v="XUS-73326-418"/>
    <x v="237"/>
    <s v="37078-56703-AF"/>
    <s v="E-L-1"/>
    <n v="6"/>
    <x v="259"/>
    <s v="gbroadbear7p@omniture.com"/>
    <x v="0"/>
    <x v="1"/>
    <x v="1"/>
    <x v="0"/>
    <n v="14.85"/>
    <n v="89.1"/>
    <s v="Excelsa"/>
    <s v="Large"/>
    <x v="1"/>
  </r>
  <r>
    <s v="XWD-18933-006"/>
    <x v="238"/>
    <s v="79420-11075-MY"/>
    <s v="A-L-0.2"/>
    <n v="2"/>
    <x v="260"/>
    <s v="epalfrey7q@devhub.com"/>
    <x v="0"/>
    <x v="2"/>
    <x v="1"/>
    <x v="3"/>
    <n v="3.8849999999999998"/>
    <n v="7.77"/>
    <s v="Arabica"/>
    <s v="Large"/>
    <x v="0"/>
  </r>
  <r>
    <s v="HPD-65272-772"/>
    <x v="52"/>
    <s v="57504-13456-UO"/>
    <s v="L-M-2.5"/>
    <n v="1"/>
    <x v="261"/>
    <s v="pmetrick7r@rakuten.co.jp"/>
    <x v="0"/>
    <x v="3"/>
    <x v="0"/>
    <x v="2"/>
    <n v="33.464999999999996"/>
    <n v="33.464999999999996"/>
    <s v="Liberica"/>
    <s v="Medium"/>
    <x v="0"/>
  </r>
  <r>
    <s v="JEG-93140-224"/>
    <x v="146"/>
    <s v="53751-57560-CN"/>
    <s v="E-M-0.5"/>
    <n v="5"/>
    <x v="262"/>
    <s v=""/>
    <x v="0"/>
    <x v="1"/>
    <x v="0"/>
    <x v="1"/>
    <n v="8.25"/>
    <n v="41.25"/>
    <s v="Excelsa"/>
    <s v="Medium"/>
    <x v="0"/>
  </r>
  <r>
    <s v="NNH-62058-950"/>
    <x v="239"/>
    <s v="96112-42558-EA"/>
    <s v="E-L-1"/>
    <n v="4"/>
    <x v="263"/>
    <s v="kkarby7t@sbwire.com"/>
    <x v="0"/>
    <x v="1"/>
    <x v="1"/>
    <x v="0"/>
    <n v="14.85"/>
    <n v="59.4"/>
    <s v="Excelsa"/>
    <s v="Large"/>
    <x v="0"/>
  </r>
  <r>
    <s v="LTD-71429-845"/>
    <x v="240"/>
    <s v="03157-23165-UB"/>
    <s v="A-L-0.5"/>
    <n v="1"/>
    <x v="264"/>
    <s v="fcrumpe7u@ftc.gov"/>
    <x v="2"/>
    <x v="2"/>
    <x v="1"/>
    <x v="1"/>
    <n v="7.77"/>
    <n v="7.77"/>
    <s v="Arabica"/>
    <s v="Large"/>
    <x v="1"/>
  </r>
  <r>
    <s v="MPV-26985-215"/>
    <x v="241"/>
    <s v="51466-52850-AG"/>
    <s v="R-D-0.5"/>
    <n v="1"/>
    <x v="265"/>
    <s v="achatto7v@sakura.ne.jp"/>
    <x v="2"/>
    <x v="0"/>
    <x v="2"/>
    <x v="1"/>
    <n v="5.3699999999999992"/>
    <n v="5.3699999999999992"/>
    <s v="Robusta"/>
    <s v="Dark"/>
    <x v="0"/>
  </r>
  <r>
    <s v="IYO-10245-081"/>
    <x v="242"/>
    <s v="57145-31023-FK"/>
    <s v="E-M-2.5"/>
    <n v="3"/>
    <x v="266"/>
    <s v=""/>
    <x v="0"/>
    <x v="1"/>
    <x v="0"/>
    <x v="2"/>
    <n v="31.624999999999996"/>
    <n v="94.874999999999986"/>
    <s v="Excelsa"/>
    <s v="Medium"/>
    <x v="1"/>
  </r>
  <r>
    <s v="BYZ-39669-954"/>
    <x v="243"/>
    <s v="66408-53777-VE"/>
    <s v="L-L-2.5"/>
    <n v="1"/>
    <x v="267"/>
    <s v=""/>
    <x v="0"/>
    <x v="3"/>
    <x v="1"/>
    <x v="2"/>
    <n v="36.454999999999998"/>
    <n v="36.454999999999998"/>
    <s v="Liberica"/>
    <s v="Large"/>
    <x v="1"/>
  </r>
  <r>
    <s v="EFB-72860-209"/>
    <x v="244"/>
    <s v="53035-99701-WG"/>
    <s v="A-M-0.2"/>
    <n v="4"/>
    <x v="268"/>
    <s v="bmergue7y@umn.edu"/>
    <x v="0"/>
    <x v="2"/>
    <x v="0"/>
    <x v="3"/>
    <n v="3.375"/>
    <n v="13.5"/>
    <s v="Arabica"/>
    <s v="Medium"/>
    <x v="0"/>
  </r>
  <r>
    <s v="GMM-72397-378"/>
    <x v="245"/>
    <s v="45899-92796-EI"/>
    <s v="R-L-0.2"/>
    <n v="4"/>
    <x v="269"/>
    <s v="kpatise7z@jigsy.com"/>
    <x v="0"/>
    <x v="0"/>
    <x v="1"/>
    <x v="3"/>
    <n v="3.5849999999999995"/>
    <n v="14.339999999999998"/>
    <s v="Robusta"/>
    <s v="Large"/>
    <x v="1"/>
  </r>
  <r>
    <s v="LYP-52345-883"/>
    <x v="246"/>
    <s v="17649-28133-PY"/>
    <s v="E-M-0.5"/>
    <n v="1"/>
    <x v="270"/>
    <s v=""/>
    <x v="1"/>
    <x v="1"/>
    <x v="0"/>
    <x v="1"/>
    <n v="8.25"/>
    <n v="8.25"/>
    <s v="Excelsa"/>
    <s v="Medium"/>
    <x v="0"/>
  </r>
  <r>
    <s v="DFK-35846-692"/>
    <x v="247"/>
    <s v="49612-33852-CN"/>
    <s v="R-D-0.2"/>
    <n v="5"/>
    <x v="271"/>
    <s v=""/>
    <x v="0"/>
    <x v="0"/>
    <x v="2"/>
    <x v="3"/>
    <n v="2.6849999999999996"/>
    <n v="13.424999999999997"/>
    <s v="Robusta"/>
    <s v="Dark"/>
    <x v="0"/>
  </r>
  <r>
    <s v="XAH-93337-609"/>
    <x v="248"/>
    <s v="66976-43829-YG"/>
    <s v="A-D-1"/>
    <n v="5"/>
    <x v="272"/>
    <s v="dduke82@vkontakte.ru"/>
    <x v="0"/>
    <x v="2"/>
    <x v="2"/>
    <x v="0"/>
    <n v="9.9499999999999993"/>
    <n v="49.75"/>
    <s v="Arabica"/>
    <s v="Dark"/>
    <x v="1"/>
  </r>
  <r>
    <s v="QKA-72582-644"/>
    <x v="249"/>
    <s v="64852-04619-XZ"/>
    <s v="E-M-0.5"/>
    <n v="2"/>
    <x v="273"/>
    <s v=""/>
    <x v="1"/>
    <x v="1"/>
    <x v="0"/>
    <x v="1"/>
    <n v="8.25"/>
    <n v="16.5"/>
    <s v="Excelsa"/>
    <s v="Medium"/>
    <x v="1"/>
  </r>
  <r>
    <s v="ZDK-84567-102"/>
    <x v="250"/>
    <s v="58690-31815-VY"/>
    <s v="A-D-0.5"/>
    <n v="3"/>
    <x v="274"/>
    <s v="ihussey84@mapy.cz"/>
    <x v="0"/>
    <x v="2"/>
    <x v="2"/>
    <x v="1"/>
    <n v="5.97"/>
    <n v="17.91"/>
    <s v="Arabica"/>
    <s v="Dark"/>
    <x v="1"/>
  </r>
  <r>
    <s v="WAV-38301-984"/>
    <x v="251"/>
    <s v="62863-81239-DT"/>
    <s v="A-D-0.5"/>
    <n v="5"/>
    <x v="275"/>
    <s v="cpinkerton85@upenn.edu"/>
    <x v="0"/>
    <x v="2"/>
    <x v="2"/>
    <x v="1"/>
    <n v="5.97"/>
    <n v="29.849999999999998"/>
    <s v="Arabica"/>
    <s v="Dark"/>
    <x v="1"/>
  </r>
  <r>
    <s v="KZR-33023-209"/>
    <x v="177"/>
    <s v="21177-40725-CF"/>
    <s v="E-L-1"/>
    <n v="3"/>
    <x v="276"/>
    <s v=""/>
    <x v="0"/>
    <x v="1"/>
    <x v="1"/>
    <x v="0"/>
    <n v="14.85"/>
    <n v="44.55"/>
    <s v="Excelsa"/>
    <s v="Large"/>
    <x v="1"/>
  </r>
  <r>
    <s v="ULM-49433-003"/>
    <x v="252"/>
    <s v="99421-80253-UI"/>
    <s v="E-M-1"/>
    <n v="2"/>
    <x v="277"/>
    <s v=""/>
    <x v="0"/>
    <x v="1"/>
    <x v="0"/>
    <x v="0"/>
    <n v="13.75"/>
    <n v="27.5"/>
    <s v="Excelsa"/>
    <s v="Medium"/>
    <x v="1"/>
  </r>
  <r>
    <s v="SIB-83254-136"/>
    <x v="253"/>
    <s v="45315-50206-DK"/>
    <s v="R-M-0.5"/>
    <n v="6"/>
    <x v="278"/>
    <s v="dvizor88@furl.net"/>
    <x v="0"/>
    <x v="0"/>
    <x v="0"/>
    <x v="1"/>
    <n v="5.97"/>
    <n v="35.82"/>
    <s v="Robusta"/>
    <s v="Medium"/>
    <x v="0"/>
  </r>
  <r>
    <s v="NOK-50349-551"/>
    <x v="254"/>
    <s v="09595-95726-OV"/>
    <s v="R-D-0.5"/>
    <n v="3"/>
    <x v="279"/>
    <s v="esedgebeer89@oaic.gov.au"/>
    <x v="0"/>
    <x v="0"/>
    <x v="2"/>
    <x v="1"/>
    <n v="5.3699999999999992"/>
    <n v="16.11"/>
    <s v="Robusta"/>
    <s v="Dark"/>
    <x v="0"/>
  </r>
  <r>
    <s v="YIS-96268-844"/>
    <x v="227"/>
    <s v="60221-67036-TD"/>
    <s v="E-L-0.2"/>
    <n v="6"/>
    <x v="280"/>
    <s v="klestrange8a@lulu.com"/>
    <x v="0"/>
    <x v="1"/>
    <x v="1"/>
    <x v="3"/>
    <n v="4.4550000000000001"/>
    <n v="26.73"/>
    <s v="Excelsa"/>
    <s v="Large"/>
    <x v="0"/>
  </r>
  <r>
    <s v="CXI-04933-855"/>
    <x v="110"/>
    <s v="62923-29397-KX"/>
    <s v="E-L-2.5"/>
    <n v="6"/>
    <x v="281"/>
    <s v="ltanti8b@techcrunch.com"/>
    <x v="0"/>
    <x v="1"/>
    <x v="1"/>
    <x v="2"/>
    <n v="34.154999999999994"/>
    <n v="204.92999999999995"/>
    <s v="Excelsa"/>
    <s v="Large"/>
    <x v="0"/>
  </r>
  <r>
    <s v="IZU-90429-382"/>
    <x v="182"/>
    <s v="33011-52383-BA"/>
    <s v="A-L-1"/>
    <n v="3"/>
    <x v="282"/>
    <s v="ade8c@1und1.de"/>
    <x v="0"/>
    <x v="2"/>
    <x v="1"/>
    <x v="0"/>
    <n v="12.95"/>
    <n v="38.849999999999994"/>
    <s v="Arabica"/>
    <s v="Large"/>
    <x v="0"/>
  </r>
  <r>
    <s v="WIT-40912-783"/>
    <x v="255"/>
    <s v="86768-91598-FA"/>
    <s v="L-D-0.2"/>
    <n v="4"/>
    <x v="283"/>
    <s v="tjedrachowicz8d@acquirethisname.com"/>
    <x v="0"/>
    <x v="3"/>
    <x v="2"/>
    <x v="3"/>
    <n v="3.8849999999999998"/>
    <n v="15.54"/>
    <s v="Liberica"/>
    <s v="Dark"/>
    <x v="0"/>
  </r>
  <r>
    <s v="PSD-57291-590"/>
    <x v="256"/>
    <s v="37191-12203-MX"/>
    <s v="A-M-0.5"/>
    <n v="1"/>
    <x v="284"/>
    <s v="pstonner8e@moonfruit.com"/>
    <x v="0"/>
    <x v="2"/>
    <x v="0"/>
    <x v="1"/>
    <n v="6.75"/>
    <n v="6.75"/>
    <s v="Arabica"/>
    <s v="Medium"/>
    <x v="1"/>
  </r>
  <r>
    <s v="GOI-41472-677"/>
    <x v="3"/>
    <s v="16545-76328-JY"/>
    <s v="E-D-2.5"/>
    <n v="4"/>
    <x v="285"/>
    <s v="dtingly8f@goo.ne.jp"/>
    <x v="0"/>
    <x v="1"/>
    <x v="2"/>
    <x v="2"/>
    <n v="27.945"/>
    <n v="111.78"/>
    <s v="Excelsa"/>
    <s v="Dark"/>
    <x v="0"/>
  </r>
  <r>
    <s v="KTX-17944-494"/>
    <x v="257"/>
    <s v="74330-29286-RO"/>
    <s v="A-L-0.2"/>
    <n v="1"/>
    <x v="286"/>
    <s v="crushe8n@about.me"/>
    <x v="0"/>
    <x v="2"/>
    <x v="1"/>
    <x v="3"/>
    <n v="3.8849999999999998"/>
    <n v="3.8849999999999998"/>
    <s v="Arabica"/>
    <s v="Large"/>
    <x v="0"/>
  </r>
  <r>
    <s v="RDM-99811-230"/>
    <x v="258"/>
    <s v="22349-47389-GY"/>
    <s v="L-M-0.2"/>
    <n v="5"/>
    <x v="287"/>
    <s v="bchecci8h@usa.gov"/>
    <x v="2"/>
    <x v="3"/>
    <x v="0"/>
    <x v="3"/>
    <n v="4.3650000000000002"/>
    <n v="21.825000000000003"/>
    <s v="Liberica"/>
    <s v="Medium"/>
    <x v="1"/>
  </r>
  <r>
    <s v="JTU-55897-581"/>
    <x v="259"/>
    <s v="70290-38099-GB"/>
    <s v="R-M-0.2"/>
    <n v="5"/>
    <x v="288"/>
    <s v="jbagot8i@mac.com"/>
    <x v="0"/>
    <x v="0"/>
    <x v="0"/>
    <x v="3"/>
    <n v="2.9849999999999999"/>
    <n v="14.924999999999999"/>
    <s v="Robusta"/>
    <s v="Medium"/>
    <x v="1"/>
  </r>
  <r>
    <s v="CRK-07584-240"/>
    <x v="260"/>
    <s v="18741-72071-PP"/>
    <s v="A-M-1"/>
    <n v="3"/>
    <x v="289"/>
    <s v="ebeeble8j@soundcloud.com"/>
    <x v="0"/>
    <x v="2"/>
    <x v="0"/>
    <x v="0"/>
    <n v="11.25"/>
    <n v="33.75"/>
    <s v="Arabica"/>
    <s v="Medium"/>
    <x v="0"/>
  </r>
  <r>
    <s v="MKE-75518-399"/>
    <x v="261"/>
    <s v="62588-82624-II"/>
    <s v="A-M-1"/>
    <n v="3"/>
    <x v="290"/>
    <s v="cfluin8k@flickr.com"/>
    <x v="2"/>
    <x v="2"/>
    <x v="0"/>
    <x v="0"/>
    <n v="11.25"/>
    <n v="33.75"/>
    <s v="Arabica"/>
    <s v="Medium"/>
    <x v="1"/>
  </r>
  <r>
    <s v="AEL-51169-725"/>
    <x v="262"/>
    <s v="37430-29579-HD"/>
    <s v="L-M-0.2"/>
    <n v="6"/>
    <x v="291"/>
    <s v="ebletsor8l@vinaora.com"/>
    <x v="0"/>
    <x v="3"/>
    <x v="0"/>
    <x v="3"/>
    <n v="4.3650000000000002"/>
    <n v="26.19"/>
    <s v="Liberica"/>
    <s v="Medium"/>
    <x v="0"/>
  </r>
  <r>
    <s v="ZGM-83108-823"/>
    <x v="263"/>
    <s v="84132-22322-QT"/>
    <s v="E-L-1"/>
    <n v="1"/>
    <x v="292"/>
    <s v="pbrydell8m@bloglovin.com"/>
    <x v="1"/>
    <x v="1"/>
    <x v="1"/>
    <x v="0"/>
    <n v="14.85"/>
    <n v="14.85"/>
    <s v="Excelsa"/>
    <s v="Large"/>
    <x v="1"/>
  </r>
  <r>
    <s v="JBP-78754-392"/>
    <x v="212"/>
    <s v="74330-29286-RO"/>
    <s v="E-M-2.5"/>
    <n v="6"/>
    <x v="286"/>
    <s v="crushe8n@about.me"/>
    <x v="0"/>
    <x v="1"/>
    <x v="0"/>
    <x v="2"/>
    <n v="31.624999999999996"/>
    <n v="189.74999999999997"/>
    <s v="Excelsa"/>
    <s v="Medium"/>
    <x v="0"/>
  </r>
  <r>
    <s v="RNH-54912-747"/>
    <x v="187"/>
    <s v="37445-17791-NQ"/>
    <s v="R-M-0.5"/>
    <n v="1"/>
    <x v="293"/>
    <s v="nleethem8o@mac.com"/>
    <x v="0"/>
    <x v="0"/>
    <x v="0"/>
    <x v="1"/>
    <n v="5.97"/>
    <n v="5.97"/>
    <s v="Robusta"/>
    <s v="Medium"/>
    <x v="0"/>
  </r>
  <r>
    <s v="JDS-33440-914"/>
    <x v="248"/>
    <s v="58511-10548-ZU"/>
    <s v="R-M-1"/>
    <n v="3"/>
    <x v="294"/>
    <s v="anesfield8p@people.com.cn"/>
    <x v="2"/>
    <x v="0"/>
    <x v="0"/>
    <x v="0"/>
    <n v="9.9499999999999993"/>
    <n v="29.849999999999998"/>
    <s v="Robusta"/>
    <s v="Medium"/>
    <x v="0"/>
  </r>
  <r>
    <s v="SYX-48878-182"/>
    <x v="264"/>
    <s v="47725-34771-FJ"/>
    <s v="R-D-1"/>
    <n v="5"/>
    <x v="295"/>
    <s v=""/>
    <x v="0"/>
    <x v="0"/>
    <x v="2"/>
    <x v="0"/>
    <n v="8.9499999999999993"/>
    <n v="44.75"/>
    <s v="Robusta"/>
    <s v="Dark"/>
    <x v="1"/>
  </r>
  <r>
    <s v="ZGD-94763-868"/>
    <x v="265"/>
    <s v="53086-67334-KT"/>
    <s v="E-L-2.5"/>
    <n v="1"/>
    <x v="296"/>
    <s v="mbrockway8r@ibm.com"/>
    <x v="0"/>
    <x v="1"/>
    <x v="1"/>
    <x v="2"/>
    <n v="34.154999999999994"/>
    <n v="34.154999999999994"/>
    <s v="Excelsa"/>
    <s v="Large"/>
    <x v="0"/>
  </r>
  <r>
    <s v="CZY-70361-485"/>
    <x v="266"/>
    <s v="83308-82257-UN"/>
    <s v="E-L-2.5"/>
    <n v="6"/>
    <x v="297"/>
    <s v="nlush8s@dedecms.com"/>
    <x v="1"/>
    <x v="1"/>
    <x v="1"/>
    <x v="2"/>
    <n v="34.154999999999994"/>
    <n v="204.92999999999995"/>
    <s v="Excelsa"/>
    <s v="Large"/>
    <x v="1"/>
  </r>
  <r>
    <s v="RJR-12175-899"/>
    <x v="267"/>
    <s v="37274-08534-FM"/>
    <s v="E-D-0.5"/>
    <n v="3"/>
    <x v="298"/>
    <s v="smcmillian8t@csmonitor.com"/>
    <x v="0"/>
    <x v="1"/>
    <x v="2"/>
    <x v="1"/>
    <n v="7.29"/>
    <n v="21.87"/>
    <s v="Excelsa"/>
    <s v="Dark"/>
    <x v="1"/>
  </r>
  <r>
    <s v="ELB-07929-407"/>
    <x v="204"/>
    <s v="54004-04664-AA"/>
    <s v="A-M-2.5"/>
    <n v="2"/>
    <x v="299"/>
    <s v="tbennison8u@google.cn"/>
    <x v="0"/>
    <x v="2"/>
    <x v="0"/>
    <x v="2"/>
    <n v="25.874999999999996"/>
    <n v="51.749999999999993"/>
    <s v="Arabica"/>
    <s v="Medium"/>
    <x v="0"/>
  </r>
  <r>
    <s v="UJQ-54441-340"/>
    <x v="268"/>
    <s v="26822-19510-SD"/>
    <s v="E-M-0.2"/>
    <n v="2"/>
    <x v="300"/>
    <s v="gtweed8v@yolasite.com"/>
    <x v="0"/>
    <x v="1"/>
    <x v="0"/>
    <x v="3"/>
    <n v="4.125"/>
    <n v="8.25"/>
    <s v="Excelsa"/>
    <s v="Medium"/>
    <x v="0"/>
  </r>
  <r>
    <s v="UJQ-54441-340"/>
    <x v="268"/>
    <s v="26822-19510-SD"/>
    <s v="A-L-0.2"/>
    <n v="5"/>
    <x v="300"/>
    <s v="gtweed8v@yolasite.com"/>
    <x v="0"/>
    <x v="2"/>
    <x v="1"/>
    <x v="3"/>
    <n v="3.8849999999999998"/>
    <n v="19.424999999999997"/>
    <s v="Arabica"/>
    <s v="Large"/>
    <x v="0"/>
  </r>
  <r>
    <s v="OWY-43108-475"/>
    <x v="269"/>
    <s v="06432-73165-ML"/>
    <s v="A-M-0.2"/>
    <n v="6"/>
    <x v="301"/>
    <s v="ggoggin8x@wix.com"/>
    <x v="1"/>
    <x v="2"/>
    <x v="0"/>
    <x v="3"/>
    <n v="3.375"/>
    <n v="20.25"/>
    <s v="Arabica"/>
    <s v="Medium"/>
    <x v="0"/>
  </r>
  <r>
    <s v="GNO-91911-159"/>
    <x v="145"/>
    <s v="96503-31833-CW"/>
    <s v="L-D-0.5"/>
    <n v="3"/>
    <x v="302"/>
    <s v="sjeyness8y@biglobe.ne.jp"/>
    <x v="1"/>
    <x v="3"/>
    <x v="2"/>
    <x v="1"/>
    <n v="7.77"/>
    <n v="23.31"/>
    <s v="Liberica"/>
    <s v="Dark"/>
    <x v="1"/>
  </r>
  <r>
    <s v="CNY-06284-066"/>
    <x v="270"/>
    <s v="63985-64148-MG"/>
    <s v="E-D-0.2"/>
    <n v="5"/>
    <x v="303"/>
    <s v="dbonhome8z@shinystat.com"/>
    <x v="0"/>
    <x v="1"/>
    <x v="2"/>
    <x v="3"/>
    <n v="3.645"/>
    <n v="18.225000000000001"/>
    <s v="Excelsa"/>
    <s v="Dark"/>
    <x v="0"/>
  </r>
  <r>
    <s v="OQS-46321-904"/>
    <x v="271"/>
    <s v="19597-91185-CM"/>
    <s v="E-M-1"/>
    <n v="1"/>
    <x v="304"/>
    <s v=""/>
    <x v="0"/>
    <x v="1"/>
    <x v="0"/>
    <x v="0"/>
    <n v="13.75"/>
    <n v="13.75"/>
    <s v="Excelsa"/>
    <s v="Medium"/>
    <x v="1"/>
  </r>
  <r>
    <s v="IBW-87442-480"/>
    <x v="272"/>
    <s v="79814-23626-JR"/>
    <s v="A-L-2.5"/>
    <n v="1"/>
    <x v="305"/>
    <s v="tle91@epa.gov"/>
    <x v="0"/>
    <x v="2"/>
    <x v="1"/>
    <x v="2"/>
    <n v="29.784999999999997"/>
    <n v="29.784999999999997"/>
    <s v="Arabica"/>
    <s v="Large"/>
    <x v="0"/>
  </r>
  <r>
    <s v="DGZ-82537-477"/>
    <x v="252"/>
    <s v="43439-94003-DW"/>
    <s v="R-D-1"/>
    <n v="5"/>
    <x v="306"/>
    <s v=""/>
    <x v="0"/>
    <x v="0"/>
    <x v="2"/>
    <x v="0"/>
    <n v="8.9499999999999993"/>
    <n v="44.75"/>
    <s v="Robusta"/>
    <s v="Dark"/>
    <x v="1"/>
  </r>
  <r>
    <s v="LPS-39089-432"/>
    <x v="273"/>
    <s v="97655-45555-LI"/>
    <s v="R-D-1"/>
    <n v="5"/>
    <x v="307"/>
    <s v="balldridge93@yandex.ru"/>
    <x v="0"/>
    <x v="0"/>
    <x v="2"/>
    <x v="0"/>
    <n v="8.9499999999999993"/>
    <n v="44.75"/>
    <s v="Robusta"/>
    <s v="Dark"/>
    <x v="0"/>
  </r>
  <r>
    <s v="MQU-86100-929"/>
    <x v="274"/>
    <s v="64418-01720-VW"/>
    <s v="L-L-0.5"/>
    <n v="4"/>
    <x v="308"/>
    <s v=""/>
    <x v="0"/>
    <x v="3"/>
    <x v="1"/>
    <x v="1"/>
    <n v="9.51"/>
    <n v="38.04"/>
    <s v="Liberica"/>
    <s v="Large"/>
    <x v="0"/>
  </r>
  <r>
    <s v="XUR-14132-391"/>
    <x v="275"/>
    <s v="96836-09258-RI"/>
    <s v="R-D-0.5"/>
    <n v="4"/>
    <x v="309"/>
    <s v="lgoodger95@guardian.co.uk"/>
    <x v="0"/>
    <x v="0"/>
    <x v="2"/>
    <x v="1"/>
    <n v="5.3699999999999992"/>
    <n v="21.479999999999997"/>
    <s v="Robusta"/>
    <s v="Dark"/>
    <x v="0"/>
  </r>
  <r>
    <s v="OVI-27064-381"/>
    <x v="276"/>
    <s v="37274-08534-FM"/>
    <s v="R-D-0.5"/>
    <n v="3"/>
    <x v="298"/>
    <s v="smcmillian8t@csmonitor.com"/>
    <x v="0"/>
    <x v="0"/>
    <x v="2"/>
    <x v="1"/>
    <n v="5.3699999999999992"/>
    <n v="16.11"/>
    <s v="Robusta"/>
    <s v="Dark"/>
    <x v="1"/>
  </r>
  <r>
    <s v="SHP-17012-870"/>
    <x v="277"/>
    <s v="69529-07533-CV"/>
    <s v="R-M-2.5"/>
    <n v="1"/>
    <x v="310"/>
    <s v="cdrewett97@wikipedia.org"/>
    <x v="0"/>
    <x v="0"/>
    <x v="0"/>
    <x v="2"/>
    <n v="22.884999999999998"/>
    <n v="22.884999999999998"/>
    <s v="Robusta"/>
    <s v="Medium"/>
    <x v="0"/>
  </r>
  <r>
    <s v="FDY-03414-903"/>
    <x v="278"/>
    <s v="94840-49457-UD"/>
    <s v="A-D-0.5"/>
    <n v="3"/>
    <x v="311"/>
    <s v="qparsons98@blogtalkradio.com"/>
    <x v="0"/>
    <x v="2"/>
    <x v="2"/>
    <x v="1"/>
    <n v="5.97"/>
    <n v="17.91"/>
    <s v="Arabica"/>
    <s v="Dark"/>
    <x v="0"/>
  </r>
  <r>
    <s v="WXT-85291-143"/>
    <x v="279"/>
    <s v="81414-81273-DK"/>
    <s v="R-M-0.5"/>
    <n v="4"/>
    <x v="312"/>
    <s v="vceely99@auda.org.au"/>
    <x v="0"/>
    <x v="0"/>
    <x v="0"/>
    <x v="1"/>
    <n v="5.97"/>
    <n v="23.88"/>
    <s v="Robusta"/>
    <s v="Medium"/>
    <x v="0"/>
  </r>
  <r>
    <s v="QNP-18893-547"/>
    <x v="280"/>
    <s v="76930-61689-CH"/>
    <s v="R-L-1"/>
    <n v="5"/>
    <x v="313"/>
    <s v=""/>
    <x v="0"/>
    <x v="0"/>
    <x v="1"/>
    <x v="0"/>
    <n v="11.95"/>
    <n v="59.75"/>
    <s v="Robusta"/>
    <s v="Large"/>
    <x v="1"/>
  </r>
  <r>
    <s v="DOH-92927-530"/>
    <x v="281"/>
    <s v="12839-56537-TQ"/>
    <s v="L-L-0.2"/>
    <n v="6"/>
    <x v="314"/>
    <s v="cvasiliev9b@discuz.net"/>
    <x v="0"/>
    <x v="3"/>
    <x v="1"/>
    <x v="3"/>
    <n v="4.7549999999999999"/>
    <n v="28.53"/>
    <s v="Liberica"/>
    <s v="Large"/>
    <x v="0"/>
  </r>
  <r>
    <s v="HGJ-82768-173"/>
    <x v="282"/>
    <s v="62741-01322-HU"/>
    <s v="A-M-1"/>
    <n v="4"/>
    <x v="315"/>
    <s v="tomoylan9c@liveinternet.ru"/>
    <x v="2"/>
    <x v="2"/>
    <x v="0"/>
    <x v="0"/>
    <n v="11.25"/>
    <n v="45"/>
    <s v="Arabica"/>
    <s v="Medium"/>
    <x v="1"/>
  </r>
  <r>
    <s v="YPT-95383-088"/>
    <x v="283"/>
    <s v="43439-94003-DW"/>
    <s v="E-D-2.5"/>
    <n v="2"/>
    <x v="306"/>
    <s v=""/>
    <x v="0"/>
    <x v="1"/>
    <x v="2"/>
    <x v="2"/>
    <n v="27.945"/>
    <n v="55.89"/>
    <s v="Excelsa"/>
    <s v="Dark"/>
    <x v="1"/>
  </r>
  <r>
    <s v="OYH-16533-767"/>
    <x v="284"/>
    <s v="44932-34838-RM"/>
    <s v="E-L-1"/>
    <n v="4"/>
    <x v="316"/>
    <s v="wfetherston9e@constantcontact.com"/>
    <x v="0"/>
    <x v="1"/>
    <x v="1"/>
    <x v="0"/>
    <n v="14.85"/>
    <n v="59.4"/>
    <s v="Excelsa"/>
    <s v="Large"/>
    <x v="1"/>
  </r>
  <r>
    <s v="DWW-28642-549"/>
    <x v="285"/>
    <s v="91181-19412-RQ"/>
    <s v="E-D-0.2"/>
    <n v="2"/>
    <x v="317"/>
    <s v="erasmus9f@techcrunch.com"/>
    <x v="0"/>
    <x v="1"/>
    <x v="2"/>
    <x v="3"/>
    <n v="3.645"/>
    <n v="7.29"/>
    <s v="Excelsa"/>
    <s v="Dark"/>
    <x v="0"/>
  </r>
  <r>
    <s v="CGO-79583-871"/>
    <x v="286"/>
    <s v="37182-54930-XC"/>
    <s v="E-D-0.5"/>
    <n v="1"/>
    <x v="318"/>
    <s v="wgiorgioni9g@wikipedia.org"/>
    <x v="0"/>
    <x v="1"/>
    <x v="2"/>
    <x v="1"/>
    <n v="7.29"/>
    <n v="7.29"/>
    <s v="Excelsa"/>
    <s v="Dark"/>
    <x v="0"/>
  </r>
  <r>
    <s v="TFY-52090-386"/>
    <x v="287"/>
    <s v="08613-17327-XT"/>
    <s v="E-L-0.5"/>
    <n v="2"/>
    <x v="319"/>
    <s v="lscargle9h@myspace.com"/>
    <x v="0"/>
    <x v="1"/>
    <x v="1"/>
    <x v="1"/>
    <n v="8.91"/>
    <n v="17.82"/>
    <s v="Excelsa"/>
    <s v="Large"/>
    <x v="1"/>
  </r>
  <r>
    <s v="TFY-52090-386"/>
    <x v="287"/>
    <s v="08613-17327-XT"/>
    <s v="L-D-0.5"/>
    <n v="5"/>
    <x v="319"/>
    <s v="lscargle9h@myspace.com"/>
    <x v="0"/>
    <x v="3"/>
    <x v="2"/>
    <x v="1"/>
    <n v="7.77"/>
    <n v="38.849999999999994"/>
    <s v="Liberica"/>
    <s v="Dark"/>
    <x v="1"/>
  </r>
  <r>
    <s v="NYY-73968-094"/>
    <x v="288"/>
    <s v="70451-38048-AH"/>
    <s v="R-D-0.5"/>
    <n v="6"/>
    <x v="320"/>
    <s v="nclimance9j@europa.eu"/>
    <x v="0"/>
    <x v="0"/>
    <x v="2"/>
    <x v="1"/>
    <n v="5.3699999999999992"/>
    <n v="32.22"/>
    <s v="Robusta"/>
    <s v="Dark"/>
    <x v="1"/>
  </r>
  <r>
    <s v="QEY-71761-460"/>
    <x v="250"/>
    <s v="35442-75769-PL"/>
    <s v="R-M-1"/>
    <n v="2"/>
    <x v="321"/>
    <s v=""/>
    <x v="1"/>
    <x v="0"/>
    <x v="0"/>
    <x v="0"/>
    <n v="9.9499999999999993"/>
    <n v="19.899999999999999"/>
    <s v="Robusta"/>
    <s v="Medium"/>
    <x v="0"/>
  </r>
  <r>
    <s v="GKQ-82603-910"/>
    <x v="289"/>
    <s v="83737-56117-JE"/>
    <s v="R-L-1"/>
    <n v="5"/>
    <x v="322"/>
    <s v="asnazle9l@oracle.com"/>
    <x v="0"/>
    <x v="0"/>
    <x v="1"/>
    <x v="0"/>
    <n v="11.95"/>
    <n v="59.75"/>
    <s v="Robusta"/>
    <s v="Large"/>
    <x v="1"/>
  </r>
  <r>
    <s v="IOB-32673-745"/>
    <x v="290"/>
    <s v="07095-81281-NJ"/>
    <s v="A-L-0.5"/>
    <n v="3"/>
    <x v="323"/>
    <s v="rworg9m@arstechnica.com"/>
    <x v="0"/>
    <x v="2"/>
    <x v="1"/>
    <x v="1"/>
    <n v="7.77"/>
    <n v="23.31"/>
    <s v="Arabica"/>
    <s v="Large"/>
    <x v="0"/>
  </r>
  <r>
    <s v="YAU-98893-150"/>
    <x v="291"/>
    <s v="77043-48851-HG"/>
    <s v="L-M-1"/>
    <n v="3"/>
    <x v="324"/>
    <s v="ldanes9n@umn.edu"/>
    <x v="0"/>
    <x v="3"/>
    <x v="0"/>
    <x v="0"/>
    <n v="14.55"/>
    <n v="43.650000000000006"/>
    <s v="Liberica"/>
    <s v="Medium"/>
    <x v="1"/>
  </r>
  <r>
    <s v="XNM-14163-951"/>
    <x v="292"/>
    <s v="78224-60622-KH"/>
    <s v="E-L-2.5"/>
    <n v="6"/>
    <x v="325"/>
    <s v="skeynd9o@narod.ru"/>
    <x v="0"/>
    <x v="1"/>
    <x v="1"/>
    <x v="2"/>
    <n v="34.154999999999994"/>
    <n v="204.92999999999995"/>
    <s v="Excelsa"/>
    <s v="Large"/>
    <x v="1"/>
  </r>
  <r>
    <s v="JPB-45297-000"/>
    <x v="293"/>
    <s v="83105-86631-IU"/>
    <s v="R-L-0.2"/>
    <n v="4"/>
    <x v="326"/>
    <s v="ddaveridge9p@arstechnica.com"/>
    <x v="0"/>
    <x v="0"/>
    <x v="1"/>
    <x v="3"/>
    <n v="3.5849999999999995"/>
    <n v="14.339999999999998"/>
    <s v="Robusta"/>
    <s v="Large"/>
    <x v="1"/>
  </r>
  <r>
    <s v="MOU-74341-266"/>
    <x v="294"/>
    <s v="99358-65399-TC"/>
    <s v="A-D-0.5"/>
    <n v="4"/>
    <x v="327"/>
    <s v="jawdry9q@utexas.edu"/>
    <x v="0"/>
    <x v="2"/>
    <x v="2"/>
    <x v="1"/>
    <n v="5.97"/>
    <n v="23.88"/>
    <s v="Arabica"/>
    <s v="Dark"/>
    <x v="1"/>
  </r>
  <r>
    <s v="DHJ-87461-571"/>
    <x v="295"/>
    <s v="94525-76037-JP"/>
    <s v="A-M-1"/>
    <n v="2"/>
    <x v="328"/>
    <s v="eryles9r@fastcompany.com"/>
    <x v="0"/>
    <x v="2"/>
    <x v="0"/>
    <x v="0"/>
    <n v="11.25"/>
    <n v="22.5"/>
    <s v="Arabica"/>
    <s v="Medium"/>
    <x v="1"/>
  </r>
  <r>
    <s v="DKM-97676-850"/>
    <x v="296"/>
    <s v="43439-94003-DW"/>
    <s v="E-D-0.5"/>
    <n v="5"/>
    <x v="306"/>
    <s v=""/>
    <x v="0"/>
    <x v="1"/>
    <x v="2"/>
    <x v="1"/>
    <n v="7.29"/>
    <n v="36.450000000000003"/>
    <s v="Excelsa"/>
    <s v="Dark"/>
    <x v="1"/>
  </r>
  <r>
    <s v="UEB-09112-118"/>
    <x v="297"/>
    <s v="82718-93677-XO"/>
    <s v="A-M-0.5"/>
    <n v="4"/>
    <x v="329"/>
    <s v=""/>
    <x v="0"/>
    <x v="2"/>
    <x v="0"/>
    <x v="1"/>
    <n v="6.75"/>
    <n v="27"/>
    <s v="Arabica"/>
    <s v="Medium"/>
    <x v="0"/>
  </r>
  <r>
    <s v="ORZ-67699-748"/>
    <x v="298"/>
    <s v="44708-78241-DF"/>
    <s v="A-M-2.5"/>
    <n v="6"/>
    <x v="330"/>
    <s v="jcaldicott9u@usda.gov"/>
    <x v="0"/>
    <x v="2"/>
    <x v="0"/>
    <x v="2"/>
    <n v="25.874999999999996"/>
    <n v="155.24999999999997"/>
    <s v="Arabica"/>
    <s v="Medium"/>
    <x v="1"/>
  </r>
  <r>
    <s v="JXP-28398-485"/>
    <x v="299"/>
    <s v="23039-93032-FN"/>
    <s v="A-D-2.5"/>
    <n v="5"/>
    <x v="331"/>
    <s v="mvedmore9v@a8.net"/>
    <x v="0"/>
    <x v="2"/>
    <x v="2"/>
    <x v="2"/>
    <n v="22.884999999999998"/>
    <n v="114.42499999999998"/>
    <s v="Arabica"/>
    <s v="Dark"/>
    <x v="0"/>
  </r>
  <r>
    <s v="WWH-92259-198"/>
    <x v="300"/>
    <s v="35256-12529-FT"/>
    <s v="L-D-1"/>
    <n v="4"/>
    <x v="332"/>
    <s v="wromao9w@chronoengine.com"/>
    <x v="0"/>
    <x v="3"/>
    <x v="2"/>
    <x v="0"/>
    <n v="12.95"/>
    <n v="51.8"/>
    <s v="Liberica"/>
    <s v="Dark"/>
    <x v="0"/>
  </r>
  <r>
    <s v="FLR-82914-153"/>
    <x v="301"/>
    <s v="86100-33488-WP"/>
    <s v="A-M-2.5"/>
    <n v="6"/>
    <x v="333"/>
    <s v=""/>
    <x v="0"/>
    <x v="2"/>
    <x v="0"/>
    <x v="2"/>
    <n v="25.874999999999996"/>
    <n v="155.24999999999997"/>
    <s v="Arabica"/>
    <s v="Medium"/>
    <x v="1"/>
  </r>
  <r>
    <s v="AMB-93600-000"/>
    <x v="302"/>
    <s v="64435-53100-WM"/>
    <s v="A-L-2.5"/>
    <n v="1"/>
    <x v="334"/>
    <s v="tcotmore9y@amazonaws.com"/>
    <x v="0"/>
    <x v="2"/>
    <x v="1"/>
    <x v="2"/>
    <n v="29.784999999999997"/>
    <n v="29.784999999999997"/>
    <s v="Arabica"/>
    <s v="Large"/>
    <x v="1"/>
  </r>
  <r>
    <s v="FEP-36895-658"/>
    <x v="303"/>
    <s v="44699-43836-UH"/>
    <s v="R-L-0.2"/>
    <n v="6"/>
    <x v="335"/>
    <s v="yskipsey9z@spotify.com"/>
    <x v="2"/>
    <x v="0"/>
    <x v="1"/>
    <x v="3"/>
    <n v="3.5849999999999995"/>
    <n v="21.509999999999998"/>
    <s v="Robusta"/>
    <s v="Large"/>
    <x v="1"/>
  </r>
  <r>
    <s v="RXW-91413-276"/>
    <x v="304"/>
    <s v="29588-35679-RG"/>
    <s v="R-D-2.5"/>
    <n v="2"/>
    <x v="336"/>
    <s v="ncorpsa0@gmpg.org"/>
    <x v="0"/>
    <x v="0"/>
    <x v="2"/>
    <x v="2"/>
    <n v="20.584999999999997"/>
    <n v="41.169999999999995"/>
    <s v="Robusta"/>
    <s v="Dark"/>
    <x v="1"/>
  </r>
  <r>
    <s v="RXW-91413-276"/>
    <x v="304"/>
    <s v="29588-35679-RG"/>
    <s v="R-M-0.5"/>
    <n v="1"/>
    <x v="336"/>
    <s v="ncorpsa0@gmpg.org"/>
    <x v="0"/>
    <x v="0"/>
    <x v="0"/>
    <x v="1"/>
    <n v="5.97"/>
    <n v="5.97"/>
    <s v="Robusta"/>
    <s v="Medium"/>
    <x v="1"/>
  </r>
  <r>
    <s v="SDB-77492-188"/>
    <x v="305"/>
    <s v="64815-54078-HH"/>
    <s v="E-L-1"/>
    <n v="5"/>
    <x v="337"/>
    <s v="fbabbera2@stanford.edu"/>
    <x v="0"/>
    <x v="1"/>
    <x v="1"/>
    <x v="0"/>
    <n v="14.85"/>
    <n v="74.25"/>
    <s v="Excelsa"/>
    <s v="Large"/>
    <x v="0"/>
  </r>
  <r>
    <s v="RZN-65182-395"/>
    <x v="196"/>
    <s v="59572-41990-XY"/>
    <s v="L-M-1"/>
    <n v="6"/>
    <x v="338"/>
    <s v="kloxtona3@opensource.org"/>
    <x v="0"/>
    <x v="3"/>
    <x v="0"/>
    <x v="0"/>
    <n v="14.55"/>
    <n v="87.300000000000011"/>
    <s v="Liberica"/>
    <s v="Medium"/>
    <x v="1"/>
  </r>
  <r>
    <s v="HDQ-86094-507"/>
    <x v="110"/>
    <s v="32481-61533-ZJ"/>
    <s v="E-D-1"/>
    <n v="6"/>
    <x v="339"/>
    <s v="ptoffula4@posterous.com"/>
    <x v="0"/>
    <x v="1"/>
    <x v="2"/>
    <x v="0"/>
    <n v="12.15"/>
    <n v="72.900000000000006"/>
    <s v="Excelsa"/>
    <s v="Dark"/>
    <x v="0"/>
  </r>
  <r>
    <s v="YXO-79631-417"/>
    <x v="24"/>
    <s v="31587-92570-HL"/>
    <s v="L-D-0.5"/>
    <n v="1"/>
    <x v="340"/>
    <s v="cgwinnetta5@behance.net"/>
    <x v="0"/>
    <x v="3"/>
    <x v="2"/>
    <x v="1"/>
    <n v="7.77"/>
    <n v="7.77"/>
    <s v="Liberica"/>
    <s v="Dark"/>
    <x v="1"/>
  </r>
  <r>
    <s v="SNF-57032-096"/>
    <x v="306"/>
    <s v="93832-04799-ID"/>
    <s v="E-D-0.5"/>
    <n v="6"/>
    <x v="341"/>
    <s v=""/>
    <x v="0"/>
    <x v="1"/>
    <x v="2"/>
    <x v="1"/>
    <n v="7.29"/>
    <n v="43.74"/>
    <s v="Excelsa"/>
    <s v="Dark"/>
    <x v="1"/>
  </r>
  <r>
    <s v="DGL-29648-995"/>
    <x v="307"/>
    <s v="59367-30821-ZQ"/>
    <s v="L-M-0.2"/>
    <n v="2"/>
    <x v="342"/>
    <s v=""/>
    <x v="0"/>
    <x v="3"/>
    <x v="0"/>
    <x v="3"/>
    <n v="4.3650000000000002"/>
    <n v="8.73"/>
    <s v="Liberica"/>
    <s v="Medium"/>
    <x v="0"/>
  </r>
  <r>
    <s v="GPU-65651-504"/>
    <x v="308"/>
    <s v="83947-45528-ET"/>
    <s v="E-M-2.5"/>
    <n v="2"/>
    <x v="343"/>
    <s v="lflaoniera8@wordpress.org"/>
    <x v="0"/>
    <x v="1"/>
    <x v="0"/>
    <x v="2"/>
    <n v="31.624999999999996"/>
    <n v="63.249999999999993"/>
    <s v="Excelsa"/>
    <s v="Medium"/>
    <x v="1"/>
  </r>
  <r>
    <s v="OJU-34452-896"/>
    <x v="309"/>
    <s v="60799-92593-CX"/>
    <s v="E-L-0.5"/>
    <n v="1"/>
    <x v="344"/>
    <s v=""/>
    <x v="0"/>
    <x v="1"/>
    <x v="1"/>
    <x v="1"/>
    <n v="8.91"/>
    <n v="8.91"/>
    <s v="Excelsa"/>
    <s v="Large"/>
    <x v="0"/>
  </r>
  <r>
    <s v="GZS-50547-887"/>
    <x v="310"/>
    <s v="61600-55136-UM"/>
    <s v="E-D-1"/>
    <n v="2"/>
    <x v="345"/>
    <s v="ccatchesideaa@macromedia.com"/>
    <x v="0"/>
    <x v="1"/>
    <x v="2"/>
    <x v="0"/>
    <n v="12.15"/>
    <n v="24.3"/>
    <s v="Excelsa"/>
    <s v="Dark"/>
    <x v="0"/>
  </r>
  <r>
    <s v="ESR-54041-053"/>
    <x v="311"/>
    <s v="59771-90302-OF"/>
    <s v="A-L-0.5"/>
    <n v="6"/>
    <x v="346"/>
    <s v="cgibbonsonab@accuweather.com"/>
    <x v="0"/>
    <x v="2"/>
    <x v="1"/>
    <x v="1"/>
    <n v="7.77"/>
    <n v="46.62"/>
    <s v="Arabica"/>
    <s v="Large"/>
    <x v="0"/>
  </r>
  <r>
    <s v="OGD-10781-526"/>
    <x v="132"/>
    <s v="16880-78077-FB"/>
    <s v="R-L-0.5"/>
    <n v="6"/>
    <x v="347"/>
    <s v="tfarraac@behance.net"/>
    <x v="0"/>
    <x v="0"/>
    <x v="1"/>
    <x v="1"/>
    <n v="7.169999999999999"/>
    <n v="43.019999999999996"/>
    <s v="Robusta"/>
    <s v="Large"/>
    <x v="1"/>
  </r>
  <r>
    <s v="FVH-29271-315"/>
    <x v="312"/>
    <s v="74415-50873-FC"/>
    <s v="A-D-0.5"/>
    <n v="3"/>
    <x v="348"/>
    <s v=""/>
    <x v="1"/>
    <x v="2"/>
    <x v="2"/>
    <x v="1"/>
    <n v="5.97"/>
    <n v="17.91"/>
    <s v="Arabica"/>
    <s v="Dark"/>
    <x v="0"/>
  </r>
  <r>
    <s v="BNZ-20544-633"/>
    <x v="313"/>
    <s v="31798-95707-NR"/>
    <s v="L-L-0.5"/>
    <n v="4"/>
    <x v="349"/>
    <s v="gbamfieldae@yellowpages.com"/>
    <x v="0"/>
    <x v="3"/>
    <x v="1"/>
    <x v="1"/>
    <n v="9.51"/>
    <n v="38.04"/>
    <s v="Liberica"/>
    <s v="Large"/>
    <x v="0"/>
  </r>
  <r>
    <s v="FUX-85791-078"/>
    <x v="156"/>
    <s v="59122-08794-WT"/>
    <s v="A-M-0.2"/>
    <n v="2"/>
    <x v="350"/>
    <s v="whollingdaleaf@about.me"/>
    <x v="0"/>
    <x v="2"/>
    <x v="0"/>
    <x v="3"/>
    <n v="3.375"/>
    <n v="6.75"/>
    <s v="Arabica"/>
    <s v="Medium"/>
    <x v="0"/>
  </r>
  <r>
    <s v="YXP-20078-116"/>
    <x v="314"/>
    <s v="37238-52421-JJ"/>
    <s v="R-M-0.5"/>
    <n v="1"/>
    <x v="351"/>
    <s v="jdeag@xrea.com"/>
    <x v="0"/>
    <x v="0"/>
    <x v="0"/>
    <x v="1"/>
    <n v="5.97"/>
    <n v="5.97"/>
    <s v="Robusta"/>
    <s v="Medium"/>
    <x v="0"/>
  </r>
  <r>
    <s v="VQV-59984-866"/>
    <x v="315"/>
    <s v="48854-01899-FN"/>
    <s v="R-D-0.2"/>
    <n v="3"/>
    <x v="352"/>
    <s v="vskulletah@tinyurl.com"/>
    <x v="1"/>
    <x v="0"/>
    <x v="2"/>
    <x v="3"/>
    <n v="2.6849999999999996"/>
    <n v="8.0549999999999997"/>
    <s v="Robusta"/>
    <s v="Dark"/>
    <x v="1"/>
  </r>
  <r>
    <s v="JEH-37276-048"/>
    <x v="316"/>
    <s v="80896-38819-DW"/>
    <s v="A-L-0.5"/>
    <n v="3"/>
    <x v="353"/>
    <s v="jrudeforthai@wunderground.com"/>
    <x v="1"/>
    <x v="2"/>
    <x v="1"/>
    <x v="1"/>
    <n v="7.77"/>
    <n v="23.31"/>
    <s v="Arabica"/>
    <s v="Large"/>
    <x v="0"/>
  </r>
  <r>
    <s v="VYD-28555-589"/>
    <x v="317"/>
    <s v="29814-01459-RC"/>
    <s v="R-L-0.5"/>
    <n v="6"/>
    <x v="354"/>
    <s v="atomaszewskiaj@answers.com"/>
    <x v="2"/>
    <x v="0"/>
    <x v="1"/>
    <x v="1"/>
    <n v="7.169999999999999"/>
    <n v="43.019999999999996"/>
    <s v="Robusta"/>
    <s v="Large"/>
    <x v="0"/>
  </r>
  <r>
    <s v="WUG-76466-650"/>
    <x v="318"/>
    <s v="43439-94003-DW"/>
    <s v="L-D-0.5"/>
    <n v="3"/>
    <x v="306"/>
    <s v=""/>
    <x v="0"/>
    <x v="3"/>
    <x v="2"/>
    <x v="1"/>
    <n v="7.77"/>
    <n v="23.31"/>
    <s v="Liberica"/>
    <s v="Dark"/>
    <x v="1"/>
  </r>
  <r>
    <s v="RJV-08261-583"/>
    <x v="182"/>
    <s v="48497-29281-FE"/>
    <s v="A-D-0.2"/>
    <n v="5"/>
    <x v="355"/>
    <s v="pbessal@qq.com"/>
    <x v="0"/>
    <x v="2"/>
    <x v="2"/>
    <x v="3"/>
    <n v="2.9849999999999999"/>
    <n v="14.924999999999999"/>
    <s v="Arabica"/>
    <s v="Dark"/>
    <x v="0"/>
  </r>
  <r>
    <s v="PMR-56062-609"/>
    <x v="319"/>
    <s v="43605-12616-YH"/>
    <s v="E-D-0.5"/>
    <n v="3"/>
    <x v="356"/>
    <s v="ewindressam@marketwatch.com"/>
    <x v="0"/>
    <x v="1"/>
    <x v="2"/>
    <x v="1"/>
    <n v="7.29"/>
    <n v="21.87"/>
    <s v="Excelsa"/>
    <s v="Dark"/>
    <x v="1"/>
  </r>
  <r>
    <s v="XLD-12920-505"/>
    <x v="320"/>
    <s v="21907-75962-VB"/>
    <s v="E-L-0.5"/>
    <n v="6"/>
    <x v="357"/>
    <s v=""/>
    <x v="0"/>
    <x v="1"/>
    <x v="1"/>
    <x v="1"/>
    <n v="8.91"/>
    <n v="53.46"/>
    <s v="Excelsa"/>
    <s v="Large"/>
    <x v="0"/>
  </r>
  <r>
    <s v="UBW-50312-037"/>
    <x v="321"/>
    <s v="69503-12127-YD"/>
    <s v="A-L-2.5"/>
    <n v="4"/>
    <x v="358"/>
    <s v=""/>
    <x v="0"/>
    <x v="2"/>
    <x v="1"/>
    <x v="2"/>
    <n v="29.784999999999997"/>
    <n v="119.13999999999999"/>
    <s v="Arabica"/>
    <s v="Large"/>
    <x v="1"/>
  </r>
  <r>
    <s v="QAW-05889-019"/>
    <x v="322"/>
    <s v="68810-07329-EU"/>
    <s v="L-M-0.5"/>
    <n v="5"/>
    <x v="359"/>
    <s v="vbaumadierap@google.cn"/>
    <x v="0"/>
    <x v="3"/>
    <x v="0"/>
    <x v="1"/>
    <n v="8.73"/>
    <n v="43.650000000000006"/>
    <s v="Liberica"/>
    <s v="Medium"/>
    <x v="0"/>
  </r>
  <r>
    <s v="EPT-12715-397"/>
    <x v="128"/>
    <s v="08478-75251-OG"/>
    <s v="A-D-0.2"/>
    <n v="6"/>
    <x v="360"/>
    <s v=""/>
    <x v="0"/>
    <x v="2"/>
    <x v="2"/>
    <x v="3"/>
    <n v="2.9849999999999999"/>
    <n v="17.91"/>
    <s v="Arabica"/>
    <s v="Dark"/>
    <x v="0"/>
  </r>
  <r>
    <s v="DHT-93810-053"/>
    <x v="323"/>
    <s v="17005-82030-EA"/>
    <s v="E-L-1"/>
    <n v="5"/>
    <x v="361"/>
    <s v="sweldsar@wired.com"/>
    <x v="0"/>
    <x v="1"/>
    <x v="1"/>
    <x v="0"/>
    <n v="14.85"/>
    <n v="74.25"/>
    <s v="Excelsa"/>
    <s v="Large"/>
    <x v="0"/>
  </r>
  <r>
    <s v="DMY-96037-963"/>
    <x v="324"/>
    <s v="42179-95059-DO"/>
    <s v="L-D-0.2"/>
    <n v="3"/>
    <x v="362"/>
    <s v="msarvaras@artisteer.com"/>
    <x v="0"/>
    <x v="3"/>
    <x v="2"/>
    <x v="3"/>
    <n v="3.8849999999999998"/>
    <n v="11.654999999999999"/>
    <s v="Liberica"/>
    <s v="Dark"/>
    <x v="0"/>
  </r>
  <r>
    <s v="MBM-55936-917"/>
    <x v="325"/>
    <s v="55989-39849-WO"/>
    <s v="L-D-0.5"/>
    <n v="3"/>
    <x v="363"/>
    <s v="ahavickat@nsw.gov.au"/>
    <x v="0"/>
    <x v="3"/>
    <x v="2"/>
    <x v="1"/>
    <n v="7.77"/>
    <n v="23.31"/>
    <s v="Liberica"/>
    <s v="Dark"/>
    <x v="0"/>
  </r>
  <r>
    <s v="TPA-93614-840"/>
    <x v="326"/>
    <s v="28932-49296-TM"/>
    <s v="E-D-0.5"/>
    <n v="2"/>
    <x v="364"/>
    <s v="sdivinyau@ask.com"/>
    <x v="0"/>
    <x v="1"/>
    <x v="2"/>
    <x v="1"/>
    <n v="7.29"/>
    <n v="14.58"/>
    <s v="Excelsa"/>
    <s v="Dark"/>
    <x v="0"/>
  </r>
  <r>
    <s v="WDM-77521-710"/>
    <x v="327"/>
    <s v="86144-10144-CB"/>
    <s v="A-M-0.5"/>
    <n v="2"/>
    <x v="365"/>
    <s v="inorquoyav@businessweek.com"/>
    <x v="0"/>
    <x v="2"/>
    <x v="0"/>
    <x v="1"/>
    <n v="6.75"/>
    <n v="13.5"/>
    <s v="Arabica"/>
    <s v="Medium"/>
    <x v="1"/>
  </r>
  <r>
    <s v="EIP-19142-462"/>
    <x v="328"/>
    <s v="60973-72562-DQ"/>
    <s v="E-L-1"/>
    <n v="6"/>
    <x v="366"/>
    <s v="aiddisonaw@usa.gov"/>
    <x v="0"/>
    <x v="1"/>
    <x v="1"/>
    <x v="0"/>
    <n v="14.85"/>
    <n v="89.1"/>
    <s v="Excelsa"/>
    <s v="Large"/>
    <x v="1"/>
  </r>
  <r>
    <s v="EIP-19142-462"/>
    <x v="328"/>
    <s v="60973-72562-DQ"/>
    <s v="A-L-0.2"/>
    <n v="1"/>
    <x v="366"/>
    <s v="aiddisonaw@usa.gov"/>
    <x v="0"/>
    <x v="2"/>
    <x v="1"/>
    <x v="3"/>
    <n v="3.8849999999999998"/>
    <n v="3.8849999999999998"/>
    <s v="Arabica"/>
    <s v="Large"/>
    <x v="1"/>
  </r>
  <r>
    <s v="ZZL-76364-387"/>
    <x v="128"/>
    <s v="11263-86515-VU"/>
    <s v="R-L-2.5"/>
    <n v="4"/>
    <x v="367"/>
    <s v="rlongfielday@bluehost.com"/>
    <x v="0"/>
    <x v="0"/>
    <x v="1"/>
    <x v="2"/>
    <n v="27.484999999999996"/>
    <n v="109.93999999999998"/>
    <s v="Robusta"/>
    <s v="Large"/>
    <x v="1"/>
  </r>
  <r>
    <s v="GMF-18638-786"/>
    <x v="329"/>
    <s v="60004-62976-NI"/>
    <s v="L-D-0.5"/>
    <n v="6"/>
    <x v="368"/>
    <s v="gkislingburyaz@samsung.com"/>
    <x v="0"/>
    <x v="3"/>
    <x v="2"/>
    <x v="1"/>
    <n v="7.77"/>
    <n v="46.62"/>
    <s v="Liberica"/>
    <s v="Dark"/>
    <x v="0"/>
  </r>
  <r>
    <s v="TDJ-20844-787"/>
    <x v="330"/>
    <s v="77876-28498-HI"/>
    <s v="A-L-0.5"/>
    <n v="5"/>
    <x v="369"/>
    <s v="xgibbonsb0@artisteer.com"/>
    <x v="0"/>
    <x v="2"/>
    <x v="1"/>
    <x v="1"/>
    <n v="7.77"/>
    <n v="38.849999999999994"/>
    <s v="Arabica"/>
    <s v="Large"/>
    <x v="1"/>
  </r>
  <r>
    <s v="BWK-39400-446"/>
    <x v="331"/>
    <s v="61302-06948-EH"/>
    <s v="L-D-0.5"/>
    <n v="4"/>
    <x v="370"/>
    <s v="fparresb1@imageshack.us"/>
    <x v="0"/>
    <x v="3"/>
    <x v="2"/>
    <x v="1"/>
    <n v="7.77"/>
    <n v="31.08"/>
    <s v="Liberica"/>
    <s v="Dark"/>
    <x v="0"/>
  </r>
  <r>
    <s v="LCB-02099-995"/>
    <x v="332"/>
    <s v="06757-96251-UH"/>
    <s v="A-D-0.2"/>
    <n v="6"/>
    <x v="371"/>
    <s v="gsibrayb2@wsj.com"/>
    <x v="0"/>
    <x v="2"/>
    <x v="2"/>
    <x v="3"/>
    <n v="2.9849999999999999"/>
    <n v="17.91"/>
    <s v="Arabica"/>
    <s v="Dark"/>
    <x v="0"/>
  </r>
  <r>
    <s v="UBA-43678-174"/>
    <x v="333"/>
    <s v="44530-75983-OD"/>
    <s v="E-D-2.5"/>
    <n v="6"/>
    <x v="372"/>
    <s v="ihotchkinb3@mit.edu"/>
    <x v="2"/>
    <x v="1"/>
    <x v="2"/>
    <x v="2"/>
    <n v="27.945"/>
    <n v="167.67000000000002"/>
    <s v="Excelsa"/>
    <s v="Dark"/>
    <x v="1"/>
  </r>
  <r>
    <s v="UDH-24280-432"/>
    <x v="334"/>
    <s v="44865-58249-RY"/>
    <s v="L-L-1"/>
    <n v="4"/>
    <x v="373"/>
    <s v="nbroadberrieb4@gnu.org"/>
    <x v="0"/>
    <x v="3"/>
    <x v="1"/>
    <x v="0"/>
    <n v="15.85"/>
    <n v="63.4"/>
    <s v="Liberica"/>
    <s v="Large"/>
    <x v="1"/>
  </r>
  <r>
    <s v="IDQ-20193-502"/>
    <x v="335"/>
    <s v="36021-61205-DF"/>
    <s v="L-M-0.2"/>
    <n v="2"/>
    <x v="374"/>
    <s v="rpithcockb5@yellowbook.com"/>
    <x v="0"/>
    <x v="3"/>
    <x v="0"/>
    <x v="3"/>
    <n v="4.3650000000000002"/>
    <n v="8.73"/>
    <s v="Liberica"/>
    <s v="Medium"/>
    <x v="0"/>
  </r>
  <r>
    <s v="DJG-14442-608"/>
    <x v="336"/>
    <s v="75716-12782-SS"/>
    <s v="R-D-1"/>
    <n v="3"/>
    <x v="375"/>
    <s v="gcroysdaleb6@nih.gov"/>
    <x v="0"/>
    <x v="0"/>
    <x v="2"/>
    <x v="0"/>
    <n v="8.9499999999999993"/>
    <n v="26.849999999999998"/>
    <s v="Robusta"/>
    <s v="Dark"/>
    <x v="0"/>
  </r>
  <r>
    <s v="DWB-61381-370"/>
    <x v="337"/>
    <s v="11812-00461-KH"/>
    <s v="L-L-0.2"/>
    <n v="2"/>
    <x v="376"/>
    <s v="bgozzettb7@github.com"/>
    <x v="0"/>
    <x v="3"/>
    <x v="1"/>
    <x v="3"/>
    <n v="4.7549999999999999"/>
    <n v="9.51"/>
    <s v="Liberica"/>
    <s v="Large"/>
    <x v="1"/>
  </r>
  <r>
    <s v="FRD-17347-990"/>
    <x v="80"/>
    <s v="46681-78850-ZW"/>
    <s v="A-D-1"/>
    <n v="4"/>
    <x v="377"/>
    <s v="tcraggsb8@house.gov"/>
    <x v="1"/>
    <x v="2"/>
    <x v="2"/>
    <x v="0"/>
    <n v="9.9499999999999993"/>
    <n v="39.799999999999997"/>
    <s v="Arabica"/>
    <s v="Dark"/>
    <x v="1"/>
  </r>
  <r>
    <s v="YPP-27450-525"/>
    <x v="338"/>
    <s v="01932-87052-KO"/>
    <s v="E-M-0.5"/>
    <n v="3"/>
    <x v="378"/>
    <s v="lcullrfordb9@xing.com"/>
    <x v="0"/>
    <x v="1"/>
    <x v="0"/>
    <x v="1"/>
    <n v="8.25"/>
    <n v="24.75"/>
    <s v="Excelsa"/>
    <s v="Medium"/>
    <x v="0"/>
  </r>
  <r>
    <s v="EFC-39577-424"/>
    <x v="339"/>
    <s v="16046-34805-ZF"/>
    <s v="E-M-1"/>
    <n v="5"/>
    <x v="379"/>
    <s v="arizonba@xing.com"/>
    <x v="0"/>
    <x v="1"/>
    <x v="0"/>
    <x v="0"/>
    <n v="13.75"/>
    <n v="68.75"/>
    <s v="Excelsa"/>
    <s v="Medium"/>
    <x v="0"/>
  </r>
  <r>
    <s v="LAW-80062-016"/>
    <x v="340"/>
    <s v="34546-70516-LR"/>
    <s v="E-M-0.5"/>
    <n v="6"/>
    <x v="380"/>
    <s v=""/>
    <x v="1"/>
    <x v="1"/>
    <x v="0"/>
    <x v="1"/>
    <n v="8.25"/>
    <n v="49.5"/>
    <s v="Excelsa"/>
    <s v="Medium"/>
    <x v="1"/>
  </r>
  <r>
    <s v="WKL-27981-758"/>
    <x v="177"/>
    <s v="73699-93557-FZ"/>
    <s v="A-M-2.5"/>
    <n v="2"/>
    <x v="381"/>
    <s v="fmiellbc@spiegel.de"/>
    <x v="0"/>
    <x v="2"/>
    <x v="0"/>
    <x v="2"/>
    <n v="25.874999999999996"/>
    <n v="51.749999999999993"/>
    <s v="Arabica"/>
    <s v="Medium"/>
    <x v="0"/>
  </r>
  <r>
    <s v="VRT-39834-265"/>
    <x v="341"/>
    <s v="86686-37462-CK"/>
    <s v="L-L-1"/>
    <n v="3"/>
    <x v="382"/>
    <s v=""/>
    <x v="1"/>
    <x v="3"/>
    <x v="1"/>
    <x v="0"/>
    <n v="15.85"/>
    <n v="47.55"/>
    <s v="Liberica"/>
    <s v="Large"/>
    <x v="0"/>
  </r>
  <r>
    <s v="QTC-71005-730"/>
    <x v="342"/>
    <s v="14298-02150-KH"/>
    <s v="A-L-0.2"/>
    <n v="4"/>
    <x v="383"/>
    <s v=""/>
    <x v="0"/>
    <x v="2"/>
    <x v="1"/>
    <x v="3"/>
    <n v="3.8849999999999998"/>
    <n v="15.54"/>
    <s v="Arabica"/>
    <s v="Large"/>
    <x v="1"/>
  </r>
  <r>
    <s v="TNX-09857-717"/>
    <x v="343"/>
    <s v="48675-07824-HJ"/>
    <s v="L-M-1"/>
    <n v="6"/>
    <x v="384"/>
    <s v=""/>
    <x v="0"/>
    <x v="3"/>
    <x v="0"/>
    <x v="0"/>
    <n v="14.55"/>
    <n v="87.300000000000011"/>
    <s v="Liberica"/>
    <s v="Medium"/>
    <x v="0"/>
  </r>
  <r>
    <s v="JZV-43874-185"/>
    <x v="344"/>
    <s v="18551-80943-YQ"/>
    <s v="A-M-1"/>
    <n v="5"/>
    <x v="385"/>
    <s v=""/>
    <x v="0"/>
    <x v="2"/>
    <x v="0"/>
    <x v="0"/>
    <n v="11.25"/>
    <n v="56.25"/>
    <s v="Arabica"/>
    <s v="Medium"/>
    <x v="0"/>
  </r>
  <r>
    <s v="ICF-17486-106"/>
    <x v="47"/>
    <s v="19196-09748-DB"/>
    <s v="L-L-2.5"/>
    <n v="1"/>
    <x v="386"/>
    <s v="wspringallbh@jugem.jp"/>
    <x v="0"/>
    <x v="3"/>
    <x v="1"/>
    <x v="2"/>
    <n v="36.454999999999998"/>
    <n v="36.454999999999998"/>
    <s v="Liberica"/>
    <s v="Large"/>
    <x v="0"/>
  </r>
  <r>
    <s v="BMK-49520-383"/>
    <x v="345"/>
    <s v="72233-08665-IP"/>
    <s v="R-L-0.2"/>
    <n v="3"/>
    <x v="387"/>
    <s v=""/>
    <x v="0"/>
    <x v="0"/>
    <x v="1"/>
    <x v="3"/>
    <n v="3.5849999999999995"/>
    <n v="10.754999999999999"/>
    <s v="Robusta"/>
    <s v="Large"/>
    <x v="0"/>
  </r>
  <r>
    <s v="HTS-15020-632"/>
    <x v="169"/>
    <s v="53817-13148-RK"/>
    <s v="R-M-0.2"/>
    <n v="3"/>
    <x v="388"/>
    <s v="ghawkyensbj@census.gov"/>
    <x v="0"/>
    <x v="0"/>
    <x v="0"/>
    <x v="3"/>
    <n v="2.9849999999999999"/>
    <n v="8.9550000000000001"/>
    <s v="Robusta"/>
    <s v="Medium"/>
    <x v="1"/>
  </r>
  <r>
    <s v="YLE-18247-749"/>
    <x v="346"/>
    <s v="92227-49331-QR"/>
    <s v="A-L-0.5"/>
    <n v="3"/>
    <x v="389"/>
    <s v=""/>
    <x v="0"/>
    <x v="2"/>
    <x v="1"/>
    <x v="1"/>
    <n v="7.77"/>
    <n v="23.31"/>
    <s v="Arabica"/>
    <s v="Large"/>
    <x v="0"/>
  </r>
  <r>
    <s v="KJJ-12573-591"/>
    <x v="347"/>
    <s v="12997-41076-FQ"/>
    <s v="A-L-2.5"/>
    <n v="1"/>
    <x v="390"/>
    <s v=""/>
    <x v="0"/>
    <x v="2"/>
    <x v="1"/>
    <x v="2"/>
    <n v="29.784999999999997"/>
    <n v="29.784999999999997"/>
    <s v="Arabica"/>
    <s v="Large"/>
    <x v="0"/>
  </r>
  <r>
    <s v="RGU-43561-950"/>
    <x v="348"/>
    <s v="44220-00348-MB"/>
    <s v="A-L-2.5"/>
    <n v="5"/>
    <x v="391"/>
    <s v="bmcgilvrabm@so-net.ne.jp"/>
    <x v="0"/>
    <x v="2"/>
    <x v="1"/>
    <x v="2"/>
    <n v="29.784999999999997"/>
    <n v="148.92499999999998"/>
    <s v="Arabica"/>
    <s v="Large"/>
    <x v="0"/>
  </r>
  <r>
    <s v="JSN-73975-443"/>
    <x v="349"/>
    <s v="93047-98331-DD"/>
    <s v="L-M-0.5"/>
    <n v="1"/>
    <x v="392"/>
    <s v="adanzeybn@github.com"/>
    <x v="0"/>
    <x v="3"/>
    <x v="0"/>
    <x v="1"/>
    <n v="8.73"/>
    <n v="8.73"/>
    <s v="Liberica"/>
    <s v="Medium"/>
    <x v="0"/>
  </r>
  <r>
    <s v="WNR-71736-993"/>
    <x v="350"/>
    <s v="16880-78077-FB"/>
    <s v="L-D-0.5"/>
    <n v="4"/>
    <x v="347"/>
    <s v="tfarraac@behance.net"/>
    <x v="0"/>
    <x v="3"/>
    <x v="2"/>
    <x v="1"/>
    <n v="7.77"/>
    <n v="31.08"/>
    <s v="Liberica"/>
    <s v="Dark"/>
    <x v="1"/>
  </r>
  <r>
    <s v="WNR-71736-993"/>
    <x v="350"/>
    <s v="16880-78077-FB"/>
    <s v="A-D-2.5"/>
    <n v="6"/>
    <x v="347"/>
    <s v="tfarraac@behance.net"/>
    <x v="0"/>
    <x v="2"/>
    <x v="2"/>
    <x v="2"/>
    <n v="22.884999999999998"/>
    <n v="137.31"/>
    <s v="Arabica"/>
    <s v="Dark"/>
    <x v="1"/>
  </r>
  <r>
    <s v="HNI-91338-546"/>
    <x v="54"/>
    <s v="67285-75317-XI"/>
    <s v="A-D-0.5"/>
    <n v="5"/>
    <x v="393"/>
    <s v=""/>
    <x v="0"/>
    <x v="2"/>
    <x v="2"/>
    <x v="1"/>
    <n v="5.97"/>
    <n v="29.849999999999998"/>
    <s v="Arabica"/>
    <s v="Dark"/>
    <x v="1"/>
  </r>
  <r>
    <s v="CYH-53243-218"/>
    <x v="237"/>
    <s v="88167-57964-PH"/>
    <s v="R-M-0.5"/>
    <n v="3"/>
    <x v="394"/>
    <s v=""/>
    <x v="0"/>
    <x v="0"/>
    <x v="0"/>
    <x v="1"/>
    <n v="5.97"/>
    <n v="17.91"/>
    <s v="Robusta"/>
    <s v="Medium"/>
    <x v="1"/>
  </r>
  <r>
    <s v="SVD-75407-177"/>
    <x v="351"/>
    <s v="16106-36039-QS"/>
    <s v="E-L-0.5"/>
    <n v="3"/>
    <x v="395"/>
    <s v="ydombrellbs@dedecms.com"/>
    <x v="0"/>
    <x v="1"/>
    <x v="1"/>
    <x v="1"/>
    <n v="8.91"/>
    <n v="26.73"/>
    <s v="Excelsa"/>
    <s v="Large"/>
    <x v="0"/>
  </r>
  <r>
    <s v="NVN-66443-451"/>
    <x v="352"/>
    <s v="98921-82417-GN"/>
    <s v="R-D-1"/>
    <n v="2"/>
    <x v="396"/>
    <s v="adarthbt@t.co"/>
    <x v="0"/>
    <x v="0"/>
    <x v="2"/>
    <x v="0"/>
    <n v="8.9499999999999993"/>
    <n v="17.899999999999999"/>
    <s v="Robusta"/>
    <s v="Dark"/>
    <x v="1"/>
  </r>
  <r>
    <s v="JUA-13580-095"/>
    <x v="102"/>
    <s v="55265-75151-AK"/>
    <s v="R-L-0.2"/>
    <n v="4"/>
    <x v="397"/>
    <s v="mdarrigoebu@hud.gov"/>
    <x v="1"/>
    <x v="0"/>
    <x v="1"/>
    <x v="3"/>
    <n v="3.5849999999999995"/>
    <n v="14.339999999999998"/>
    <s v="Robusta"/>
    <s v="Large"/>
    <x v="0"/>
  </r>
  <r>
    <s v="ACY-56225-839"/>
    <x v="353"/>
    <s v="47386-50743-FG"/>
    <s v="A-M-2.5"/>
    <n v="3"/>
    <x v="398"/>
    <s v=""/>
    <x v="0"/>
    <x v="2"/>
    <x v="0"/>
    <x v="2"/>
    <n v="25.874999999999996"/>
    <n v="77.624999999999986"/>
    <s v="Arabica"/>
    <s v="Medium"/>
    <x v="0"/>
  </r>
  <r>
    <s v="QBB-07903-622"/>
    <x v="354"/>
    <s v="32622-54551-UC"/>
    <s v="R-L-1"/>
    <n v="5"/>
    <x v="399"/>
    <s v="mackrillbw@bandcamp.com"/>
    <x v="0"/>
    <x v="0"/>
    <x v="1"/>
    <x v="0"/>
    <n v="11.95"/>
    <n v="59.75"/>
    <s v="Robusta"/>
    <s v="Large"/>
    <x v="1"/>
  </r>
  <r>
    <s v="JLJ-81802-619"/>
    <x v="135"/>
    <s v="16880-78077-FB"/>
    <s v="A-L-1"/>
    <n v="6"/>
    <x v="347"/>
    <s v="tfarraac@behance.net"/>
    <x v="0"/>
    <x v="2"/>
    <x v="1"/>
    <x v="0"/>
    <n v="12.95"/>
    <n v="77.699999999999989"/>
    <s v="Arabica"/>
    <s v="Large"/>
    <x v="1"/>
  </r>
  <r>
    <s v="HFT-77191-168"/>
    <x v="343"/>
    <s v="48419-02347-XP"/>
    <s v="R-D-0.2"/>
    <n v="2"/>
    <x v="400"/>
    <s v="mkippenby@dion.ne.jp"/>
    <x v="0"/>
    <x v="0"/>
    <x v="2"/>
    <x v="3"/>
    <n v="2.6849999999999996"/>
    <n v="5.3699999999999992"/>
    <s v="Robusta"/>
    <s v="Dark"/>
    <x v="0"/>
  </r>
  <r>
    <s v="SZR-35951-530"/>
    <x v="89"/>
    <s v="14121-20527-OJ"/>
    <s v="E-D-2.5"/>
    <n v="3"/>
    <x v="401"/>
    <s v="wransonbz@ted.com"/>
    <x v="1"/>
    <x v="1"/>
    <x v="2"/>
    <x v="2"/>
    <n v="27.945"/>
    <n v="83.835000000000008"/>
    <s v="Excelsa"/>
    <s v="Dark"/>
    <x v="0"/>
  </r>
  <r>
    <s v="IKL-95976-565"/>
    <x v="355"/>
    <s v="53486-73919-BQ"/>
    <s v="A-M-1"/>
    <n v="2"/>
    <x v="402"/>
    <s v=""/>
    <x v="0"/>
    <x v="2"/>
    <x v="0"/>
    <x v="0"/>
    <n v="11.25"/>
    <n v="22.5"/>
    <s v="Arabica"/>
    <s v="Medium"/>
    <x v="1"/>
  </r>
  <r>
    <s v="XEY-48929-474"/>
    <x v="204"/>
    <s v="21889-94615-WT"/>
    <s v="L-M-2.5"/>
    <n v="6"/>
    <x v="403"/>
    <s v="lrignoldc1@miibeian.gov.cn"/>
    <x v="0"/>
    <x v="3"/>
    <x v="0"/>
    <x v="2"/>
    <n v="33.464999999999996"/>
    <n v="200.78999999999996"/>
    <s v="Liberica"/>
    <s v="Medium"/>
    <x v="0"/>
  </r>
  <r>
    <s v="SQT-07286-736"/>
    <x v="356"/>
    <s v="87726-16941-QW"/>
    <s v="A-M-1"/>
    <n v="6"/>
    <x v="404"/>
    <s v=""/>
    <x v="0"/>
    <x v="2"/>
    <x v="0"/>
    <x v="0"/>
    <n v="11.25"/>
    <n v="67.5"/>
    <s v="Arabica"/>
    <s v="Medium"/>
    <x v="1"/>
  </r>
  <r>
    <s v="QDU-45390-361"/>
    <x v="357"/>
    <s v="03677-09134-BC"/>
    <s v="E-M-0.5"/>
    <n v="1"/>
    <x v="405"/>
    <s v="crowthornc3@msn.com"/>
    <x v="0"/>
    <x v="1"/>
    <x v="0"/>
    <x v="1"/>
    <n v="8.25"/>
    <n v="8.25"/>
    <s v="Excelsa"/>
    <s v="Medium"/>
    <x v="1"/>
  </r>
  <r>
    <s v="RUJ-30649-712"/>
    <x v="300"/>
    <s v="93224-71517-WV"/>
    <s v="L-L-0.2"/>
    <n v="2"/>
    <x v="406"/>
    <s v="orylandc4@deviantart.com"/>
    <x v="0"/>
    <x v="3"/>
    <x v="1"/>
    <x v="3"/>
    <n v="4.7549999999999999"/>
    <n v="9.51"/>
    <s v="Liberica"/>
    <s v="Large"/>
    <x v="0"/>
  </r>
  <r>
    <s v="WSV-49732-075"/>
    <x v="358"/>
    <s v="76263-95145-GJ"/>
    <s v="L-D-2.5"/>
    <n v="1"/>
    <x v="407"/>
    <s v=""/>
    <x v="0"/>
    <x v="3"/>
    <x v="2"/>
    <x v="2"/>
    <n v="29.784999999999997"/>
    <n v="29.784999999999997"/>
    <s v="Liberica"/>
    <s v="Dark"/>
    <x v="1"/>
  </r>
  <r>
    <s v="VJF-46305-323"/>
    <x v="161"/>
    <s v="68555-89840-GZ"/>
    <s v="L-D-0.5"/>
    <n v="2"/>
    <x v="408"/>
    <s v="msesonck@census.gov"/>
    <x v="0"/>
    <x v="3"/>
    <x v="2"/>
    <x v="1"/>
    <n v="7.77"/>
    <n v="15.54"/>
    <s v="Liberica"/>
    <s v="Dark"/>
    <x v="1"/>
  </r>
  <r>
    <s v="CXD-74176-600"/>
    <x v="129"/>
    <s v="70624-19112-AO"/>
    <s v="E-L-0.5"/>
    <n v="4"/>
    <x v="409"/>
    <s v="craglessc7@webmd.com"/>
    <x v="1"/>
    <x v="1"/>
    <x v="1"/>
    <x v="1"/>
    <n v="8.91"/>
    <n v="35.64"/>
    <s v="Excelsa"/>
    <s v="Large"/>
    <x v="1"/>
  </r>
  <r>
    <s v="ADX-50674-975"/>
    <x v="359"/>
    <s v="58916-61837-QH"/>
    <s v="A-M-2.5"/>
    <n v="4"/>
    <x v="410"/>
    <s v="fhollowsc8@blogtalkradio.com"/>
    <x v="0"/>
    <x v="2"/>
    <x v="0"/>
    <x v="2"/>
    <n v="25.874999999999996"/>
    <n v="103.49999999999999"/>
    <s v="Arabica"/>
    <s v="Medium"/>
    <x v="0"/>
  </r>
  <r>
    <s v="RRP-51647-420"/>
    <x v="360"/>
    <s v="89292-52335-YZ"/>
    <s v="E-D-1"/>
    <n v="3"/>
    <x v="411"/>
    <s v="llathleiffc9@nationalgeographic.com"/>
    <x v="1"/>
    <x v="1"/>
    <x v="2"/>
    <x v="0"/>
    <n v="12.15"/>
    <n v="36.450000000000003"/>
    <s v="Excelsa"/>
    <s v="Dark"/>
    <x v="0"/>
  </r>
  <r>
    <s v="PKJ-99134-523"/>
    <x v="361"/>
    <s v="77284-34297-YY"/>
    <s v="R-L-0.5"/>
    <n v="5"/>
    <x v="412"/>
    <s v="kheadsca@jalbum.net"/>
    <x v="0"/>
    <x v="0"/>
    <x v="1"/>
    <x v="1"/>
    <n v="7.169999999999999"/>
    <n v="35.849999999999994"/>
    <s v="Robusta"/>
    <s v="Large"/>
    <x v="1"/>
  </r>
  <r>
    <s v="FZQ-29439-457"/>
    <x v="362"/>
    <s v="50449-80974-BZ"/>
    <s v="E-L-0.2"/>
    <n v="5"/>
    <x v="413"/>
    <s v="tbownecb@unicef.org"/>
    <x v="1"/>
    <x v="1"/>
    <x v="1"/>
    <x v="3"/>
    <n v="4.4550000000000001"/>
    <n v="22.274999999999999"/>
    <s v="Excelsa"/>
    <s v="Large"/>
    <x v="0"/>
  </r>
  <r>
    <s v="USN-68115-161"/>
    <x v="363"/>
    <s v="08120-16183-AW"/>
    <s v="E-M-0.2"/>
    <n v="6"/>
    <x v="414"/>
    <s v="rjacquemardcc@acquirethisname.com"/>
    <x v="1"/>
    <x v="1"/>
    <x v="0"/>
    <x v="3"/>
    <n v="4.125"/>
    <n v="24.75"/>
    <s v="Excelsa"/>
    <s v="Medium"/>
    <x v="1"/>
  </r>
  <r>
    <s v="IXU-20263-532"/>
    <x v="364"/>
    <s v="68044-89277-ML"/>
    <s v="L-M-2.5"/>
    <n v="2"/>
    <x v="415"/>
    <s v="kwarmancd@printfriendly.com"/>
    <x v="1"/>
    <x v="3"/>
    <x v="0"/>
    <x v="2"/>
    <n v="33.464999999999996"/>
    <n v="66.929999999999993"/>
    <s v="Liberica"/>
    <s v="Medium"/>
    <x v="0"/>
  </r>
  <r>
    <s v="CBT-15092-420"/>
    <x v="85"/>
    <s v="71364-35210-HS"/>
    <s v="L-M-0.5"/>
    <n v="1"/>
    <x v="416"/>
    <s v="wcholomince@about.com"/>
    <x v="2"/>
    <x v="3"/>
    <x v="0"/>
    <x v="1"/>
    <n v="8.73"/>
    <n v="8.73"/>
    <s v="Liberica"/>
    <s v="Medium"/>
    <x v="0"/>
  </r>
  <r>
    <s v="PKQ-46841-696"/>
    <x v="365"/>
    <s v="37177-68797-ON"/>
    <s v="R-M-0.5"/>
    <n v="3"/>
    <x v="417"/>
    <s v="abraidmancf@census.gov"/>
    <x v="0"/>
    <x v="0"/>
    <x v="0"/>
    <x v="1"/>
    <n v="5.97"/>
    <n v="17.91"/>
    <s v="Robusta"/>
    <s v="Medium"/>
    <x v="1"/>
  </r>
  <r>
    <s v="XDU-05471-219"/>
    <x v="366"/>
    <s v="60308-06944-GS"/>
    <s v="R-L-0.5"/>
    <n v="1"/>
    <x v="418"/>
    <s v="pdurbancg@symantec.com"/>
    <x v="1"/>
    <x v="0"/>
    <x v="1"/>
    <x v="1"/>
    <n v="7.169999999999999"/>
    <n v="7.169999999999999"/>
    <s v="Robusta"/>
    <s v="Large"/>
    <x v="1"/>
  </r>
  <r>
    <s v="NID-20149-329"/>
    <x v="367"/>
    <s v="49888-39458-PF"/>
    <s v="R-D-0.2"/>
    <n v="2"/>
    <x v="419"/>
    <s v="aharroldch@miibeian.gov.cn"/>
    <x v="0"/>
    <x v="0"/>
    <x v="2"/>
    <x v="3"/>
    <n v="2.6849999999999996"/>
    <n v="5.3699999999999992"/>
    <s v="Robusta"/>
    <s v="Dark"/>
    <x v="1"/>
  </r>
  <r>
    <s v="SVU-27222-213"/>
    <x v="142"/>
    <s v="60748-46813-DZ"/>
    <s v="L-L-0.2"/>
    <n v="5"/>
    <x v="420"/>
    <s v="spamphilonci@mlb.com"/>
    <x v="1"/>
    <x v="3"/>
    <x v="1"/>
    <x v="3"/>
    <n v="4.7549999999999999"/>
    <n v="23.774999999999999"/>
    <s v="Liberica"/>
    <s v="Large"/>
    <x v="1"/>
  </r>
  <r>
    <s v="RWI-84131-848"/>
    <x v="368"/>
    <s v="16385-11286-NX"/>
    <s v="R-D-2.5"/>
    <n v="2"/>
    <x v="421"/>
    <s v="mspurdencj@exblog.jp"/>
    <x v="0"/>
    <x v="0"/>
    <x v="2"/>
    <x v="2"/>
    <n v="20.584999999999997"/>
    <n v="41.169999999999995"/>
    <s v="Robusta"/>
    <s v="Dark"/>
    <x v="0"/>
  </r>
  <r>
    <s v="GUU-40666-525"/>
    <x v="31"/>
    <s v="68555-89840-GZ"/>
    <s v="A-L-0.2"/>
    <n v="3"/>
    <x v="408"/>
    <s v="msesonck@census.gov"/>
    <x v="0"/>
    <x v="2"/>
    <x v="1"/>
    <x v="3"/>
    <n v="3.8849999999999998"/>
    <n v="11.654999999999999"/>
    <s v="Arabica"/>
    <s v="Large"/>
    <x v="1"/>
  </r>
  <r>
    <s v="SCN-51395-066"/>
    <x v="369"/>
    <s v="72164-90254-EJ"/>
    <s v="L-L-0.5"/>
    <n v="4"/>
    <x v="422"/>
    <s v="npirronecl@weibo.com"/>
    <x v="0"/>
    <x v="3"/>
    <x v="1"/>
    <x v="1"/>
    <n v="9.51"/>
    <n v="38.04"/>
    <s v="Liberica"/>
    <s v="Large"/>
    <x v="1"/>
  </r>
  <r>
    <s v="ULA-24644-321"/>
    <x v="370"/>
    <s v="67010-92988-CT"/>
    <s v="R-D-2.5"/>
    <n v="4"/>
    <x v="423"/>
    <s v="rcawleycm@yellowbook.com"/>
    <x v="1"/>
    <x v="0"/>
    <x v="2"/>
    <x v="2"/>
    <n v="20.584999999999997"/>
    <n v="82.339999999999989"/>
    <s v="Robusta"/>
    <s v="Dark"/>
    <x v="0"/>
  </r>
  <r>
    <s v="EOL-92666-762"/>
    <x v="371"/>
    <s v="15776-91507-GT"/>
    <s v="L-L-0.2"/>
    <n v="2"/>
    <x v="424"/>
    <s v="sbarribalcn@microsoft.com"/>
    <x v="1"/>
    <x v="3"/>
    <x v="1"/>
    <x v="3"/>
    <n v="4.7549999999999999"/>
    <n v="9.51"/>
    <s v="Liberica"/>
    <s v="Large"/>
    <x v="0"/>
  </r>
  <r>
    <s v="AJV-18231-334"/>
    <x v="372"/>
    <s v="23473-41001-CD"/>
    <s v="R-D-2.5"/>
    <n v="2"/>
    <x v="425"/>
    <s v="aadamidesco@bizjournals.com"/>
    <x v="2"/>
    <x v="0"/>
    <x v="2"/>
    <x v="2"/>
    <n v="20.584999999999997"/>
    <n v="41.169999999999995"/>
    <s v="Robusta"/>
    <s v="Dark"/>
    <x v="1"/>
  </r>
  <r>
    <s v="ZQI-47236-301"/>
    <x v="373"/>
    <s v="23446-47798-ID"/>
    <s v="L-L-0.5"/>
    <n v="5"/>
    <x v="426"/>
    <s v="cthowescp@craigslist.org"/>
    <x v="0"/>
    <x v="3"/>
    <x v="1"/>
    <x v="1"/>
    <n v="9.51"/>
    <n v="47.55"/>
    <s v="Liberica"/>
    <s v="Large"/>
    <x v="1"/>
  </r>
  <r>
    <s v="ZCR-15721-658"/>
    <x v="374"/>
    <s v="28327-84469-ND"/>
    <s v="A-M-1"/>
    <n v="4"/>
    <x v="427"/>
    <s v="rwillowaycq@admin.ch"/>
    <x v="0"/>
    <x v="2"/>
    <x v="0"/>
    <x v="0"/>
    <n v="11.25"/>
    <n v="45"/>
    <s v="Arabica"/>
    <s v="Medium"/>
    <x v="1"/>
  </r>
  <r>
    <s v="QEW-47945-682"/>
    <x v="319"/>
    <s v="42466-87067-DT"/>
    <s v="L-L-0.2"/>
    <n v="5"/>
    <x v="428"/>
    <s v="aelwincr@privacy.gov.au"/>
    <x v="0"/>
    <x v="3"/>
    <x v="1"/>
    <x v="3"/>
    <n v="4.7549999999999999"/>
    <n v="23.774999999999999"/>
    <s v="Liberica"/>
    <s v="Large"/>
    <x v="1"/>
  </r>
  <r>
    <s v="PSY-45485-542"/>
    <x v="375"/>
    <s v="62246-99443-HF"/>
    <s v="R-D-0.5"/>
    <n v="3"/>
    <x v="429"/>
    <s v="abilbrookcs@booking.com"/>
    <x v="1"/>
    <x v="0"/>
    <x v="2"/>
    <x v="1"/>
    <n v="5.3699999999999992"/>
    <n v="16.11"/>
    <s v="Robusta"/>
    <s v="Dark"/>
    <x v="0"/>
  </r>
  <r>
    <s v="BAQ-74241-156"/>
    <x v="376"/>
    <s v="99869-55718-UU"/>
    <s v="R-D-0.2"/>
    <n v="4"/>
    <x v="430"/>
    <s v="rmckallct@sakura.ne.jp"/>
    <x v="2"/>
    <x v="0"/>
    <x v="2"/>
    <x v="3"/>
    <n v="2.6849999999999996"/>
    <n v="10.739999999999998"/>
    <s v="Robusta"/>
    <s v="Dark"/>
    <x v="0"/>
  </r>
  <r>
    <s v="BVU-77367-451"/>
    <x v="377"/>
    <s v="77421-46059-RY"/>
    <s v="A-D-1"/>
    <n v="5"/>
    <x v="431"/>
    <s v="bdailecu@vistaprint.com"/>
    <x v="0"/>
    <x v="2"/>
    <x v="2"/>
    <x v="0"/>
    <n v="9.9499999999999993"/>
    <n v="49.75"/>
    <s v="Arabica"/>
    <s v="Dark"/>
    <x v="0"/>
  </r>
  <r>
    <s v="TJE-91516-344"/>
    <x v="378"/>
    <s v="49894-06550-OQ"/>
    <s v="E-M-1"/>
    <n v="2"/>
    <x v="432"/>
    <s v="atrehernecv@state.tx.us"/>
    <x v="1"/>
    <x v="1"/>
    <x v="0"/>
    <x v="0"/>
    <n v="13.75"/>
    <n v="27.5"/>
    <s v="Excelsa"/>
    <s v="Medium"/>
    <x v="1"/>
  </r>
  <r>
    <s v="LIS-96202-702"/>
    <x v="277"/>
    <s v="72028-63343-SU"/>
    <s v="L-D-2.5"/>
    <n v="4"/>
    <x v="433"/>
    <s v="abrentnallcw@biglobe.ne.jp"/>
    <x v="2"/>
    <x v="3"/>
    <x v="2"/>
    <x v="2"/>
    <n v="29.784999999999997"/>
    <n v="119.13999999999999"/>
    <s v="Liberica"/>
    <s v="Dark"/>
    <x v="1"/>
  </r>
  <r>
    <s v="VIO-27668-766"/>
    <x v="379"/>
    <s v="10074-20104-NN"/>
    <s v="R-D-2.5"/>
    <n v="1"/>
    <x v="434"/>
    <s v="ddrinkallcx@psu.edu"/>
    <x v="0"/>
    <x v="0"/>
    <x v="2"/>
    <x v="2"/>
    <n v="20.584999999999997"/>
    <n v="20.584999999999997"/>
    <s v="Robusta"/>
    <s v="Dark"/>
    <x v="0"/>
  </r>
  <r>
    <s v="ZVG-20473-043"/>
    <x v="86"/>
    <s v="71769-10219-IM"/>
    <s v="A-D-0.2"/>
    <n v="3"/>
    <x v="435"/>
    <s v="dkornelcy@cyberchimps.com"/>
    <x v="0"/>
    <x v="2"/>
    <x v="2"/>
    <x v="3"/>
    <n v="2.9849999999999999"/>
    <n v="8.9550000000000001"/>
    <s v="Arabica"/>
    <s v="Dark"/>
    <x v="0"/>
  </r>
  <r>
    <s v="KGZ-56395-231"/>
    <x v="380"/>
    <s v="22221-71106-JD"/>
    <s v="A-D-0.5"/>
    <n v="1"/>
    <x v="436"/>
    <s v="rlequeuxcz@newyorker.com"/>
    <x v="0"/>
    <x v="2"/>
    <x v="2"/>
    <x v="1"/>
    <n v="5.97"/>
    <n v="5.97"/>
    <s v="Arabica"/>
    <s v="Dark"/>
    <x v="1"/>
  </r>
  <r>
    <s v="CUU-92244-729"/>
    <x v="381"/>
    <s v="99735-44927-OL"/>
    <s v="E-M-1"/>
    <n v="3"/>
    <x v="437"/>
    <s v="jmccaulld0@parallels.com"/>
    <x v="0"/>
    <x v="1"/>
    <x v="0"/>
    <x v="0"/>
    <n v="13.75"/>
    <n v="41.25"/>
    <s v="Excelsa"/>
    <s v="Medium"/>
    <x v="0"/>
  </r>
  <r>
    <s v="EHE-94714-312"/>
    <x v="382"/>
    <s v="27132-68907-RC"/>
    <s v="E-L-0.2"/>
    <n v="5"/>
    <x v="438"/>
    <s v="abrashda@plala.or.jp"/>
    <x v="0"/>
    <x v="1"/>
    <x v="1"/>
    <x v="3"/>
    <n v="4.4550000000000001"/>
    <n v="22.274999999999999"/>
    <s v="Excelsa"/>
    <s v="Large"/>
    <x v="0"/>
  </r>
  <r>
    <s v="RTL-16205-161"/>
    <x v="11"/>
    <s v="90440-62727-HI"/>
    <s v="A-M-0.5"/>
    <n v="1"/>
    <x v="439"/>
    <s v="ahutchinsond2@imgur.com"/>
    <x v="0"/>
    <x v="2"/>
    <x v="0"/>
    <x v="1"/>
    <n v="6.75"/>
    <n v="6.75"/>
    <s v="Arabica"/>
    <s v="Medium"/>
    <x v="0"/>
  </r>
  <r>
    <s v="GTS-22482-014"/>
    <x v="167"/>
    <s v="36769-16558-SX"/>
    <s v="L-M-2.5"/>
    <n v="4"/>
    <x v="440"/>
    <s v=""/>
    <x v="0"/>
    <x v="3"/>
    <x v="0"/>
    <x v="2"/>
    <n v="33.464999999999996"/>
    <n v="133.85999999999999"/>
    <s v="Liberica"/>
    <s v="Medium"/>
    <x v="0"/>
  </r>
  <r>
    <s v="DYG-25473-881"/>
    <x v="383"/>
    <s v="10138-31681-SD"/>
    <s v="A-D-0.2"/>
    <n v="2"/>
    <x v="441"/>
    <s v="rdriversd4@hexun.com"/>
    <x v="0"/>
    <x v="2"/>
    <x v="2"/>
    <x v="3"/>
    <n v="2.9849999999999999"/>
    <n v="5.97"/>
    <s v="Arabica"/>
    <s v="Dark"/>
    <x v="1"/>
  </r>
  <r>
    <s v="HTR-21838-286"/>
    <x v="18"/>
    <s v="24669-76297-SF"/>
    <s v="A-L-1"/>
    <n v="2"/>
    <x v="442"/>
    <s v="hzeald5@google.de"/>
    <x v="0"/>
    <x v="2"/>
    <x v="1"/>
    <x v="0"/>
    <n v="12.95"/>
    <n v="25.9"/>
    <s v="Arabica"/>
    <s v="Large"/>
    <x v="1"/>
  </r>
  <r>
    <s v="KYG-28296-920"/>
    <x v="84"/>
    <s v="78050-20355-DI"/>
    <s v="E-M-2.5"/>
    <n v="1"/>
    <x v="443"/>
    <s v="gsmallcombed6@ucla.edu"/>
    <x v="1"/>
    <x v="1"/>
    <x v="0"/>
    <x v="2"/>
    <n v="31.624999999999996"/>
    <n v="31.624999999999996"/>
    <s v="Excelsa"/>
    <s v="Medium"/>
    <x v="0"/>
  </r>
  <r>
    <s v="NNB-20459-430"/>
    <x v="384"/>
    <s v="79825-17822-UH"/>
    <s v="L-M-0.2"/>
    <n v="2"/>
    <x v="444"/>
    <s v="ddibleyd7@feedburner.com"/>
    <x v="0"/>
    <x v="3"/>
    <x v="0"/>
    <x v="3"/>
    <n v="4.3650000000000002"/>
    <n v="8.73"/>
    <s v="Liberica"/>
    <s v="Medium"/>
    <x v="1"/>
  </r>
  <r>
    <s v="FEK-14025-351"/>
    <x v="385"/>
    <s v="03990-21586-MQ"/>
    <s v="E-L-0.2"/>
    <n v="6"/>
    <x v="445"/>
    <s v="gdimitrioud8@chronoengine.com"/>
    <x v="0"/>
    <x v="1"/>
    <x v="1"/>
    <x v="3"/>
    <n v="4.4550000000000001"/>
    <n v="26.73"/>
    <s v="Excelsa"/>
    <s v="Large"/>
    <x v="0"/>
  </r>
  <r>
    <s v="AWH-16980-469"/>
    <x v="386"/>
    <s v="27493-46921-TZ"/>
    <s v="L-M-0.2"/>
    <n v="6"/>
    <x v="446"/>
    <s v="fflanagand9@woothemes.com"/>
    <x v="0"/>
    <x v="3"/>
    <x v="0"/>
    <x v="3"/>
    <n v="4.3650000000000002"/>
    <n v="26.19"/>
    <s v="Liberica"/>
    <s v="Medium"/>
    <x v="1"/>
  </r>
  <r>
    <s v="ZPW-31329-741"/>
    <x v="387"/>
    <s v="27132-68907-RC"/>
    <s v="R-D-1"/>
    <n v="6"/>
    <x v="438"/>
    <s v="abrashda@plala.or.jp"/>
    <x v="0"/>
    <x v="0"/>
    <x v="2"/>
    <x v="0"/>
    <n v="8.9499999999999993"/>
    <n v="53.699999999999996"/>
    <s v="Robusta"/>
    <s v="Dark"/>
    <x v="0"/>
  </r>
  <r>
    <s v="ZPW-31329-741"/>
    <x v="387"/>
    <s v="27132-68907-RC"/>
    <s v="E-M-2.5"/>
    <n v="4"/>
    <x v="438"/>
    <s v="abrashda@plala.or.jp"/>
    <x v="0"/>
    <x v="1"/>
    <x v="0"/>
    <x v="2"/>
    <n v="31.624999999999996"/>
    <n v="126.49999999999999"/>
    <s v="Excelsa"/>
    <s v="Medium"/>
    <x v="0"/>
  </r>
  <r>
    <s v="ZPW-31329-741"/>
    <x v="387"/>
    <s v="27132-68907-RC"/>
    <s v="E-M-0.2"/>
    <n v="1"/>
    <x v="438"/>
    <s v="abrashda@plala.or.jp"/>
    <x v="0"/>
    <x v="1"/>
    <x v="0"/>
    <x v="3"/>
    <n v="4.125"/>
    <n v="4.125"/>
    <s v="Excelsa"/>
    <s v="Medium"/>
    <x v="0"/>
  </r>
  <r>
    <s v="UBI-83843-396"/>
    <x v="388"/>
    <s v="58816-74064-TF"/>
    <s v="R-L-1"/>
    <n v="2"/>
    <x v="447"/>
    <s v="nizhakovdd@aol.com"/>
    <x v="2"/>
    <x v="0"/>
    <x v="1"/>
    <x v="0"/>
    <n v="11.95"/>
    <n v="23.9"/>
    <s v="Robusta"/>
    <s v="Large"/>
    <x v="1"/>
  </r>
  <r>
    <s v="VID-40587-569"/>
    <x v="389"/>
    <s v="09818-59895-EH"/>
    <s v="E-D-2.5"/>
    <n v="5"/>
    <x v="448"/>
    <s v="skeetsde@answers.com"/>
    <x v="0"/>
    <x v="1"/>
    <x v="2"/>
    <x v="2"/>
    <n v="27.945"/>
    <n v="139.72499999999999"/>
    <s v="Excelsa"/>
    <s v="Dark"/>
    <x v="0"/>
  </r>
  <r>
    <s v="KBB-52530-416"/>
    <x v="229"/>
    <s v="06488-46303-IZ"/>
    <s v="L-D-2.5"/>
    <n v="2"/>
    <x v="449"/>
    <s v=""/>
    <x v="0"/>
    <x v="3"/>
    <x v="2"/>
    <x v="2"/>
    <n v="29.784999999999997"/>
    <n v="59.569999999999993"/>
    <s v="Liberica"/>
    <s v="Dark"/>
    <x v="0"/>
  </r>
  <r>
    <s v="ISJ-48676-420"/>
    <x v="390"/>
    <s v="93046-67561-AY"/>
    <s v="L-L-0.5"/>
    <n v="6"/>
    <x v="450"/>
    <s v="kcakedg@huffingtonpost.com"/>
    <x v="0"/>
    <x v="3"/>
    <x v="1"/>
    <x v="1"/>
    <n v="9.51"/>
    <n v="57.06"/>
    <s v="Liberica"/>
    <s v="Large"/>
    <x v="1"/>
  </r>
  <r>
    <s v="MIF-17920-768"/>
    <x v="391"/>
    <s v="68946-40750-LK"/>
    <s v="R-L-0.2"/>
    <n v="6"/>
    <x v="451"/>
    <s v="mhanseddh@instagram.com"/>
    <x v="1"/>
    <x v="0"/>
    <x v="1"/>
    <x v="3"/>
    <n v="3.5849999999999995"/>
    <n v="21.509999999999998"/>
    <s v="Robusta"/>
    <s v="Large"/>
    <x v="0"/>
  </r>
  <r>
    <s v="CPX-19312-088"/>
    <x v="117"/>
    <s v="38387-64959-WW"/>
    <s v="L-M-0.5"/>
    <n v="6"/>
    <x v="452"/>
    <s v="fkienleindi@trellian.com"/>
    <x v="1"/>
    <x v="3"/>
    <x v="0"/>
    <x v="1"/>
    <n v="8.73"/>
    <n v="52.38"/>
    <s v="Liberica"/>
    <s v="Medium"/>
    <x v="0"/>
  </r>
  <r>
    <s v="RXI-67978-260"/>
    <x v="392"/>
    <s v="48418-60841-CC"/>
    <s v="E-D-1"/>
    <n v="6"/>
    <x v="453"/>
    <s v="kegglestonedj@sphinn.com"/>
    <x v="1"/>
    <x v="1"/>
    <x v="2"/>
    <x v="0"/>
    <n v="12.15"/>
    <n v="72.900000000000006"/>
    <s v="Excelsa"/>
    <s v="Dark"/>
    <x v="1"/>
  </r>
  <r>
    <s v="LKE-14821-285"/>
    <x v="393"/>
    <s v="13736-92418-JS"/>
    <s v="R-M-0.2"/>
    <n v="5"/>
    <x v="454"/>
    <s v="bsemkinsdk@unc.edu"/>
    <x v="1"/>
    <x v="0"/>
    <x v="0"/>
    <x v="3"/>
    <n v="2.9849999999999999"/>
    <n v="14.924999999999999"/>
    <s v="Robusta"/>
    <s v="Medium"/>
    <x v="0"/>
  </r>
  <r>
    <s v="LRK-97117-150"/>
    <x v="394"/>
    <s v="33000-22405-LO"/>
    <s v="L-L-1"/>
    <n v="6"/>
    <x v="455"/>
    <s v="slorenzettidl@is.gd"/>
    <x v="0"/>
    <x v="3"/>
    <x v="1"/>
    <x v="0"/>
    <n v="15.85"/>
    <n v="95.1"/>
    <s v="Liberica"/>
    <s v="Large"/>
    <x v="1"/>
  </r>
  <r>
    <s v="IGK-51227-573"/>
    <x v="137"/>
    <s v="46959-60474-LT"/>
    <s v="L-D-0.5"/>
    <n v="2"/>
    <x v="456"/>
    <s v="bgiannazzidm@apple.com"/>
    <x v="0"/>
    <x v="3"/>
    <x v="2"/>
    <x v="1"/>
    <n v="7.77"/>
    <n v="15.54"/>
    <s v="Liberica"/>
    <s v="Dark"/>
    <x v="1"/>
  </r>
  <r>
    <s v="ZAY-43009-775"/>
    <x v="395"/>
    <s v="73431-39823-UP"/>
    <s v="L-D-0.2"/>
    <n v="6"/>
    <x v="457"/>
    <s v=""/>
    <x v="0"/>
    <x v="3"/>
    <x v="2"/>
    <x v="3"/>
    <n v="3.8849999999999998"/>
    <n v="23.31"/>
    <s v="Liberica"/>
    <s v="Dark"/>
    <x v="1"/>
  </r>
  <r>
    <s v="EMA-63190-618"/>
    <x v="396"/>
    <s v="90993-98984-JK"/>
    <s v="E-M-0.2"/>
    <n v="1"/>
    <x v="458"/>
    <s v="ulethbrigdo@hc360.com"/>
    <x v="0"/>
    <x v="1"/>
    <x v="0"/>
    <x v="3"/>
    <n v="4.125"/>
    <n v="4.125"/>
    <s v="Excelsa"/>
    <s v="Medium"/>
    <x v="0"/>
  </r>
  <r>
    <s v="FBI-35855-418"/>
    <x v="189"/>
    <s v="06552-04430-AG"/>
    <s v="R-M-0.5"/>
    <n v="6"/>
    <x v="459"/>
    <s v="sfarnishdp@dmoz.org"/>
    <x v="2"/>
    <x v="0"/>
    <x v="0"/>
    <x v="1"/>
    <n v="5.97"/>
    <n v="35.82"/>
    <s v="Robusta"/>
    <s v="Medium"/>
    <x v="1"/>
  </r>
  <r>
    <s v="TXB-80533-417"/>
    <x v="8"/>
    <s v="54597-57004-QM"/>
    <s v="L-L-1"/>
    <n v="2"/>
    <x v="460"/>
    <s v="fjecockdq@unicef.org"/>
    <x v="0"/>
    <x v="3"/>
    <x v="1"/>
    <x v="0"/>
    <n v="15.85"/>
    <n v="31.7"/>
    <s v="Liberica"/>
    <s v="Large"/>
    <x v="1"/>
  </r>
  <r>
    <s v="MBM-00112-248"/>
    <x v="397"/>
    <s v="50238-24377-ZS"/>
    <s v="L-L-1"/>
    <n v="5"/>
    <x v="461"/>
    <s v=""/>
    <x v="0"/>
    <x v="3"/>
    <x v="1"/>
    <x v="0"/>
    <n v="15.85"/>
    <n v="79.25"/>
    <s v="Liberica"/>
    <s v="Large"/>
    <x v="0"/>
  </r>
  <r>
    <s v="EUO-69145-988"/>
    <x v="398"/>
    <s v="60370-41934-IF"/>
    <s v="E-D-0.2"/>
    <n v="3"/>
    <x v="462"/>
    <s v="hpallisterds@ning.com"/>
    <x v="0"/>
    <x v="1"/>
    <x v="2"/>
    <x v="3"/>
    <n v="3.645"/>
    <n v="10.935"/>
    <s v="Excelsa"/>
    <s v="Dark"/>
    <x v="1"/>
  </r>
  <r>
    <s v="GYA-80327-368"/>
    <x v="399"/>
    <s v="06899-54551-EH"/>
    <s v="A-D-1"/>
    <n v="4"/>
    <x v="463"/>
    <s v="cmershdt@drupal.org"/>
    <x v="1"/>
    <x v="2"/>
    <x v="2"/>
    <x v="0"/>
    <n v="9.9499999999999993"/>
    <n v="39.799999999999997"/>
    <s v="Arabica"/>
    <s v="Dark"/>
    <x v="1"/>
  </r>
  <r>
    <s v="TNW-41601-420"/>
    <x v="400"/>
    <s v="66458-91190-YC"/>
    <s v="R-M-1"/>
    <n v="5"/>
    <x v="464"/>
    <s v="murione5@alexa.com"/>
    <x v="1"/>
    <x v="0"/>
    <x v="0"/>
    <x v="0"/>
    <n v="9.9499999999999993"/>
    <n v="49.75"/>
    <s v="Robusta"/>
    <s v="Medium"/>
    <x v="0"/>
  </r>
  <r>
    <s v="ALR-62963-723"/>
    <x v="401"/>
    <s v="80463-43913-WZ"/>
    <s v="R-D-0.2"/>
    <n v="3"/>
    <x v="465"/>
    <s v=""/>
    <x v="1"/>
    <x v="0"/>
    <x v="2"/>
    <x v="3"/>
    <n v="2.6849999999999996"/>
    <n v="8.0549999999999997"/>
    <s v="Robusta"/>
    <s v="Dark"/>
    <x v="0"/>
  </r>
  <r>
    <s v="JIG-27636-870"/>
    <x v="402"/>
    <s v="67204-04870-LG"/>
    <s v="R-L-1"/>
    <n v="4"/>
    <x v="466"/>
    <s v=""/>
    <x v="0"/>
    <x v="0"/>
    <x v="1"/>
    <x v="0"/>
    <n v="11.95"/>
    <n v="47.8"/>
    <s v="Robusta"/>
    <s v="Large"/>
    <x v="1"/>
  </r>
  <r>
    <s v="CTE-31437-326"/>
    <x v="6"/>
    <s v="22721-63196-UJ"/>
    <s v="R-M-0.2"/>
    <n v="4"/>
    <x v="467"/>
    <s v="gduckerdx@patch.com"/>
    <x v="2"/>
    <x v="0"/>
    <x v="0"/>
    <x v="3"/>
    <n v="2.9849999999999999"/>
    <n v="11.94"/>
    <s v="Robusta"/>
    <s v="Medium"/>
    <x v="1"/>
  </r>
  <r>
    <s v="CTE-31437-326"/>
    <x v="6"/>
    <s v="22721-63196-UJ"/>
    <s v="E-M-0.2"/>
    <n v="4"/>
    <x v="467"/>
    <s v="gduckerdx@patch.com"/>
    <x v="2"/>
    <x v="1"/>
    <x v="0"/>
    <x v="3"/>
    <n v="4.125"/>
    <n v="16.5"/>
    <s v="Excelsa"/>
    <s v="Medium"/>
    <x v="1"/>
  </r>
  <r>
    <s v="CTE-31437-326"/>
    <x v="6"/>
    <s v="22721-63196-UJ"/>
    <s v="L-D-1"/>
    <n v="4"/>
    <x v="467"/>
    <s v="gduckerdx@patch.com"/>
    <x v="2"/>
    <x v="3"/>
    <x v="2"/>
    <x v="0"/>
    <n v="12.95"/>
    <n v="51.8"/>
    <s v="Liberica"/>
    <s v="Dark"/>
    <x v="1"/>
  </r>
  <r>
    <s v="CTE-31437-326"/>
    <x v="6"/>
    <s v="22721-63196-UJ"/>
    <s v="L-L-0.2"/>
    <n v="3"/>
    <x v="467"/>
    <s v="gduckerdx@patch.com"/>
    <x v="2"/>
    <x v="3"/>
    <x v="1"/>
    <x v="3"/>
    <n v="4.7549999999999999"/>
    <n v="14.265000000000001"/>
    <s v="Liberica"/>
    <s v="Large"/>
    <x v="1"/>
  </r>
  <r>
    <s v="SLD-63003-334"/>
    <x v="403"/>
    <s v="55515-37571-RS"/>
    <s v="L-M-0.2"/>
    <n v="6"/>
    <x v="468"/>
    <s v="wstearleye1@census.gov"/>
    <x v="0"/>
    <x v="3"/>
    <x v="0"/>
    <x v="3"/>
    <n v="4.3650000000000002"/>
    <n v="26.19"/>
    <s v="Liberica"/>
    <s v="Medium"/>
    <x v="1"/>
  </r>
  <r>
    <s v="BXN-64230-789"/>
    <x v="404"/>
    <s v="25598-77476-CB"/>
    <s v="A-L-1"/>
    <n v="2"/>
    <x v="469"/>
    <s v="dwincere2@marriott.com"/>
    <x v="0"/>
    <x v="2"/>
    <x v="1"/>
    <x v="0"/>
    <n v="12.95"/>
    <n v="25.9"/>
    <s v="Arabica"/>
    <s v="Large"/>
    <x v="0"/>
  </r>
  <r>
    <s v="XEE-37895-169"/>
    <x v="21"/>
    <s v="14888-85625-TM"/>
    <s v="A-L-2.5"/>
    <n v="3"/>
    <x v="470"/>
    <s v="plyfielde3@baidu.com"/>
    <x v="0"/>
    <x v="2"/>
    <x v="1"/>
    <x v="2"/>
    <n v="29.784999999999997"/>
    <n v="89.35499999999999"/>
    <s v="Arabica"/>
    <s v="Large"/>
    <x v="0"/>
  </r>
  <r>
    <s v="ZTX-80764-911"/>
    <x v="239"/>
    <s v="92793-68332-NR"/>
    <s v="L-D-0.5"/>
    <n v="6"/>
    <x v="471"/>
    <s v="hperrise4@studiopress.com"/>
    <x v="1"/>
    <x v="3"/>
    <x v="2"/>
    <x v="1"/>
    <n v="7.77"/>
    <n v="46.62"/>
    <s v="Liberica"/>
    <s v="Dark"/>
    <x v="1"/>
  </r>
  <r>
    <s v="WVT-88135-549"/>
    <x v="405"/>
    <s v="66458-91190-YC"/>
    <s v="A-D-1"/>
    <n v="3"/>
    <x v="464"/>
    <s v="murione5@alexa.com"/>
    <x v="1"/>
    <x v="2"/>
    <x v="2"/>
    <x v="0"/>
    <n v="9.9499999999999993"/>
    <n v="29.849999999999998"/>
    <s v="Arabica"/>
    <s v="Dark"/>
    <x v="0"/>
  </r>
  <r>
    <s v="IPA-94170-889"/>
    <x v="292"/>
    <s v="64439-27325-LG"/>
    <s v="R-L-0.2"/>
    <n v="3"/>
    <x v="472"/>
    <s v="ckide6@narod.ru"/>
    <x v="1"/>
    <x v="0"/>
    <x v="1"/>
    <x v="3"/>
    <n v="3.5849999999999995"/>
    <n v="10.754999999999999"/>
    <s v="Robusta"/>
    <s v="Large"/>
    <x v="0"/>
  </r>
  <r>
    <s v="YQL-63755-365"/>
    <x v="117"/>
    <s v="78570-76770-LB"/>
    <s v="A-M-0.2"/>
    <n v="4"/>
    <x v="473"/>
    <s v="cbeinee7@xinhuanet.com"/>
    <x v="0"/>
    <x v="2"/>
    <x v="0"/>
    <x v="3"/>
    <n v="3.375"/>
    <n v="13.5"/>
    <s v="Arabica"/>
    <s v="Medium"/>
    <x v="0"/>
  </r>
  <r>
    <s v="RKW-81145-984"/>
    <x v="406"/>
    <s v="98661-69719-VI"/>
    <s v="L-L-1"/>
    <n v="3"/>
    <x v="474"/>
    <s v="cbakeupe8@globo.com"/>
    <x v="0"/>
    <x v="3"/>
    <x v="1"/>
    <x v="0"/>
    <n v="15.85"/>
    <n v="47.55"/>
    <s v="Liberica"/>
    <s v="Large"/>
    <x v="1"/>
  </r>
  <r>
    <s v="MBT-23379-866"/>
    <x v="407"/>
    <s v="82990-92703-IX"/>
    <s v="L-L-1"/>
    <n v="5"/>
    <x v="475"/>
    <s v="nhelkine9@example.com"/>
    <x v="0"/>
    <x v="3"/>
    <x v="1"/>
    <x v="0"/>
    <n v="15.85"/>
    <n v="79.25"/>
    <s v="Liberica"/>
    <s v="Large"/>
    <x v="1"/>
  </r>
  <r>
    <s v="GEJ-39834-935"/>
    <x v="408"/>
    <s v="49412-86877-VY"/>
    <s v="L-M-0.2"/>
    <n v="6"/>
    <x v="476"/>
    <s v="pwitheringtonea@networkadvertising.org"/>
    <x v="0"/>
    <x v="3"/>
    <x v="0"/>
    <x v="3"/>
    <n v="4.3650000000000002"/>
    <n v="26.19"/>
    <s v="Liberica"/>
    <s v="Medium"/>
    <x v="0"/>
  </r>
  <r>
    <s v="KRW-91640-596"/>
    <x v="409"/>
    <s v="70879-00984-FJ"/>
    <s v="R-L-0.5"/>
    <n v="3"/>
    <x v="477"/>
    <s v="ttilzeyeb@hostgator.com"/>
    <x v="0"/>
    <x v="0"/>
    <x v="1"/>
    <x v="1"/>
    <n v="7.169999999999999"/>
    <n v="21.509999999999998"/>
    <s v="Robusta"/>
    <s v="Large"/>
    <x v="1"/>
  </r>
  <r>
    <s v="AOT-70449-651"/>
    <x v="410"/>
    <s v="53414-73391-CR"/>
    <s v="R-D-2.5"/>
    <n v="5"/>
    <x v="478"/>
    <s v=""/>
    <x v="0"/>
    <x v="0"/>
    <x v="2"/>
    <x v="2"/>
    <n v="20.584999999999997"/>
    <n v="102.92499999999998"/>
    <s v="Robusta"/>
    <s v="Dark"/>
    <x v="0"/>
  </r>
  <r>
    <s v="DGC-21813-731"/>
    <x v="127"/>
    <s v="43606-83072-OA"/>
    <s v="L-D-0.2"/>
    <n v="2"/>
    <x v="479"/>
    <s v=""/>
    <x v="0"/>
    <x v="3"/>
    <x v="2"/>
    <x v="3"/>
    <n v="3.8849999999999998"/>
    <n v="7.77"/>
    <s v="Liberica"/>
    <s v="Dark"/>
    <x v="1"/>
  </r>
  <r>
    <s v="JBE-92943-643"/>
    <x v="411"/>
    <s v="84466-22864-CE"/>
    <s v="E-D-2.5"/>
    <n v="5"/>
    <x v="480"/>
    <s v="kimortsee@alexa.com"/>
    <x v="0"/>
    <x v="1"/>
    <x v="2"/>
    <x v="2"/>
    <n v="27.945"/>
    <n v="139.72499999999999"/>
    <s v="Excelsa"/>
    <s v="Dark"/>
    <x v="1"/>
  </r>
  <r>
    <s v="ZIL-34948-499"/>
    <x v="112"/>
    <s v="66458-91190-YC"/>
    <s v="A-D-0.5"/>
    <n v="2"/>
    <x v="464"/>
    <s v="murione5@alexa.com"/>
    <x v="1"/>
    <x v="2"/>
    <x v="2"/>
    <x v="1"/>
    <n v="5.97"/>
    <n v="11.94"/>
    <s v="Arabica"/>
    <s v="Dark"/>
    <x v="0"/>
  </r>
  <r>
    <s v="JSU-23781-256"/>
    <x v="412"/>
    <s v="76499-89100-JQ"/>
    <s v="L-D-0.2"/>
    <n v="1"/>
    <x v="481"/>
    <s v="marmisteadeg@blogtalkradio.com"/>
    <x v="0"/>
    <x v="3"/>
    <x v="2"/>
    <x v="3"/>
    <n v="3.8849999999999998"/>
    <n v="3.8849999999999998"/>
    <s v="Liberica"/>
    <s v="Dark"/>
    <x v="1"/>
  </r>
  <r>
    <s v="JSU-23781-256"/>
    <x v="412"/>
    <s v="76499-89100-JQ"/>
    <s v="R-M-1"/>
    <n v="4"/>
    <x v="481"/>
    <s v="marmisteadeg@blogtalkradio.com"/>
    <x v="0"/>
    <x v="0"/>
    <x v="0"/>
    <x v="0"/>
    <n v="9.9499999999999993"/>
    <n v="39.799999999999997"/>
    <s v="Robusta"/>
    <s v="Medium"/>
    <x v="1"/>
  </r>
  <r>
    <s v="VPX-44956-367"/>
    <x v="413"/>
    <s v="39582-35773-ZJ"/>
    <s v="R-M-0.5"/>
    <n v="5"/>
    <x v="482"/>
    <s v="vupstoneei@google.pl"/>
    <x v="0"/>
    <x v="0"/>
    <x v="0"/>
    <x v="1"/>
    <n v="5.97"/>
    <n v="29.849999999999998"/>
    <s v="Robusta"/>
    <s v="Medium"/>
    <x v="1"/>
  </r>
  <r>
    <s v="VTB-46451-959"/>
    <x v="414"/>
    <s v="66240-46962-IO"/>
    <s v="L-D-2.5"/>
    <n v="1"/>
    <x v="483"/>
    <s v="bbeelbyej@rediff.com"/>
    <x v="1"/>
    <x v="3"/>
    <x v="2"/>
    <x v="2"/>
    <n v="29.784999999999997"/>
    <n v="29.784999999999997"/>
    <s v="Liberica"/>
    <s v="Dark"/>
    <x v="1"/>
  </r>
  <r>
    <s v="DNZ-11665-950"/>
    <x v="415"/>
    <s v="10637-45522-ID"/>
    <s v="L-L-2.5"/>
    <n v="2"/>
    <x v="484"/>
    <s v=""/>
    <x v="0"/>
    <x v="3"/>
    <x v="1"/>
    <x v="2"/>
    <n v="36.454999999999998"/>
    <n v="72.91"/>
    <s v="Liberica"/>
    <s v="Large"/>
    <x v="1"/>
  </r>
  <r>
    <s v="ITR-54735-364"/>
    <x v="416"/>
    <s v="92599-58687-CS"/>
    <s v="R-D-0.2"/>
    <n v="5"/>
    <x v="485"/>
    <s v=""/>
    <x v="0"/>
    <x v="0"/>
    <x v="2"/>
    <x v="3"/>
    <n v="2.6849999999999996"/>
    <n v="13.424999999999997"/>
    <s v="Robusta"/>
    <s v="Dark"/>
    <x v="0"/>
  </r>
  <r>
    <s v="YDS-02797-307"/>
    <x v="417"/>
    <s v="06058-48844-PI"/>
    <s v="E-M-2.5"/>
    <n v="4"/>
    <x v="486"/>
    <s v="wspeechlyem@amazon.com"/>
    <x v="0"/>
    <x v="1"/>
    <x v="0"/>
    <x v="2"/>
    <n v="31.624999999999996"/>
    <n v="126.49999999999999"/>
    <s v="Excelsa"/>
    <s v="Medium"/>
    <x v="0"/>
  </r>
  <r>
    <s v="BPG-68988-842"/>
    <x v="418"/>
    <s v="53631-24432-SY"/>
    <s v="E-M-0.5"/>
    <n v="5"/>
    <x v="487"/>
    <s v="iphillpoten@buzzfeed.com"/>
    <x v="2"/>
    <x v="1"/>
    <x v="0"/>
    <x v="1"/>
    <n v="8.25"/>
    <n v="41.25"/>
    <s v="Excelsa"/>
    <s v="Medium"/>
    <x v="1"/>
  </r>
  <r>
    <s v="XZG-51938-658"/>
    <x v="419"/>
    <s v="18275-73980-KL"/>
    <s v="E-L-0.5"/>
    <n v="6"/>
    <x v="488"/>
    <s v="lpennaccieo@statcounter.com"/>
    <x v="0"/>
    <x v="1"/>
    <x v="1"/>
    <x v="1"/>
    <n v="8.91"/>
    <n v="53.46"/>
    <s v="Excelsa"/>
    <s v="Large"/>
    <x v="1"/>
  </r>
  <r>
    <s v="KAR-24978-271"/>
    <x v="420"/>
    <s v="23187-65750-HZ"/>
    <s v="R-M-1"/>
    <n v="6"/>
    <x v="489"/>
    <s v="sarpinep@moonfruit.com"/>
    <x v="0"/>
    <x v="0"/>
    <x v="0"/>
    <x v="0"/>
    <n v="9.9499999999999993"/>
    <n v="59.699999999999996"/>
    <s v="Robusta"/>
    <s v="Medium"/>
    <x v="1"/>
  </r>
  <r>
    <s v="FQK-28730-361"/>
    <x v="421"/>
    <s v="22725-79522-GP"/>
    <s v="R-M-1"/>
    <n v="6"/>
    <x v="490"/>
    <s v="dfrieseq@cargocollective.com"/>
    <x v="0"/>
    <x v="0"/>
    <x v="0"/>
    <x v="0"/>
    <n v="9.9499999999999993"/>
    <n v="59.699999999999996"/>
    <s v="Robusta"/>
    <s v="Medium"/>
    <x v="1"/>
  </r>
  <r>
    <s v="BGB-67996-089"/>
    <x v="422"/>
    <s v="06279-72603-JE"/>
    <s v="R-D-1"/>
    <n v="5"/>
    <x v="491"/>
    <s v="rsharerer@flavors.me"/>
    <x v="0"/>
    <x v="0"/>
    <x v="2"/>
    <x v="0"/>
    <n v="8.9499999999999993"/>
    <n v="44.75"/>
    <s v="Robusta"/>
    <s v="Dark"/>
    <x v="1"/>
  </r>
  <r>
    <s v="XMC-20620-809"/>
    <x v="423"/>
    <s v="83543-79246-ON"/>
    <s v="E-M-0.5"/>
    <n v="2"/>
    <x v="492"/>
    <s v="nnasebyes@umich.edu"/>
    <x v="0"/>
    <x v="1"/>
    <x v="0"/>
    <x v="1"/>
    <n v="8.25"/>
    <n v="16.5"/>
    <s v="Excelsa"/>
    <s v="Medium"/>
    <x v="0"/>
  </r>
  <r>
    <s v="ZSO-58292-191"/>
    <x v="109"/>
    <s v="66794-66795-VW"/>
    <s v="R-D-0.5"/>
    <n v="4"/>
    <x v="493"/>
    <s v=""/>
    <x v="0"/>
    <x v="0"/>
    <x v="2"/>
    <x v="1"/>
    <n v="5.3699999999999992"/>
    <n v="21.479999999999997"/>
    <s v="Robusta"/>
    <s v="Dark"/>
    <x v="1"/>
  </r>
  <r>
    <s v="LWJ-06793-303"/>
    <x v="204"/>
    <s v="95424-67020-AP"/>
    <s v="R-M-2.5"/>
    <n v="2"/>
    <x v="494"/>
    <s v="koculleneu@ca.gov"/>
    <x v="1"/>
    <x v="0"/>
    <x v="0"/>
    <x v="2"/>
    <n v="22.884999999999998"/>
    <n v="45.769999999999996"/>
    <s v="Robusta"/>
    <s v="Medium"/>
    <x v="0"/>
  </r>
  <r>
    <s v="FLM-82229-989"/>
    <x v="424"/>
    <s v="73017-69644-MS"/>
    <s v="L-L-0.2"/>
    <n v="2"/>
    <x v="495"/>
    <s v=""/>
    <x v="1"/>
    <x v="3"/>
    <x v="1"/>
    <x v="3"/>
    <n v="4.7549999999999999"/>
    <n v="9.51"/>
    <s v="Liberica"/>
    <s v="Large"/>
    <x v="1"/>
  </r>
  <r>
    <s v="CPV-90280-133"/>
    <x v="13"/>
    <s v="66458-91190-YC"/>
    <s v="R-D-0.2"/>
    <n v="3"/>
    <x v="464"/>
    <s v="murione5@alexa.com"/>
    <x v="1"/>
    <x v="0"/>
    <x v="2"/>
    <x v="3"/>
    <n v="2.6849999999999996"/>
    <n v="8.0549999999999997"/>
    <s v="Robusta"/>
    <s v="Dark"/>
    <x v="0"/>
  </r>
  <r>
    <s v="OGW-60685-912"/>
    <x v="224"/>
    <s v="67423-10113-LM"/>
    <s v="E-D-2.5"/>
    <n v="4"/>
    <x v="496"/>
    <s v="hbranganex@woothemes.com"/>
    <x v="0"/>
    <x v="1"/>
    <x v="2"/>
    <x v="2"/>
    <n v="27.945"/>
    <n v="111.78"/>
    <s v="Excelsa"/>
    <s v="Dark"/>
    <x v="0"/>
  </r>
  <r>
    <s v="DEC-11160-362"/>
    <x v="220"/>
    <s v="48582-05061-RY"/>
    <s v="R-D-0.2"/>
    <n v="4"/>
    <x v="497"/>
    <s v="agallyoney@engadget.com"/>
    <x v="0"/>
    <x v="0"/>
    <x v="2"/>
    <x v="3"/>
    <n v="2.6849999999999996"/>
    <n v="10.739999999999998"/>
    <s v="Robusta"/>
    <s v="Dark"/>
    <x v="0"/>
  </r>
  <r>
    <s v="WCT-07869-499"/>
    <x v="91"/>
    <s v="32031-49093-KE"/>
    <s v="R-D-0.5"/>
    <n v="5"/>
    <x v="498"/>
    <s v="bdomangeez@yahoo.co.jp"/>
    <x v="0"/>
    <x v="0"/>
    <x v="2"/>
    <x v="1"/>
    <n v="5.3699999999999992"/>
    <n v="26.849999999999994"/>
    <s v="Robusta"/>
    <s v="Dark"/>
    <x v="1"/>
  </r>
  <r>
    <s v="FHD-89872-325"/>
    <x v="425"/>
    <s v="31715-98714-OO"/>
    <s v="L-L-1"/>
    <n v="4"/>
    <x v="499"/>
    <s v="koslerf0@gmpg.org"/>
    <x v="0"/>
    <x v="3"/>
    <x v="1"/>
    <x v="0"/>
    <n v="15.85"/>
    <n v="63.4"/>
    <s v="Liberica"/>
    <s v="Large"/>
    <x v="0"/>
  </r>
  <r>
    <s v="AZF-45991-584"/>
    <x v="426"/>
    <s v="73759-17258-KA"/>
    <s v="A-D-2.5"/>
    <n v="1"/>
    <x v="500"/>
    <s v=""/>
    <x v="1"/>
    <x v="2"/>
    <x v="2"/>
    <x v="2"/>
    <n v="22.884999999999998"/>
    <n v="22.884999999999998"/>
    <s v="Arabica"/>
    <s v="Dark"/>
    <x v="0"/>
  </r>
  <r>
    <s v="MDG-14481-513"/>
    <x v="427"/>
    <s v="64897-79178-MH"/>
    <s v="A-M-2.5"/>
    <n v="4"/>
    <x v="501"/>
    <s v="zpellettf2@dailymotion.com"/>
    <x v="0"/>
    <x v="2"/>
    <x v="0"/>
    <x v="2"/>
    <n v="25.874999999999996"/>
    <n v="103.49999999999999"/>
    <s v="Arabica"/>
    <s v="Medium"/>
    <x v="1"/>
  </r>
  <r>
    <s v="OFN-49424-848"/>
    <x v="428"/>
    <s v="73346-85564-JB"/>
    <s v="R-L-2.5"/>
    <n v="2"/>
    <x v="502"/>
    <s v="isprakesf3@spiegel.de"/>
    <x v="0"/>
    <x v="0"/>
    <x v="1"/>
    <x v="2"/>
    <n v="27.484999999999996"/>
    <n v="54.969999999999992"/>
    <s v="Robusta"/>
    <s v="Large"/>
    <x v="1"/>
  </r>
  <r>
    <s v="NFA-03411-746"/>
    <x v="383"/>
    <s v="07476-13102-NJ"/>
    <s v="A-L-0.5"/>
    <n v="2"/>
    <x v="503"/>
    <s v="hfromantf4@ucsd.edu"/>
    <x v="0"/>
    <x v="2"/>
    <x v="1"/>
    <x v="1"/>
    <n v="7.77"/>
    <n v="15.54"/>
    <s v="Arabica"/>
    <s v="Large"/>
    <x v="1"/>
  </r>
  <r>
    <s v="CYM-74988-450"/>
    <x v="156"/>
    <s v="87223-37422-SK"/>
    <s v="L-D-0.2"/>
    <n v="4"/>
    <x v="504"/>
    <s v="rflearf5@artisteer.com"/>
    <x v="2"/>
    <x v="3"/>
    <x v="2"/>
    <x v="3"/>
    <n v="3.8849999999999998"/>
    <n v="15.54"/>
    <s v="Liberica"/>
    <s v="Dark"/>
    <x v="1"/>
  </r>
  <r>
    <s v="WTV-24996-658"/>
    <x v="429"/>
    <s v="57837-15577-YK"/>
    <s v="E-D-2.5"/>
    <n v="3"/>
    <x v="505"/>
    <s v=""/>
    <x v="1"/>
    <x v="1"/>
    <x v="2"/>
    <x v="2"/>
    <n v="27.945"/>
    <n v="83.835000000000008"/>
    <s v="Excelsa"/>
    <s v="Dark"/>
    <x v="1"/>
  </r>
  <r>
    <s v="DSL-69915-544"/>
    <x v="103"/>
    <s v="10142-55267-YO"/>
    <s v="R-L-0.2"/>
    <n v="3"/>
    <x v="506"/>
    <s v="wlightollersf9@baidu.com"/>
    <x v="0"/>
    <x v="0"/>
    <x v="1"/>
    <x v="3"/>
    <n v="3.5849999999999995"/>
    <n v="10.754999999999999"/>
    <s v="Robusta"/>
    <s v="Large"/>
    <x v="0"/>
  </r>
  <r>
    <s v="NBT-35757-542"/>
    <x v="361"/>
    <s v="73647-66148-VM"/>
    <s v="E-L-0.2"/>
    <n v="3"/>
    <x v="507"/>
    <s v="bmundenf8@elpais.com"/>
    <x v="0"/>
    <x v="1"/>
    <x v="1"/>
    <x v="3"/>
    <n v="4.4550000000000001"/>
    <n v="13.365"/>
    <s v="Excelsa"/>
    <s v="Large"/>
    <x v="0"/>
  </r>
  <r>
    <s v="OYU-25085-528"/>
    <x v="120"/>
    <s v="10142-55267-YO"/>
    <s v="E-L-0.2"/>
    <n v="4"/>
    <x v="506"/>
    <s v="wlightollersf9@baidu.com"/>
    <x v="0"/>
    <x v="1"/>
    <x v="1"/>
    <x v="3"/>
    <n v="4.4550000000000001"/>
    <n v="17.82"/>
    <s v="Excelsa"/>
    <s v="Large"/>
    <x v="0"/>
  </r>
  <r>
    <s v="XCG-07109-195"/>
    <x v="430"/>
    <s v="92976-19453-DT"/>
    <s v="L-D-0.2"/>
    <n v="6"/>
    <x v="508"/>
    <s v="nbrakespearfa@rediff.com"/>
    <x v="0"/>
    <x v="3"/>
    <x v="2"/>
    <x v="3"/>
    <n v="3.8849999999999998"/>
    <n v="23.31"/>
    <s v="Liberica"/>
    <s v="Dark"/>
    <x v="0"/>
  </r>
  <r>
    <s v="YZA-25234-630"/>
    <x v="125"/>
    <s v="89757-51438-HX"/>
    <s v="E-D-0.2"/>
    <n v="2"/>
    <x v="509"/>
    <s v="mglawsopfb@reverbnation.com"/>
    <x v="0"/>
    <x v="1"/>
    <x v="2"/>
    <x v="3"/>
    <n v="3.645"/>
    <n v="7.29"/>
    <s v="Excelsa"/>
    <s v="Dark"/>
    <x v="1"/>
  </r>
  <r>
    <s v="OKU-29966-417"/>
    <x v="431"/>
    <s v="76192-13390-HZ"/>
    <s v="E-L-0.2"/>
    <n v="4"/>
    <x v="510"/>
    <s v="galbertsfc@etsy.com"/>
    <x v="2"/>
    <x v="1"/>
    <x v="1"/>
    <x v="3"/>
    <n v="4.4550000000000001"/>
    <n v="17.82"/>
    <s v="Excelsa"/>
    <s v="Large"/>
    <x v="0"/>
  </r>
  <r>
    <s v="MEX-29350-659"/>
    <x v="40"/>
    <s v="02009-87294-SY"/>
    <s v="E-M-1"/>
    <n v="5"/>
    <x v="511"/>
    <s v="vpolglasefd@about.me"/>
    <x v="0"/>
    <x v="1"/>
    <x v="0"/>
    <x v="0"/>
    <n v="13.75"/>
    <n v="68.75"/>
    <s v="Excelsa"/>
    <s v="Medium"/>
    <x v="1"/>
  </r>
  <r>
    <s v="NOY-99738-977"/>
    <x v="432"/>
    <s v="82872-34456-LJ"/>
    <s v="R-L-2.5"/>
    <n v="2"/>
    <x v="512"/>
    <s v=""/>
    <x v="2"/>
    <x v="0"/>
    <x v="1"/>
    <x v="2"/>
    <n v="27.484999999999996"/>
    <n v="54.969999999999992"/>
    <s v="Robusta"/>
    <s v="Large"/>
    <x v="0"/>
  </r>
  <r>
    <s v="TCR-01064-030"/>
    <x v="254"/>
    <s v="13181-04387-LI"/>
    <s v="E-M-1"/>
    <n v="6"/>
    <x v="513"/>
    <s v="sbuschff@so-net.ne.jp"/>
    <x v="1"/>
    <x v="1"/>
    <x v="0"/>
    <x v="0"/>
    <n v="13.75"/>
    <n v="82.5"/>
    <s v="Excelsa"/>
    <s v="Medium"/>
    <x v="1"/>
  </r>
  <r>
    <s v="YUL-42750-776"/>
    <x v="219"/>
    <s v="24845-36117-TI"/>
    <s v="L-M-0.2"/>
    <n v="2"/>
    <x v="514"/>
    <s v="craisbeckfg@webnode.com"/>
    <x v="0"/>
    <x v="3"/>
    <x v="0"/>
    <x v="3"/>
    <n v="4.3650000000000002"/>
    <n v="8.73"/>
    <s v="Liberica"/>
    <s v="Medium"/>
    <x v="0"/>
  </r>
  <r>
    <s v="XQJ-86887-506"/>
    <x v="433"/>
    <s v="66458-91190-YC"/>
    <s v="E-L-1"/>
    <n v="4"/>
    <x v="464"/>
    <s v="murione5@alexa.com"/>
    <x v="1"/>
    <x v="1"/>
    <x v="1"/>
    <x v="0"/>
    <n v="14.85"/>
    <n v="59.4"/>
    <s v="Excelsa"/>
    <s v="Large"/>
    <x v="0"/>
  </r>
  <r>
    <s v="CUN-90044-279"/>
    <x v="434"/>
    <s v="86646-65810-TD"/>
    <s v="L-D-0.2"/>
    <n v="4"/>
    <x v="515"/>
    <s v=""/>
    <x v="0"/>
    <x v="3"/>
    <x v="2"/>
    <x v="3"/>
    <n v="3.8849999999999998"/>
    <n v="15.54"/>
    <s v="Liberica"/>
    <s v="Dark"/>
    <x v="0"/>
  </r>
  <r>
    <s v="ICC-73030-502"/>
    <x v="435"/>
    <s v="59480-02795-IU"/>
    <s v="A-L-1"/>
    <n v="3"/>
    <x v="516"/>
    <s v="raynoldfj@ustream.tv"/>
    <x v="0"/>
    <x v="2"/>
    <x v="1"/>
    <x v="0"/>
    <n v="12.95"/>
    <n v="38.849999999999994"/>
    <s v="Arabica"/>
    <s v="Large"/>
    <x v="0"/>
  </r>
  <r>
    <s v="ADP-04506-084"/>
    <x v="436"/>
    <s v="61809-87758-LJ"/>
    <s v="E-M-2.5"/>
    <n v="6"/>
    <x v="517"/>
    <s v=""/>
    <x v="0"/>
    <x v="1"/>
    <x v="0"/>
    <x v="2"/>
    <n v="31.624999999999996"/>
    <n v="189.74999999999997"/>
    <s v="Excelsa"/>
    <s v="Medium"/>
    <x v="0"/>
  </r>
  <r>
    <s v="PNU-22150-408"/>
    <x v="437"/>
    <s v="77408-43873-RS"/>
    <s v="A-D-0.2"/>
    <n v="6"/>
    <x v="518"/>
    <s v=""/>
    <x v="1"/>
    <x v="2"/>
    <x v="2"/>
    <x v="3"/>
    <n v="2.9849999999999999"/>
    <n v="17.91"/>
    <s v="Arabica"/>
    <s v="Dark"/>
    <x v="0"/>
  </r>
  <r>
    <s v="VSQ-07182-513"/>
    <x v="438"/>
    <s v="18366-65239-WF"/>
    <s v="L-L-0.2"/>
    <n v="6"/>
    <x v="519"/>
    <s v="bgrecefm@naver.com"/>
    <x v="2"/>
    <x v="3"/>
    <x v="1"/>
    <x v="3"/>
    <n v="4.7549999999999999"/>
    <n v="28.53"/>
    <s v="Liberica"/>
    <s v="Large"/>
    <x v="1"/>
  </r>
  <r>
    <s v="SPF-31673-217"/>
    <x v="439"/>
    <s v="19485-98072-PS"/>
    <s v="E-M-1"/>
    <n v="6"/>
    <x v="520"/>
    <s v="dflintiffg1@e-recht24.de"/>
    <x v="2"/>
    <x v="1"/>
    <x v="0"/>
    <x v="0"/>
    <n v="13.75"/>
    <n v="82.5"/>
    <s v="Excelsa"/>
    <s v="Medium"/>
    <x v="1"/>
  </r>
  <r>
    <s v="NEX-63825-598"/>
    <x v="175"/>
    <s v="72072-33025-SD"/>
    <s v="R-L-0.5"/>
    <n v="2"/>
    <x v="521"/>
    <s v="athysfo@cdc.gov"/>
    <x v="0"/>
    <x v="0"/>
    <x v="1"/>
    <x v="1"/>
    <n v="7.169999999999999"/>
    <n v="14.339999999999998"/>
    <s v="Robusta"/>
    <s v="Large"/>
    <x v="1"/>
  </r>
  <r>
    <s v="XPG-66112-335"/>
    <x v="440"/>
    <s v="58118-22461-GC"/>
    <s v="R-D-2.5"/>
    <n v="4"/>
    <x v="522"/>
    <s v="jchuggfp@about.me"/>
    <x v="0"/>
    <x v="0"/>
    <x v="2"/>
    <x v="2"/>
    <n v="20.584999999999997"/>
    <n v="82.339999999999989"/>
    <s v="Robusta"/>
    <s v="Dark"/>
    <x v="1"/>
  </r>
  <r>
    <s v="NSQ-72210-345"/>
    <x v="441"/>
    <s v="90940-63327-DJ"/>
    <s v="A-M-0.2"/>
    <n v="6"/>
    <x v="523"/>
    <s v="akelstonfq@sakura.ne.jp"/>
    <x v="0"/>
    <x v="2"/>
    <x v="0"/>
    <x v="3"/>
    <n v="3.375"/>
    <n v="20.25"/>
    <s v="Arabica"/>
    <s v="Medium"/>
    <x v="0"/>
  </r>
  <r>
    <s v="XRR-28376-277"/>
    <x v="442"/>
    <s v="64481-42546-II"/>
    <s v="R-L-2.5"/>
    <n v="6"/>
    <x v="524"/>
    <s v=""/>
    <x v="1"/>
    <x v="0"/>
    <x v="1"/>
    <x v="2"/>
    <n v="27.484999999999996"/>
    <n v="164.90999999999997"/>
    <s v="Robusta"/>
    <s v="Large"/>
    <x v="1"/>
  </r>
  <r>
    <s v="WHQ-25197-475"/>
    <x v="443"/>
    <s v="27536-28463-NJ"/>
    <s v="L-L-0.2"/>
    <n v="4"/>
    <x v="525"/>
    <s v="cmottramfs@harvard.edu"/>
    <x v="0"/>
    <x v="3"/>
    <x v="1"/>
    <x v="3"/>
    <n v="4.7549999999999999"/>
    <n v="19.02"/>
    <s v="Liberica"/>
    <s v="Large"/>
    <x v="0"/>
  </r>
  <r>
    <s v="HMB-30634-745"/>
    <x v="216"/>
    <s v="19485-98072-PS"/>
    <s v="A-D-2.5"/>
    <n v="6"/>
    <x v="520"/>
    <s v="dflintiffg1@e-recht24.de"/>
    <x v="2"/>
    <x v="2"/>
    <x v="2"/>
    <x v="2"/>
    <n v="22.884999999999998"/>
    <n v="137.31"/>
    <s v="Arabica"/>
    <s v="Dark"/>
    <x v="1"/>
  </r>
  <r>
    <s v="XTL-68000-371"/>
    <x v="444"/>
    <s v="70140-82812-KD"/>
    <s v="A-M-0.5"/>
    <n v="4"/>
    <x v="526"/>
    <s v="dsangwinfu@weebly.com"/>
    <x v="0"/>
    <x v="2"/>
    <x v="0"/>
    <x v="1"/>
    <n v="6.75"/>
    <n v="27"/>
    <s v="Arabica"/>
    <s v="Medium"/>
    <x v="1"/>
  </r>
  <r>
    <s v="YES-51109-625"/>
    <x v="37"/>
    <s v="91895-55605-LS"/>
    <s v="E-L-0.5"/>
    <n v="4"/>
    <x v="527"/>
    <s v="eaizikowitzfv@virginia.edu"/>
    <x v="2"/>
    <x v="1"/>
    <x v="1"/>
    <x v="1"/>
    <n v="8.91"/>
    <n v="35.64"/>
    <s v="Excelsa"/>
    <s v="Large"/>
    <x v="1"/>
  </r>
  <r>
    <s v="EAY-89850-211"/>
    <x v="445"/>
    <s v="43155-71724-XP"/>
    <s v="A-D-0.2"/>
    <n v="2"/>
    <x v="528"/>
    <s v=""/>
    <x v="0"/>
    <x v="2"/>
    <x v="2"/>
    <x v="3"/>
    <n v="2.9849999999999999"/>
    <n v="5.97"/>
    <s v="Arabica"/>
    <s v="Dark"/>
    <x v="0"/>
  </r>
  <r>
    <s v="IOQ-84840-827"/>
    <x v="446"/>
    <s v="32038-81174-JF"/>
    <s v="A-M-1"/>
    <n v="6"/>
    <x v="529"/>
    <s v="cvenourfx@ask.com"/>
    <x v="0"/>
    <x v="2"/>
    <x v="0"/>
    <x v="0"/>
    <n v="11.25"/>
    <n v="67.5"/>
    <s v="Arabica"/>
    <s v="Medium"/>
    <x v="1"/>
  </r>
  <r>
    <s v="FBD-56220-430"/>
    <x v="245"/>
    <s v="59205-20324-NB"/>
    <s v="R-L-0.2"/>
    <n v="6"/>
    <x v="530"/>
    <s v="mharbyfy@163.com"/>
    <x v="0"/>
    <x v="0"/>
    <x v="1"/>
    <x v="3"/>
    <n v="3.5849999999999995"/>
    <n v="21.509999999999998"/>
    <s v="Robusta"/>
    <s v="Large"/>
    <x v="0"/>
  </r>
  <r>
    <s v="COV-52659-202"/>
    <x v="447"/>
    <s v="99899-54612-NX"/>
    <s v="L-M-2.5"/>
    <n v="2"/>
    <x v="531"/>
    <s v="rthickpennyfz@cafepress.com"/>
    <x v="0"/>
    <x v="3"/>
    <x v="0"/>
    <x v="2"/>
    <n v="33.464999999999996"/>
    <n v="66.929999999999993"/>
    <s v="Liberica"/>
    <s v="Medium"/>
    <x v="1"/>
  </r>
  <r>
    <s v="YUO-76652-814"/>
    <x v="448"/>
    <s v="26248-84194-FI"/>
    <s v="A-D-0.2"/>
    <n v="6"/>
    <x v="532"/>
    <s v="pormerodg0@redcross.org"/>
    <x v="0"/>
    <x v="2"/>
    <x v="2"/>
    <x v="3"/>
    <n v="2.9849999999999999"/>
    <n v="17.91"/>
    <s v="Arabica"/>
    <s v="Dark"/>
    <x v="1"/>
  </r>
  <r>
    <s v="PBT-36926-102"/>
    <x v="344"/>
    <s v="19485-98072-PS"/>
    <s v="L-M-1"/>
    <n v="4"/>
    <x v="520"/>
    <s v="dflintiffg1@e-recht24.de"/>
    <x v="2"/>
    <x v="3"/>
    <x v="0"/>
    <x v="0"/>
    <n v="14.55"/>
    <n v="58.2"/>
    <s v="Liberica"/>
    <s v="Medium"/>
    <x v="1"/>
  </r>
  <r>
    <s v="BLV-60087-454"/>
    <x v="152"/>
    <s v="84493-71314-WX"/>
    <s v="E-L-0.2"/>
    <n v="3"/>
    <x v="533"/>
    <s v="tzanettig2@gravatar.com"/>
    <x v="1"/>
    <x v="1"/>
    <x v="1"/>
    <x v="3"/>
    <n v="4.4550000000000001"/>
    <n v="13.365"/>
    <s v="Excelsa"/>
    <s v="Large"/>
    <x v="1"/>
  </r>
  <r>
    <s v="BLV-60087-454"/>
    <x v="152"/>
    <s v="84493-71314-WX"/>
    <s v="A-M-0.5"/>
    <n v="5"/>
    <x v="533"/>
    <s v="tzanettig2@gravatar.com"/>
    <x v="1"/>
    <x v="2"/>
    <x v="0"/>
    <x v="1"/>
    <n v="6.75"/>
    <n v="33.75"/>
    <s v="Arabica"/>
    <s v="Medium"/>
    <x v="1"/>
  </r>
  <r>
    <s v="QYC-63914-195"/>
    <x v="449"/>
    <s v="39789-43945-IV"/>
    <s v="E-L-1"/>
    <n v="3"/>
    <x v="534"/>
    <s v="rkirtleyg4@hatena.ne.jp"/>
    <x v="0"/>
    <x v="1"/>
    <x v="1"/>
    <x v="0"/>
    <n v="14.85"/>
    <n v="44.55"/>
    <s v="Excelsa"/>
    <s v="Large"/>
    <x v="0"/>
  </r>
  <r>
    <s v="OIB-77163-890"/>
    <x v="450"/>
    <s v="38972-89678-ZM"/>
    <s v="E-L-0.5"/>
    <n v="5"/>
    <x v="535"/>
    <s v="cclemencetg5@weather.com"/>
    <x v="2"/>
    <x v="1"/>
    <x v="1"/>
    <x v="1"/>
    <n v="8.91"/>
    <n v="44.55"/>
    <s v="Excelsa"/>
    <s v="Large"/>
    <x v="0"/>
  </r>
  <r>
    <s v="SGS-87525-238"/>
    <x v="451"/>
    <s v="91465-84526-IJ"/>
    <s v="E-D-1"/>
    <n v="5"/>
    <x v="536"/>
    <s v="rdonetg6@oakley.com"/>
    <x v="0"/>
    <x v="1"/>
    <x v="2"/>
    <x v="0"/>
    <n v="12.15"/>
    <n v="60.75"/>
    <s v="Excelsa"/>
    <s v="Dark"/>
    <x v="1"/>
  </r>
  <r>
    <s v="GQR-12490-152"/>
    <x v="83"/>
    <s v="22832-98538-RB"/>
    <s v="R-L-0.2"/>
    <n v="1"/>
    <x v="537"/>
    <s v="sgaweng7@creativecommons.org"/>
    <x v="0"/>
    <x v="0"/>
    <x v="1"/>
    <x v="3"/>
    <n v="3.5849999999999995"/>
    <n v="3.5849999999999995"/>
    <s v="Robusta"/>
    <s v="Large"/>
    <x v="0"/>
  </r>
  <r>
    <s v="UOJ-28238-299"/>
    <x v="452"/>
    <s v="30844-91890-ZA"/>
    <s v="R-L-0.2"/>
    <n v="6"/>
    <x v="538"/>
    <s v="rreadieg8@guardian.co.uk"/>
    <x v="0"/>
    <x v="0"/>
    <x v="1"/>
    <x v="3"/>
    <n v="3.5849999999999995"/>
    <n v="21.509999999999998"/>
    <s v="Robusta"/>
    <s v="Large"/>
    <x v="1"/>
  </r>
  <r>
    <s v="ETD-58130-674"/>
    <x v="453"/>
    <s v="05325-97750-WP"/>
    <s v="E-M-0.5"/>
    <n v="2"/>
    <x v="539"/>
    <s v="cverissimogh@theglobeandmail.com"/>
    <x v="2"/>
    <x v="1"/>
    <x v="0"/>
    <x v="1"/>
    <n v="8.25"/>
    <n v="16.5"/>
    <s v="Excelsa"/>
    <s v="Medium"/>
    <x v="0"/>
  </r>
  <r>
    <s v="UPF-60123-025"/>
    <x v="454"/>
    <s v="88992-49081-AT"/>
    <s v="R-L-2.5"/>
    <n v="3"/>
    <x v="540"/>
    <s v=""/>
    <x v="0"/>
    <x v="0"/>
    <x v="1"/>
    <x v="2"/>
    <n v="27.484999999999996"/>
    <n v="82.454999999999984"/>
    <s v="Robusta"/>
    <s v="Large"/>
    <x v="1"/>
  </r>
  <r>
    <s v="NQS-01613-687"/>
    <x v="455"/>
    <s v="10204-31464-SA"/>
    <s v="L-D-0.5"/>
    <n v="1"/>
    <x v="541"/>
    <s v="bogb@elpais.com"/>
    <x v="0"/>
    <x v="3"/>
    <x v="2"/>
    <x v="1"/>
    <n v="7.77"/>
    <n v="7.77"/>
    <s v="Liberica"/>
    <s v="Dark"/>
    <x v="0"/>
  </r>
  <r>
    <s v="MGH-36050-573"/>
    <x v="456"/>
    <s v="75156-80911-YT"/>
    <s v="R-M-0.5"/>
    <n v="2"/>
    <x v="542"/>
    <s v="vstansburygc@unblog.fr"/>
    <x v="0"/>
    <x v="0"/>
    <x v="0"/>
    <x v="1"/>
    <n v="5.97"/>
    <n v="11.94"/>
    <s v="Robusta"/>
    <s v="Medium"/>
    <x v="0"/>
  </r>
  <r>
    <s v="UVF-59322-459"/>
    <x v="373"/>
    <s v="53971-49906-PZ"/>
    <s v="E-L-2.5"/>
    <n v="6"/>
    <x v="543"/>
    <s v="dheinonengd@printfriendly.com"/>
    <x v="0"/>
    <x v="1"/>
    <x v="1"/>
    <x v="2"/>
    <n v="34.154999999999994"/>
    <n v="204.92999999999995"/>
    <s v="Excelsa"/>
    <s v="Large"/>
    <x v="1"/>
  </r>
  <r>
    <s v="VET-41158-896"/>
    <x v="457"/>
    <s v="10728-17633-ST"/>
    <s v="E-M-2.5"/>
    <n v="2"/>
    <x v="544"/>
    <s v="jshentonge@google.com.hk"/>
    <x v="0"/>
    <x v="1"/>
    <x v="0"/>
    <x v="2"/>
    <n v="31.624999999999996"/>
    <n v="63.249999999999993"/>
    <s v="Excelsa"/>
    <s v="Medium"/>
    <x v="0"/>
  </r>
  <r>
    <s v="XYL-52196-459"/>
    <x v="458"/>
    <s v="13549-65017-VE"/>
    <s v="R-D-0.2"/>
    <n v="3"/>
    <x v="545"/>
    <s v="jwilkissongf@nba.com"/>
    <x v="0"/>
    <x v="0"/>
    <x v="2"/>
    <x v="3"/>
    <n v="2.6849999999999996"/>
    <n v="8.0549999999999997"/>
    <s v="Robusta"/>
    <s v="Dark"/>
    <x v="0"/>
  </r>
  <r>
    <s v="BPZ-51283-916"/>
    <x v="264"/>
    <s v="87688-42420-TO"/>
    <s v="A-M-2.5"/>
    <n v="2"/>
    <x v="546"/>
    <s v=""/>
    <x v="0"/>
    <x v="2"/>
    <x v="0"/>
    <x v="2"/>
    <n v="25.874999999999996"/>
    <n v="51.749999999999993"/>
    <s v="Arabica"/>
    <s v="Medium"/>
    <x v="1"/>
  </r>
  <r>
    <s v="VQW-91903-926"/>
    <x v="459"/>
    <s v="05325-97750-WP"/>
    <s v="E-D-2.5"/>
    <n v="1"/>
    <x v="539"/>
    <s v="cverissimogh@theglobeandmail.com"/>
    <x v="2"/>
    <x v="1"/>
    <x v="2"/>
    <x v="2"/>
    <n v="27.945"/>
    <n v="27.945"/>
    <s v="Excelsa"/>
    <s v="Dark"/>
    <x v="0"/>
  </r>
  <r>
    <s v="OLF-77983-457"/>
    <x v="460"/>
    <s v="51901-35210-UI"/>
    <s v="A-L-2.5"/>
    <n v="2"/>
    <x v="547"/>
    <s v="gstarcksgi@abc.net.au"/>
    <x v="0"/>
    <x v="2"/>
    <x v="1"/>
    <x v="2"/>
    <n v="29.784999999999997"/>
    <n v="59.569999999999993"/>
    <s v="Arabica"/>
    <s v="Large"/>
    <x v="1"/>
  </r>
  <r>
    <s v="MVI-04946-827"/>
    <x v="461"/>
    <s v="62483-50867-OM"/>
    <s v="E-L-1"/>
    <n v="1"/>
    <x v="548"/>
    <s v=""/>
    <x v="2"/>
    <x v="1"/>
    <x v="1"/>
    <x v="0"/>
    <n v="14.85"/>
    <n v="14.85"/>
    <s v="Excelsa"/>
    <s v="Large"/>
    <x v="1"/>
  </r>
  <r>
    <s v="UOG-94188-104"/>
    <x v="219"/>
    <s v="92753-50029-SD"/>
    <s v="A-M-0.5"/>
    <n v="5"/>
    <x v="549"/>
    <s v="kscholardgk@sbwire.com"/>
    <x v="0"/>
    <x v="2"/>
    <x v="0"/>
    <x v="1"/>
    <n v="6.75"/>
    <n v="33.75"/>
    <s v="Arabica"/>
    <s v="Medium"/>
    <x v="1"/>
  </r>
  <r>
    <s v="DSN-15872-519"/>
    <x v="462"/>
    <s v="53809-98498-SN"/>
    <s v="L-L-2.5"/>
    <n v="4"/>
    <x v="550"/>
    <s v="bkindleygl@wikimedia.org"/>
    <x v="0"/>
    <x v="3"/>
    <x v="1"/>
    <x v="2"/>
    <n v="36.454999999999998"/>
    <n v="145.82"/>
    <s v="Liberica"/>
    <s v="Large"/>
    <x v="0"/>
  </r>
  <r>
    <s v="OUQ-73954-002"/>
    <x v="463"/>
    <s v="66308-13503-KD"/>
    <s v="R-M-0.2"/>
    <n v="4"/>
    <x v="551"/>
    <s v="khammettgm@dmoz.org"/>
    <x v="0"/>
    <x v="0"/>
    <x v="0"/>
    <x v="3"/>
    <n v="2.9849999999999999"/>
    <n v="11.94"/>
    <s v="Robusta"/>
    <s v="Medium"/>
    <x v="0"/>
  </r>
  <r>
    <s v="LGL-16843-667"/>
    <x v="464"/>
    <s v="82458-87830-JE"/>
    <s v="A-D-0.2"/>
    <n v="4"/>
    <x v="552"/>
    <s v="ahulburtgn@fda.gov"/>
    <x v="0"/>
    <x v="2"/>
    <x v="2"/>
    <x v="3"/>
    <n v="2.9849999999999999"/>
    <n v="11.94"/>
    <s v="Arabica"/>
    <s v="Dark"/>
    <x v="0"/>
  </r>
  <r>
    <s v="TCC-89722-031"/>
    <x v="465"/>
    <s v="41611-34336-WT"/>
    <s v="L-D-0.5"/>
    <n v="1"/>
    <x v="553"/>
    <s v="plauritzengo@photobucket.com"/>
    <x v="0"/>
    <x v="3"/>
    <x v="2"/>
    <x v="1"/>
    <n v="7.77"/>
    <n v="7.77"/>
    <s v="Liberica"/>
    <s v="Dark"/>
    <x v="1"/>
  </r>
  <r>
    <s v="TRA-79507-007"/>
    <x v="466"/>
    <s v="70089-27418-UJ"/>
    <s v="R-L-2.5"/>
    <n v="4"/>
    <x v="554"/>
    <s v="aburgwingp@redcross.org"/>
    <x v="0"/>
    <x v="0"/>
    <x v="1"/>
    <x v="2"/>
    <n v="27.484999999999996"/>
    <n v="109.93999999999998"/>
    <s v="Robusta"/>
    <s v="Large"/>
    <x v="0"/>
  </r>
  <r>
    <s v="MZJ-77284-941"/>
    <x v="467"/>
    <s v="99978-56910-BN"/>
    <s v="E-L-0.2"/>
    <n v="5"/>
    <x v="555"/>
    <s v="erolingq@google.fr"/>
    <x v="0"/>
    <x v="1"/>
    <x v="1"/>
    <x v="3"/>
    <n v="4.4550000000000001"/>
    <n v="22.274999999999999"/>
    <s v="Excelsa"/>
    <s v="Large"/>
    <x v="0"/>
  </r>
  <r>
    <s v="AXN-57779-891"/>
    <x v="468"/>
    <s v="09668-23340-IC"/>
    <s v="R-M-0.2"/>
    <n v="3"/>
    <x v="556"/>
    <s v="dfowlegr@epa.gov"/>
    <x v="0"/>
    <x v="0"/>
    <x v="0"/>
    <x v="3"/>
    <n v="2.9849999999999999"/>
    <n v="8.9550000000000001"/>
    <s v="Robusta"/>
    <s v="Medium"/>
    <x v="1"/>
  </r>
  <r>
    <s v="PJB-15659-994"/>
    <x v="469"/>
    <s v="39457-62611-YK"/>
    <s v="L-D-2.5"/>
    <n v="4"/>
    <x v="557"/>
    <s v=""/>
    <x v="1"/>
    <x v="3"/>
    <x v="2"/>
    <x v="2"/>
    <n v="29.784999999999997"/>
    <n v="119.13999999999999"/>
    <s v="Liberica"/>
    <s v="Dark"/>
    <x v="1"/>
  </r>
  <r>
    <s v="LTS-03470-353"/>
    <x v="470"/>
    <s v="90985-89807-RW"/>
    <s v="A-L-2.5"/>
    <n v="5"/>
    <x v="558"/>
    <s v="wpowleslandgt@soundcloud.com"/>
    <x v="0"/>
    <x v="2"/>
    <x v="1"/>
    <x v="2"/>
    <n v="29.784999999999997"/>
    <n v="148.92499999999998"/>
    <s v="Arabica"/>
    <s v="Large"/>
    <x v="0"/>
  </r>
  <r>
    <s v="UMM-28497-689"/>
    <x v="471"/>
    <s v="05325-97750-WP"/>
    <s v="L-L-2.5"/>
    <n v="3"/>
    <x v="539"/>
    <s v="cverissimogh@theglobeandmail.com"/>
    <x v="2"/>
    <x v="3"/>
    <x v="1"/>
    <x v="2"/>
    <n v="36.454999999999998"/>
    <n v="109.36499999999999"/>
    <s v="Liberica"/>
    <s v="Large"/>
    <x v="0"/>
  </r>
  <r>
    <s v="MJZ-93232-402"/>
    <x v="472"/>
    <s v="17816-67941-ZS"/>
    <s v="E-D-0.2"/>
    <n v="1"/>
    <x v="559"/>
    <s v="lellinghamgv@sciencedaily.com"/>
    <x v="0"/>
    <x v="1"/>
    <x v="2"/>
    <x v="3"/>
    <n v="3.645"/>
    <n v="3.645"/>
    <s v="Excelsa"/>
    <s v="Dark"/>
    <x v="0"/>
  </r>
  <r>
    <s v="UHW-74617-126"/>
    <x v="173"/>
    <s v="90816-65619-LM"/>
    <s v="E-D-2.5"/>
    <n v="2"/>
    <x v="560"/>
    <s v=""/>
    <x v="0"/>
    <x v="1"/>
    <x v="2"/>
    <x v="2"/>
    <n v="27.945"/>
    <n v="55.89"/>
    <s v="Excelsa"/>
    <s v="Dark"/>
    <x v="1"/>
  </r>
  <r>
    <s v="RIK-61730-794"/>
    <x v="473"/>
    <s v="69761-61146-KD"/>
    <s v="L-M-0.2"/>
    <n v="6"/>
    <x v="561"/>
    <s v="afendtgx@forbes.com"/>
    <x v="0"/>
    <x v="3"/>
    <x v="0"/>
    <x v="3"/>
    <n v="4.3650000000000002"/>
    <n v="26.19"/>
    <s v="Liberica"/>
    <s v="Medium"/>
    <x v="0"/>
  </r>
  <r>
    <s v="IDJ-55379-750"/>
    <x v="474"/>
    <s v="24040-20817-QB"/>
    <s v="R-M-1"/>
    <n v="4"/>
    <x v="562"/>
    <s v="acleyburngy@lycos.com"/>
    <x v="0"/>
    <x v="0"/>
    <x v="0"/>
    <x v="0"/>
    <n v="9.9499999999999993"/>
    <n v="39.799999999999997"/>
    <s v="Robusta"/>
    <s v="Medium"/>
    <x v="1"/>
  </r>
  <r>
    <s v="OHX-11953-965"/>
    <x v="475"/>
    <s v="19524-21432-XP"/>
    <s v="E-L-2.5"/>
    <n v="2"/>
    <x v="563"/>
    <s v="tcastiglionegz@xing.com"/>
    <x v="0"/>
    <x v="1"/>
    <x v="1"/>
    <x v="2"/>
    <n v="34.154999999999994"/>
    <n v="68.309999999999988"/>
    <s v="Excelsa"/>
    <s v="Large"/>
    <x v="1"/>
  </r>
  <r>
    <s v="TVV-42245-088"/>
    <x v="476"/>
    <s v="14398-43114-RV"/>
    <s v="A-M-0.2"/>
    <n v="4"/>
    <x v="564"/>
    <s v=""/>
    <x v="1"/>
    <x v="2"/>
    <x v="0"/>
    <x v="3"/>
    <n v="3.375"/>
    <n v="13.5"/>
    <s v="Arabica"/>
    <s v="Medium"/>
    <x v="1"/>
  </r>
  <r>
    <s v="DYP-74337-787"/>
    <x v="431"/>
    <s v="41486-52502-QQ"/>
    <s v="R-M-0.5"/>
    <n v="1"/>
    <x v="565"/>
    <s v=""/>
    <x v="0"/>
    <x v="0"/>
    <x v="0"/>
    <x v="1"/>
    <n v="5.97"/>
    <n v="5.97"/>
    <s v="Robusta"/>
    <s v="Medium"/>
    <x v="1"/>
  </r>
  <r>
    <s v="OKA-93124-100"/>
    <x v="477"/>
    <s v="05325-97750-WP"/>
    <s v="R-M-0.5"/>
    <n v="5"/>
    <x v="539"/>
    <s v="cverissimogh@theglobeandmail.com"/>
    <x v="2"/>
    <x v="0"/>
    <x v="0"/>
    <x v="1"/>
    <n v="5.97"/>
    <n v="29.849999999999998"/>
    <s v="Robusta"/>
    <s v="Medium"/>
    <x v="0"/>
  </r>
  <r>
    <s v="IXW-20780-268"/>
    <x v="478"/>
    <s v="20236-64364-QL"/>
    <s v="L-L-2.5"/>
    <n v="2"/>
    <x v="566"/>
    <s v="scouronneh3@mozilla.org"/>
    <x v="0"/>
    <x v="3"/>
    <x v="1"/>
    <x v="2"/>
    <n v="36.454999999999998"/>
    <n v="72.91"/>
    <s v="Liberica"/>
    <s v="Large"/>
    <x v="0"/>
  </r>
  <r>
    <s v="NGG-24006-937"/>
    <x v="45"/>
    <s v="29102-40100-TZ"/>
    <s v="E-M-2.5"/>
    <n v="4"/>
    <x v="567"/>
    <s v="lflippellih4@github.io"/>
    <x v="2"/>
    <x v="1"/>
    <x v="0"/>
    <x v="2"/>
    <n v="31.624999999999996"/>
    <n v="126.49999999999999"/>
    <s v="Excelsa"/>
    <s v="Medium"/>
    <x v="1"/>
  </r>
  <r>
    <s v="JZC-31180-557"/>
    <x v="444"/>
    <s v="09171-42203-EB"/>
    <s v="L-M-2.5"/>
    <n v="1"/>
    <x v="568"/>
    <s v="relizabethh5@live.com"/>
    <x v="0"/>
    <x v="3"/>
    <x v="0"/>
    <x v="2"/>
    <n v="33.464999999999996"/>
    <n v="33.464999999999996"/>
    <s v="Liberica"/>
    <s v="Medium"/>
    <x v="1"/>
  </r>
  <r>
    <s v="ZMU-63715-204"/>
    <x v="479"/>
    <s v="29060-75856-UI"/>
    <s v="E-D-1"/>
    <n v="6"/>
    <x v="569"/>
    <s v="irenhardh6@i2i.jp"/>
    <x v="0"/>
    <x v="1"/>
    <x v="2"/>
    <x v="0"/>
    <n v="12.15"/>
    <n v="72.900000000000006"/>
    <s v="Excelsa"/>
    <s v="Dark"/>
    <x v="0"/>
  </r>
  <r>
    <s v="GND-08192-056"/>
    <x v="480"/>
    <s v="17088-16989-PL"/>
    <s v="L-D-0.5"/>
    <n v="2"/>
    <x v="570"/>
    <s v="wrocheh7@xinhuanet.com"/>
    <x v="0"/>
    <x v="3"/>
    <x v="2"/>
    <x v="1"/>
    <n v="7.77"/>
    <n v="15.54"/>
    <s v="Liberica"/>
    <s v="Dark"/>
    <x v="0"/>
  </r>
  <r>
    <s v="RYY-38961-093"/>
    <x v="481"/>
    <s v="14756-18321-CL"/>
    <s v="A-M-0.2"/>
    <n v="6"/>
    <x v="571"/>
    <s v="lalawayhh@weather.com"/>
    <x v="0"/>
    <x v="2"/>
    <x v="0"/>
    <x v="3"/>
    <n v="3.375"/>
    <n v="20.25"/>
    <s v="Arabica"/>
    <s v="Medium"/>
    <x v="1"/>
  </r>
  <r>
    <s v="CVA-64996-969"/>
    <x v="478"/>
    <s v="13324-78688-MI"/>
    <s v="A-L-1"/>
    <n v="6"/>
    <x v="572"/>
    <s v="codgaardh9@nsw.gov.au"/>
    <x v="0"/>
    <x v="2"/>
    <x v="1"/>
    <x v="0"/>
    <n v="12.95"/>
    <n v="77.699999999999989"/>
    <s v="Arabica"/>
    <s v="Large"/>
    <x v="1"/>
  </r>
  <r>
    <s v="XTH-67276-442"/>
    <x v="482"/>
    <s v="73799-04749-BM"/>
    <s v="L-M-2.5"/>
    <n v="4"/>
    <x v="573"/>
    <s v="bbyrdha@4shared.com"/>
    <x v="0"/>
    <x v="3"/>
    <x v="0"/>
    <x v="2"/>
    <n v="33.464999999999996"/>
    <n v="133.85999999999999"/>
    <s v="Liberica"/>
    <s v="Medium"/>
    <x v="1"/>
  </r>
  <r>
    <s v="PVU-02950-470"/>
    <x v="353"/>
    <s v="01927-46702-YT"/>
    <s v="E-D-1"/>
    <n v="1"/>
    <x v="574"/>
    <s v=""/>
    <x v="2"/>
    <x v="1"/>
    <x v="2"/>
    <x v="0"/>
    <n v="12.15"/>
    <n v="12.15"/>
    <s v="Excelsa"/>
    <s v="Dark"/>
    <x v="1"/>
  </r>
  <r>
    <s v="XSN-26809-910"/>
    <x v="199"/>
    <s v="80467-17137-TO"/>
    <s v="E-M-2.5"/>
    <n v="2"/>
    <x v="575"/>
    <s v="dchardinhc@nhs.uk"/>
    <x v="1"/>
    <x v="1"/>
    <x v="0"/>
    <x v="2"/>
    <n v="31.624999999999996"/>
    <n v="63.249999999999993"/>
    <s v="Excelsa"/>
    <s v="Medium"/>
    <x v="0"/>
  </r>
  <r>
    <s v="UDN-88321-005"/>
    <x v="372"/>
    <s v="14640-87215-BK"/>
    <s v="R-L-0.5"/>
    <n v="5"/>
    <x v="576"/>
    <s v="hradbonehd@newsvine.com"/>
    <x v="0"/>
    <x v="0"/>
    <x v="1"/>
    <x v="1"/>
    <n v="7.169999999999999"/>
    <n v="35.849999999999994"/>
    <s v="Robusta"/>
    <s v="Large"/>
    <x v="1"/>
  </r>
  <r>
    <s v="EXP-21628-670"/>
    <x v="267"/>
    <s v="94447-35885-HK"/>
    <s v="A-M-2.5"/>
    <n v="3"/>
    <x v="577"/>
    <s v="wbernthhe@miitbeian.gov.cn"/>
    <x v="0"/>
    <x v="2"/>
    <x v="0"/>
    <x v="2"/>
    <n v="25.874999999999996"/>
    <n v="77.624999999999986"/>
    <s v="Arabica"/>
    <s v="Medium"/>
    <x v="1"/>
  </r>
  <r>
    <s v="VGM-24161-361"/>
    <x v="480"/>
    <s v="71034-49694-CS"/>
    <s v="E-M-2.5"/>
    <n v="2"/>
    <x v="578"/>
    <s v="bacarsonhf@cnn.com"/>
    <x v="0"/>
    <x v="1"/>
    <x v="0"/>
    <x v="2"/>
    <n v="31.624999999999996"/>
    <n v="63.249999999999993"/>
    <s v="Excelsa"/>
    <s v="Medium"/>
    <x v="0"/>
  </r>
  <r>
    <s v="PKN-19556-918"/>
    <x v="483"/>
    <s v="00445-42781-KX"/>
    <s v="E-L-0.2"/>
    <n v="6"/>
    <x v="579"/>
    <s v="fbrighamhg@blog.com"/>
    <x v="1"/>
    <x v="1"/>
    <x v="1"/>
    <x v="3"/>
    <n v="4.4550000000000001"/>
    <n v="26.73"/>
    <s v="Excelsa"/>
    <s v="Large"/>
    <x v="0"/>
  </r>
  <r>
    <s v="PKN-19556-918"/>
    <x v="483"/>
    <s v="00445-42781-KX"/>
    <s v="L-D-0.5"/>
    <n v="4"/>
    <x v="579"/>
    <s v="fbrighamhg@blog.com"/>
    <x v="1"/>
    <x v="3"/>
    <x v="2"/>
    <x v="1"/>
    <n v="7.77"/>
    <n v="31.08"/>
    <s v="Liberica"/>
    <s v="Dark"/>
    <x v="0"/>
  </r>
  <r>
    <s v="PKN-19556-918"/>
    <x v="483"/>
    <s v="00445-42781-KX"/>
    <s v="A-D-0.2"/>
    <n v="1"/>
    <x v="579"/>
    <s v="fbrighamhg@blog.com"/>
    <x v="1"/>
    <x v="2"/>
    <x v="2"/>
    <x v="3"/>
    <n v="2.9849999999999999"/>
    <n v="2.9849999999999999"/>
    <s v="Arabica"/>
    <s v="Dark"/>
    <x v="0"/>
  </r>
  <r>
    <s v="PKN-19556-918"/>
    <x v="483"/>
    <s v="00445-42781-KX"/>
    <s v="R-D-2.5"/>
    <n v="5"/>
    <x v="579"/>
    <s v="fbrighamhg@blog.com"/>
    <x v="1"/>
    <x v="0"/>
    <x v="2"/>
    <x v="2"/>
    <n v="20.584999999999997"/>
    <n v="102.92499999999998"/>
    <s v="Robusta"/>
    <s v="Dark"/>
    <x v="0"/>
  </r>
  <r>
    <s v="DXQ-44537-297"/>
    <x v="484"/>
    <s v="96116-24737-LV"/>
    <s v="E-L-0.5"/>
    <n v="4"/>
    <x v="580"/>
    <s v="myoxenhk@google.com"/>
    <x v="0"/>
    <x v="1"/>
    <x v="1"/>
    <x v="1"/>
    <n v="8.91"/>
    <n v="35.64"/>
    <s v="Excelsa"/>
    <s v="Large"/>
    <x v="1"/>
  </r>
  <r>
    <s v="BPC-54727-307"/>
    <x v="485"/>
    <s v="18684-73088-YL"/>
    <s v="R-L-1"/>
    <n v="4"/>
    <x v="581"/>
    <s v="gmcgavinhl@histats.com"/>
    <x v="0"/>
    <x v="0"/>
    <x v="1"/>
    <x v="0"/>
    <n v="11.95"/>
    <n v="47.8"/>
    <s v="Robusta"/>
    <s v="Large"/>
    <x v="1"/>
  </r>
  <r>
    <s v="KSH-47717-456"/>
    <x v="486"/>
    <s v="74671-55639-TU"/>
    <s v="L-M-1"/>
    <n v="3"/>
    <x v="582"/>
    <s v="luttermarehm@engadget.com"/>
    <x v="0"/>
    <x v="3"/>
    <x v="0"/>
    <x v="0"/>
    <n v="14.55"/>
    <n v="43.650000000000006"/>
    <s v="Liberica"/>
    <s v="Medium"/>
    <x v="1"/>
  </r>
  <r>
    <s v="ANK-59436-446"/>
    <x v="487"/>
    <s v="17488-65879-XL"/>
    <s v="E-L-0.5"/>
    <n v="4"/>
    <x v="583"/>
    <s v="edambrogiohn@techcrunch.com"/>
    <x v="0"/>
    <x v="1"/>
    <x v="1"/>
    <x v="1"/>
    <n v="8.91"/>
    <n v="35.64"/>
    <s v="Excelsa"/>
    <s v="Large"/>
    <x v="0"/>
  </r>
  <r>
    <s v="AYY-83051-752"/>
    <x v="488"/>
    <s v="46431-09298-OU"/>
    <s v="L-L-1"/>
    <n v="6"/>
    <x v="584"/>
    <s v="cwinchcombeho@jiathis.com"/>
    <x v="0"/>
    <x v="3"/>
    <x v="1"/>
    <x v="0"/>
    <n v="15.85"/>
    <n v="95.1"/>
    <s v="Liberica"/>
    <s v="Large"/>
    <x v="0"/>
  </r>
  <r>
    <s v="CSW-59644-267"/>
    <x v="489"/>
    <s v="60378-26473-FE"/>
    <s v="E-M-2.5"/>
    <n v="1"/>
    <x v="585"/>
    <s v="bpaumierhp@umn.edu"/>
    <x v="1"/>
    <x v="1"/>
    <x v="0"/>
    <x v="2"/>
    <n v="31.624999999999996"/>
    <n v="31.624999999999996"/>
    <s v="Excelsa"/>
    <s v="Medium"/>
    <x v="0"/>
  </r>
  <r>
    <s v="ITY-92466-909"/>
    <x v="162"/>
    <s v="34927-68586-ZV"/>
    <s v="A-M-2.5"/>
    <n v="3"/>
    <x v="586"/>
    <s v=""/>
    <x v="1"/>
    <x v="2"/>
    <x v="0"/>
    <x v="2"/>
    <n v="25.874999999999996"/>
    <n v="77.624999999999986"/>
    <s v="Arabica"/>
    <s v="Medium"/>
    <x v="0"/>
  </r>
  <r>
    <s v="IGW-04801-466"/>
    <x v="490"/>
    <s v="29051-27555-GD"/>
    <s v="L-D-0.2"/>
    <n v="1"/>
    <x v="587"/>
    <s v="jcapeyhr@bravesites.com"/>
    <x v="0"/>
    <x v="3"/>
    <x v="2"/>
    <x v="3"/>
    <n v="3.8849999999999998"/>
    <n v="3.8849999999999998"/>
    <s v="Liberica"/>
    <s v="Dark"/>
    <x v="0"/>
  </r>
  <r>
    <s v="LJN-34281-921"/>
    <x v="491"/>
    <s v="52143-35672-JF"/>
    <s v="R-L-2.5"/>
    <n v="5"/>
    <x v="588"/>
    <s v="tmathonneti0@google.co.jp"/>
    <x v="0"/>
    <x v="0"/>
    <x v="1"/>
    <x v="2"/>
    <n v="27.484999999999996"/>
    <n v="137.42499999999998"/>
    <s v="Robusta"/>
    <s v="Large"/>
    <x v="1"/>
  </r>
  <r>
    <s v="BWZ-46364-547"/>
    <x v="301"/>
    <s v="64918-67725-MN"/>
    <s v="R-L-1"/>
    <n v="3"/>
    <x v="589"/>
    <s v="ybasillht@theguardian.com"/>
    <x v="0"/>
    <x v="0"/>
    <x v="1"/>
    <x v="0"/>
    <n v="11.95"/>
    <n v="35.849999999999994"/>
    <s v="Robusta"/>
    <s v="Large"/>
    <x v="0"/>
  </r>
  <r>
    <s v="SBC-95710-706"/>
    <x v="194"/>
    <s v="85634-61759-ND"/>
    <s v="E-M-0.2"/>
    <n v="2"/>
    <x v="590"/>
    <s v="mbaistowhu@i2i.jp"/>
    <x v="2"/>
    <x v="1"/>
    <x v="0"/>
    <x v="3"/>
    <n v="4.125"/>
    <n v="8.25"/>
    <s v="Excelsa"/>
    <s v="Medium"/>
    <x v="0"/>
  </r>
  <r>
    <s v="WRN-55114-031"/>
    <x v="26"/>
    <s v="40180-22940-QB"/>
    <s v="E-L-2.5"/>
    <n v="3"/>
    <x v="591"/>
    <s v="cpallanthv@typepad.com"/>
    <x v="0"/>
    <x v="1"/>
    <x v="1"/>
    <x v="2"/>
    <n v="34.154999999999994"/>
    <n v="102.46499999999997"/>
    <s v="Excelsa"/>
    <s v="Large"/>
    <x v="0"/>
  </r>
  <r>
    <s v="TZU-64255-831"/>
    <x v="125"/>
    <s v="34666-76738-SQ"/>
    <s v="R-D-2.5"/>
    <n v="2"/>
    <x v="592"/>
    <s v=""/>
    <x v="0"/>
    <x v="0"/>
    <x v="2"/>
    <x v="2"/>
    <n v="20.584999999999997"/>
    <n v="41.169999999999995"/>
    <s v="Robusta"/>
    <s v="Dark"/>
    <x v="1"/>
  </r>
  <r>
    <s v="JVF-91003-729"/>
    <x v="492"/>
    <s v="98536-88616-FF"/>
    <s v="A-D-2.5"/>
    <n v="3"/>
    <x v="593"/>
    <s v="dohx@redcross.org"/>
    <x v="0"/>
    <x v="2"/>
    <x v="2"/>
    <x v="2"/>
    <n v="22.884999999999998"/>
    <n v="68.655000000000001"/>
    <s v="Arabica"/>
    <s v="Dark"/>
    <x v="0"/>
  </r>
  <r>
    <s v="MVB-22135-665"/>
    <x v="462"/>
    <s v="55621-06130-SA"/>
    <s v="A-D-1"/>
    <n v="1"/>
    <x v="594"/>
    <s v="drallinhy@howstuffworks.com"/>
    <x v="0"/>
    <x v="2"/>
    <x v="2"/>
    <x v="0"/>
    <n v="9.9499999999999993"/>
    <n v="9.9499999999999993"/>
    <s v="Arabica"/>
    <s v="Dark"/>
    <x v="0"/>
  </r>
  <r>
    <s v="CKS-47815-571"/>
    <x v="493"/>
    <s v="45666-86771-EH"/>
    <s v="L-L-0.5"/>
    <n v="3"/>
    <x v="595"/>
    <s v="achillhz@epa.gov"/>
    <x v="2"/>
    <x v="3"/>
    <x v="1"/>
    <x v="1"/>
    <n v="9.51"/>
    <n v="28.53"/>
    <s v="Liberica"/>
    <s v="Large"/>
    <x v="0"/>
  </r>
  <r>
    <s v="OAW-17338-101"/>
    <x v="494"/>
    <s v="52143-35672-JF"/>
    <s v="R-D-0.2"/>
    <n v="6"/>
    <x v="588"/>
    <s v="tmathonneti0@google.co.jp"/>
    <x v="0"/>
    <x v="0"/>
    <x v="2"/>
    <x v="3"/>
    <n v="2.6849999999999996"/>
    <n v="16.11"/>
    <s v="Robusta"/>
    <s v="Dark"/>
    <x v="1"/>
  </r>
  <r>
    <s v="ALP-37623-536"/>
    <x v="495"/>
    <s v="24689-69376-XX"/>
    <s v="L-L-1"/>
    <n v="6"/>
    <x v="596"/>
    <s v="cdenysi1@is.gd"/>
    <x v="2"/>
    <x v="3"/>
    <x v="1"/>
    <x v="0"/>
    <n v="15.85"/>
    <n v="95.1"/>
    <s v="Liberica"/>
    <s v="Large"/>
    <x v="1"/>
  </r>
  <r>
    <s v="WMU-87639-108"/>
    <x v="496"/>
    <s v="71891-51101-VQ"/>
    <s v="R-D-0.5"/>
    <n v="1"/>
    <x v="597"/>
    <s v="cstebbingsi2@drupal.org"/>
    <x v="0"/>
    <x v="0"/>
    <x v="2"/>
    <x v="1"/>
    <n v="5.3699999999999992"/>
    <n v="5.3699999999999992"/>
    <s v="Robusta"/>
    <s v="Dark"/>
    <x v="0"/>
  </r>
  <r>
    <s v="USN-44968-231"/>
    <x v="497"/>
    <s v="71749-05400-CN"/>
    <s v="R-L-1"/>
    <n v="4"/>
    <x v="598"/>
    <s v=""/>
    <x v="0"/>
    <x v="0"/>
    <x v="1"/>
    <x v="0"/>
    <n v="11.95"/>
    <n v="47.8"/>
    <s v="Robusta"/>
    <s v="Large"/>
    <x v="1"/>
  </r>
  <r>
    <s v="YZG-20575-451"/>
    <x v="498"/>
    <s v="64845-00270-NO"/>
    <s v="L-L-1"/>
    <n v="4"/>
    <x v="599"/>
    <s v="rzywickii4@ifeng.com"/>
    <x v="1"/>
    <x v="3"/>
    <x v="1"/>
    <x v="0"/>
    <n v="15.85"/>
    <n v="63.4"/>
    <s v="Liberica"/>
    <s v="Large"/>
    <x v="1"/>
  </r>
  <r>
    <s v="HTH-52867-812"/>
    <x v="382"/>
    <s v="29851-36402-UX"/>
    <s v="A-M-2.5"/>
    <n v="4"/>
    <x v="600"/>
    <s v="aburgetti5@moonfruit.com"/>
    <x v="0"/>
    <x v="2"/>
    <x v="0"/>
    <x v="2"/>
    <n v="25.874999999999996"/>
    <n v="103.49999999999999"/>
    <s v="Arabica"/>
    <s v="Medium"/>
    <x v="1"/>
  </r>
  <r>
    <s v="FWU-44971-444"/>
    <x v="499"/>
    <s v="12190-25421-WM"/>
    <s v="A-D-2.5"/>
    <n v="3"/>
    <x v="601"/>
    <s v="mmalloyi6@seattletimes.com"/>
    <x v="0"/>
    <x v="2"/>
    <x v="2"/>
    <x v="2"/>
    <n v="22.884999999999998"/>
    <n v="68.655000000000001"/>
    <s v="Arabica"/>
    <s v="Dark"/>
    <x v="1"/>
  </r>
  <r>
    <s v="EQI-82205-066"/>
    <x v="500"/>
    <s v="52316-30571-GD"/>
    <s v="R-M-2.5"/>
    <n v="2"/>
    <x v="602"/>
    <s v="mmcparlandi7@w3.org"/>
    <x v="0"/>
    <x v="0"/>
    <x v="0"/>
    <x v="2"/>
    <n v="22.884999999999998"/>
    <n v="45.769999999999996"/>
    <s v="Robusta"/>
    <s v="Medium"/>
    <x v="0"/>
  </r>
  <r>
    <s v="NAR-00747-074"/>
    <x v="501"/>
    <s v="23243-92649-RY"/>
    <s v="L-D-1"/>
    <n v="4"/>
    <x v="603"/>
    <s v="sjennaroyi8@purevolume.com"/>
    <x v="0"/>
    <x v="3"/>
    <x v="2"/>
    <x v="0"/>
    <n v="12.95"/>
    <n v="51.8"/>
    <s v="Liberica"/>
    <s v="Dark"/>
    <x v="1"/>
  </r>
  <r>
    <s v="JYR-22052-185"/>
    <x v="502"/>
    <s v="39528-19971-OR"/>
    <s v="A-M-0.5"/>
    <n v="2"/>
    <x v="604"/>
    <s v="wplacei9@wsj.com"/>
    <x v="0"/>
    <x v="2"/>
    <x v="0"/>
    <x v="1"/>
    <n v="6.75"/>
    <n v="13.5"/>
    <s v="Arabica"/>
    <s v="Medium"/>
    <x v="0"/>
  </r>
  <r>
    <s v="XKO-54097-932"/>
    <x v="503"/>
    <s v="32743-78448-KT"/>
    <s v="E-M-0.5"/>
    <n v="3"/>
    <x v="605"/>
    <s v="jmillettik@addtoany.com"/>
    <x v="0"/>
    <x v="1"/>
    <x v="0"/>
    <x v="1"/>
    <n v="8.25"/>
    <n v="24.75"/>
    <s v="Excelsa"/>
    <s v="Medium"/>
    <x v="0"/>
  </r>
  <r>
    <s v="HXA-72415-025"/>
    <x v="504"/>
    <s v="93417-12322-YB"/>
    <s v="A-D-2.5"/>
    <n v="2"/>
    <x v="606"/>
    <s v="dgadsdenib@google.com.hk"/>
    <x v="1"/>
    <x v="2"/>
    <x v="2"/>
    <x v="2"/>
    <n v="22.884999999999998"/>
    <n v="45.769999999999996"/>
    <s v="Arabica"/>
    <s v="Dark"/>
    <x v="0"/>
  </r>
  <r>
    <s v="MJF-20065-335"/>
    <x v="497"/>
    <s v="56891-86662-UY"/>
    <s v="E-L-0.5"/>
    <n v="6"/>
    <x v="607"/>
    <s v="vwakelinic@unesco.org"/>
    <x v="0"/>
    <x v="1"/>
    <x v="1"/>
    <x v="1"/>
    <n v="8.91"/>
    <n v="53.46"/>
    <s v="Excelsa"/>
    <s v="Large"/>
    <x v="1"/>
  </r>
  <r>
    <s v="GFI-83300-059"/>
    <x v="501"/>
    <s v="40414-26467-VE"/>
    <s v="A-M-0.2"/>
    <n v="6"/>
    <x v="608"/>
    <s v="acampsallid@zimbio.com"/>
    <x v="0"/>
    <x v="2"/>
    <x v="0"/>
    <x v="3"/>
    <n v="3.375"/>
    <n v="20.25"/>
    <s v="Arabica"/>
    <s v="Medium"/>
    <x v="0"/>
  </r>
  <r>
    <s v="WJR-51493-682"/>
    <x v="1"/>
    <s v="87858-83734-RK"/>
    <s v="L-D-2.5"/>
    <n v="5"/>
    <x v="609"/>
    <s v="smosebyie@stanford.edu"/>
    <x v="0"/>
    <x v="3"/>
    <x v="2"/>
    <x v="2"/>
    <n v="29.784999999999997"/>
    <n v="148.92499999999998"/>
    <s v="Liberica"/>
    <s v="Dark"/>
    <x v="1"/>
  </r>
  <r>
    <s v="SHP-55648-472"/>
    <x v="505"/>
    <s v="46818-20198-GB"/>
    <s v="A-M-1"/>
    <n v="6"/>
    <x v="610"/>
    <s v="cwassif@prweb.com"/>
    <x v="0"/>
    <x v="2"/>
    <x v="0"/>
    <x v="0"/>
    <n v="11.25"/>
    <n v="67.5"/>
    <s v="Arabica"/>
    <s v="Medium"/>
    <x v="1"/>
  </r>
  <r>
    <s v="HYR-03455-684"/>
    <x v="506"/>
    <s v="29808-89098-XD"/>
    <s v="E-D-1"/>
    <n v="6"/>
    <x v="611"/>
    <s v="isjostromig@pbs.org"/>
    <x v="0"/>
    <x v="1"/>
    <x v="2"/>
    <x v="0"/>
    <n v="12.15"/>
    <n v="72.900000000000006"/>
    <s v="Excelsa"/>
    <s v="Dark"/>
    <x v="1"/>
  </r>
  <r>
    <s v="HYR-03455-684"/>
    <x v="506"/>
    <s v="29808-89098-XD"/>
    <s v="L-D-0.2"/>
    <n v="2"/>
    <x v="611"/>
    <s v="isjostromig@pbs.org"/>
    <x v="0"/>
    <x v="3"/>
    <x v="2"/>
    <x v="3"/>
    <n v="3.8849999999999998"/>
    <n v="7.77"/>
    <s v="Liberica"/>
    <s v="Dark"/>
    <x v="1"/>
  </r>
  <r>
    <s v="HUG-52766-375"/>
    <x v="507"/>
    <s v="78786-77449-RQ"/>
    <s v="A-D-2.5"/>
    <n v="4"/>
    <x v="612"/>
    <s v="jbranchettii@bravesites.com"/>
    <x v="0"/>
    <x v="2"/>
    <x v="2"/>
    <x v="2"/>
    <n v="22.884999999999998"/>
    <n v="91.539999999999992"/>
    <s v="Arabica"/>
    <s v="Dark"/>
    <x v="1"/>
  </r>
  <r>
    <s v="DAH-46595-917"/>
    <x v="508"/>
    <s v="27878-42224-QF"/>
    <s v="A-D-1"/>
    <n v="6"/>
    <x v="613"/>
    <s v="nrudlandij@blogs.com"/>
    <x v="1"/>
    <x v="2"/>
    <x v="2"/>
    <x v="0"/>
    <n v="9.9499999999999993"/>
    <n v="59.699999999999996"/>
    <s v="Arabica"/>
    <s v="Dark"/>
    <x v="1"/>
  </r>
  <r>
    <s v="VEM-79839-466"/>
    <x v="509"/>
    <s v="32743-78448-KT"/>
    <s v="R-L-2.5"/>
    <n v="5"/>
    <x v="605"/>
    <s v="jmillettik@addtoany.com"/>
    <x v="0"/>
    <x v="0"/>
    <x v="1"/>
    <x v="2"/>
    <n v="27.484999999999996"/>
    <n v="137.42499999999998"/>
    <s v="Robusta"/>
    <s v="Large"/>
    <x v="0"/>
  </r>
  <r>
    <s v="OWH-11126-533"/>
    <x v="131"/>
    <s v="25331-13794-SB"/>
    <s v="L-M-2.5"/>
    <n v="2"/>
    <x v="614"/>
    <s v="ftourryil@google.de"/>
    <x v="0"/>
    <x v="3"/>
    <x v="0"/>
    <x v="2"/>
    <n v="33.464999999999996"/>
    <n v="66.929999999999993"/>
    <s v="Liberica"/>
    <s v="Medium"/>
    <x v="1"/>
  </r>
  <r>
    <s v="UMT-26130-151"/>
    <x v="510"/>
    <s v="55864-37682-GQ"/>
    <s v="L-M-0.2"/>
    <n v="3"/>
    <x v="615"/>
    <s v="cweatherallim@toplist.cz"/>
    <x v="0"/>
    <x v="3"/>
    <x v="0"/>
    <x v="3"/>
    <n v="4.3650000000000002"/>
    <n v="13.095000000000001"/>
    <s v="Liberica"/>
    <s v="Medium"/>
    <x v="0"/>
  </r>
  <r>
    <s v="JKA-27899-806"/>
    <x v="511"/>
    <s v="97005-25609-CQ"/>
    <s v="R-L-1"/>
    <n v="5"/>
    <x v="616"/>
    <s v="gheindrickin@usda.gov"/>
    <x v="0"/>
    <x v="0"/>
    <x v="1"/>
    <x v="0"/>
    <n v="11.95"/>
    <n v="59.75"/>
    <s v="Robusta"/>
    <s v="Large"/>
    <x v="1"/>
  </r>
  <r>
    <s v="ULU-07744-724"/>
    <x v="512"/>
    <s v="94058-95794-IJ"/>
    <s v="L-M-0.5"/>
    <n v="5"/>
    <x v="617"/>
    <s v="limasonio@discuz.net"/>
    <x v="0"/>
    <x v="3"/>
    <x v="0"/>
    <x v="1"/>
    <n v="8.73"/>
    <n v="43.650000000000006"/>
    <s v="Liberica"/>
    <s v="Medium"/>
    <x v="0"/>
  </r>
  <r>
    <s v="NOM-56457-507"/>
    <x v="513"/>
    <s v="40214-03678-GU"/>
    <s v="E-M-1"/>
    <n v="6"/>
    <x v="618"/>
    <s v="hsaillip@odnoklassniki.ru"/>
    <x v="0"/>
    <x v="1"/>
    <x v="0"/>
    <x v="0"/>
    <n v="13.75"/>
    <n v="82.5"/>
    <s v="Excelsa"/>
    <s v="Medium"/>
    <x v="0"/>
  </r>
  <r>
    <s v="NZN-71683-705"/>
    <x v="514"/>
    <s v="04921-85445-SL"/>
    <s v="A-L-2.5"/>
    <n v="6"/>
    <x v="619"/>
    <s v="hlarvoriq@last.fm"/>
    <x v="0"/>
    <x v="2"/>
    <x v="1"/>
    <x v="2"/>
    <n v="29.784999999999997"/>
    <n v="178.70999999999998"/>
    <s v="Arabica"/>
    <s v="Large"/>
    <x v="0"/>
  </r>
  <r>
    <s v="WMA-34232-850"/>
    <x v="7"/>
    <s v="53386-94266-LJ"/>
    <s v="L-D-2.5"/>
    <n v="4"/>
    <x v="620"/>
    <s v=""/>
    <x v="0"/>
    <x v="3"/>
    <x v="2"/>
    <x v="2"/>
    <n v="29.784999999999997"/>
    <n v="119.13999999999999"/>
    <s v="Liberica"/>
    <s v="Dark"/>
    <x v="0"/>
  </r>
  <r>
    <s v="EZL-27919-704"/>
    <x v="481"/>
    <s v="49480-85909-DG"/>
    <s v="L-L-0.5"/>
    <n v="5"/>
    <x v="621"/>
    <s v=""/>
    <x v="0"/>
    <x v="3"/>
    <x v="1"/>
    <x v="1"/>
    <n v="9.51"/>
    <n v="47.55"/>
    <s v="Liberica"/>
    <s v="Large"/>
    <x v="1"/>
  </r>
  <r>
    <s v="ZYU-11345-774"/>
    <x v="515"/>
    <s v="18293-78136-MN"/>
    <s v="L-M-0.5"/>
    <n v="5"/>
    <x v="622"/>
    <s v="cpenwardenit@mlb.com"/>
    <x v="1"/>
    <x v="3"/>
    <x v="0"/>
    <x v="1"/>
    <n v="8.73"/>
    <n v="43.650000000000006"/>
    <s v="Liberica"/>
    <s v="Medium"/>
    <x v="1"/>
  </r>
  <r>
    <s v="CPW-34587-459"/>
    <x v="516"/>
    <s v="84641-67384-TD"/>
    <s v="A-L-2.5"/>
    <n v="6"/>
    <x v="623"/>
    <s v="mmiddisiu@dmoz.org"/>
    <x v="0"/>
    <x v="2"/>
    <x v="1"/>
    <x v="2"/>
    <n v="29.784999999999997"/>
    <n v="178.70999999999998"/>
    <s v="Arabica"/>
    <s v="Large"/>
    <x v="0"/>
  </r>
  <r>
    <s v="NQZ-82067-394"/>
    <x v="517"/>
    <s v="72320-29738-EB"/>
    <s v="R-L-2.5"/>
    <n v="1"/>
    <x v="624"/>
    <s v="avairowiv@studiopress.com"/>
    <x v="2"/>
    <x v="0"/>
    <x v="1"/>
    <x v="2"/>
    <n v="27.484999999999996"/>
    <n v="27.484999999999996"/>
    <s v="Robusta"/>
    <s v="Large"/>
    <x v="1"/>
  </r>
  <r>
    <s v="JBW-95055-851"/>
    <x v="518"/>
    <s v="47355-97488-XS"/>
    <s v="A-M-1"/>
    <n v="5"/>
    <x v="625"/>
    <s v="agoldieiw@goo.gl"/>
    <x v="0"/>
    <x v="2"/>
    <x v="0"/>
    <x v="0"/>
    <n v="11.25"/>
    <n v="56.25"/>
    <s v="Arabica"/>
    <s v="Medium"/>
    <x v="1"/>
  </r>
  <r>
    <s v="AHY-20324-088"/>
    <x v="519"/>
    <s v="63499-24884-PP"/>
    <s v="L-L-0.2"/>
    <n v="2"/>
    <x v="626"/>
    <s v="nayrisix@t-online.de"/>
    <x v="2"/>
    <x v="3"/>
    <x v="1"/>
    <x v="3"/>
    <n v="4.7549999999999999"/>
    <n v="9.51"/>
    <s v="Liberica"/>
    <s v="Large"/>
    <x v="0"/>
  </r>
  <r>
    <s v="ZSL-66684-103"/>
    <x v="520"/>
    <s v="39193-51770-FM"/>
    <s v="E-M-0.2"/>
    <n v="2"/>
    <x v="627"/>
    <s v="lbenediktovichiy@wunderground.com"/>
    <x v="0"/>
    <x v="1"/>
    <x v="0"/>
    <x v="3"/>
    <n v="4.125"/>
    <n v="8.25"/>
    <s v="Excelsa"/>
    <s v="Medium"/>
    <x v="0"/>
  </r>
  <r>
    <s v="WNE-73911-475"/>
    <x v="521"/>
    <s v="61323-91967-GG"/>
    <s v="L-D-0.5"/>
    <n v="6"/>
    <x v="628"/>
    <s v="tjacobovitziz@cbc.ca"/>
    <x v="0"/>
    <x v="3"/>
    <x v="2"/>
    <x v="1"/>
    <n v="7.77"/>
    <n v="46.62"/>
    <s v="Liberica"/>
    <s v="Dark"/>
    <x v="1"/>
  </r>
  <r>
    <s v="EZB-68383-559"/>
    <x v="418"/>
    <s v="90123-01967-KS"/>
    <s v="R-L-1"/>
    <n v="6"/>
    <x v="629"/>
    <s v=""/>
    <x v="0"/>
    <x v="0"/>
    <x v="1"/>
    <x v="0"/>
    <n v="11.95"/>
    <n v="71.699999999999989"/>
    <s v="Robusta"/>
    <s v="Large"/>
    <x v="1"/>
  </r>
  <r>
    <s v="OVO-01283-090"/>
    <x v="122"/>
    <s v="15958-25089-OS"/>
    <s v="L-L-2.5"/>
    <n v="2"/>
    <x v="630"/>
    <s v="jdruittj1@feedburner.com"/>
    <x v="0"/>
    <x v="3"/>
    <x v="1"/>
    <x v="2"/>
    <n v="36.454999999999998"/>
    <n v="72.91"/>
    <s v="Liberica"/>
    <s v="Large"/>
    <x v="0"/>
  </r>
  <r>
    <s v="TXH-78646-919"/>
    <x v="423"/>
    <s v="98430-37820-UV"/>
    <s v="R-D-0.2"/>
    <n v="3"/>
    <x v="631"/>
    <s v="dshortallj2@wikipedia.org"/>
    <x v="0"/>
    <x v="0"/>
    <x v="2"/>
    <x v="3"/>
    <n v="2.6849999999999996"/>
    <n v="8.0549999999999997"/>
    <s v="Robusta"/>
    <s v="Dark"/>
    <x v="0"/>
  </r>
  <r>
    <s v="CYZ-37122-164"/>
    <x v="463"/>
    <s v="21798-04171-XC"/>
    <s v="E-M-0.5"/>
    <n v="2"/>
    <x v="632"/>
    <s v="wcottierj3@cafepress.com"/>
    <x v="0"/>
    <x v="1"/>
    <x v="0"/>
    <x v="1"/>
    <n v="8.25"/>
    <n v="16.5"/>
    <s v="Excelsa"/>
    <s v="Medium"/>
    <x v="1"/>
  </r>
  <r>
    <s v="AGQ-06534-750"/>
    <x v="273"/>
    <s v="52798-46508-HP"/>
    <s v="A-L-1"/>
    <n v="5"/>
    <x v="633"/>
    <s v="kgrinstedj4@google.com.br"/>
    <x v="1"/>
    <x v="2"/>
    <x v="1"/>
    <x v="0"/>
    <n v="12.95"/>
    <n v="64.75"/>
    <s v="Arabica"/>
    <s v="Large"/>
    <x v="1"/>
  </r>
  <r>
    <s v="QVL-32245-818"/>
    <x v="522"/>
    <s v="46478-42970-EM"/>
    <s v="A-M-0.5"/>
    <n v="5"/>
    <x v="634"/>
    <s v="dskynerj5@hubpages.com"/>
    <x v="0"/>
    <x v="2"/>
    <x v="0"/>
    <x v="1"/>
    <n v="6.75"/>
    <n v="33.75"/>
    <s v="Arabica"/>
    <s v="Medium"/>
    <x v="1"/>
  </r>
  <r>
    <s v="LTD-96842-834"/>
    <x v="523"/>
    <s v="00246-15080-LE"/>
    <s v="L-D-2.5"/>
    <n v="6"/>
    <x v="635"/>
    <s v=""/>
    <x v="0"/>
    <x v="3"/>
    <x v="2"/>
    <x v="2"/>
    <n v="29.784999999999997"/>
    <n v="178.70999999999998"/>
    <s v="Liberica"/>
    <s v="Dark"/>
    <x v="1"/>
  </r>
  <r>
    <s v="SEC-91807-425"/>
    <x v="260"/>
    <s v="94091-86957-HX"/>
    <s v="A-M-1"/>
    <n v="2"/>
    <x v="636"/>
    <s v="jdymokeje@prnewswire.com"/>
    <x v="1"/>
    <x v="2"/>
    <x v="0"/>
    <x v="0"/>
    <n v="11.25"/>
    <n v="22.5"/>
    <s v="Arabica"/>
    <s v="Medium"/>
    <x v="1"/>
  </r>
  <r>
    <s v="MHM-44857-599"/>
    <x v="331"/>
    <s v="26295-44907-DK"/>
    <s v="L-D-1"/>
    <n v="1"/>
    <x v="637"/>
    <s v="aweinmannj8@shinystat.com"/>
    <x v="0"/>
    <x v="3"/>
    <x v="2"/>
    <x v="0"/>
    <n v="12.95"/>
    <n v="12.95"/>
    <s v="Liberica"/>
    <s v="Dark"/>
    <x v="1"/>
  </r>
  <r>
    <s v="KGC-95046-911"/>
    <x v="524"/>
    <s v="95351-96177-QV"/>
    <s v="A-M-2.5"/>
    <n v="2"/>
    <x v="638"/>
    <s v="eandriessenj9@europa.eu"/>
    <x v="0"/>
    <x v="2"/>
    <x v="0"/>
    <x v="2"/>
    <n v="25.874999999999996"/>
    <n v="51.749999999999993"/>
    <s v="Arabica"/>
    <s v="Medium"/>
    <x v="0"/>
  </r>
  <r>
    <s v="RZC-75150-413"/>
    <x v="525"/>
    <s v="92204-96636-BS"/>
    <s v="E-D-0.5"/>
    <n v="5"/>
    <x v="639"/>
    <s v="rdeaconsonja@archive.org"/>
    <x v="0"/>
    <x v="1"/>
    <x v="2"/>
    <x v="1"/>
    <n v="7.29"/>
    <n v="36.450000000000003"/>
    <s v="Excelsa"/>
    <s v="Dark"/>
    <x v="1"/>
  </r>
  <r>
    <s v="EYH-88288-452"/>
    <x v="526"/>
    <s v="03010-30348-UA"/>
    <s v="L-L-2.5"/>
    <n v="5"/>
    <x v="640"/>
    <s v="dcarojb@twitter.com"/>
    <x v="0"/>
    <x v="3"/>
    <x v="1"/>
    <x v="2"/>
    <n v="36.454999999999998"/>
    <n v="182.27499999999998"/>
    <s v="Liberica"/>
    <s v="Large"/>
    <x v="0"/>
  </r>
  <r>
    <s v="NYQ-24237-772"/>
    <x v="104"/>
    <s v="13441-34686-SW"/>
    <s v="L-D-0.5"/>
    <n v="4"/>
    <x v="641"/>
    <s v="jbluckjc@imageshack.us"/>
    <x v="0"/>
    <x v="3"/>
    <x v="2"/>
    <x v="1"/>
    <n v="7.77"/>
    <n v="31.08"/>
    <s v="Liberica"/>
    <s v="Dark"/>
    <x v="1"/>
  </r>
  <r>
    <s v="WKB-21680-566"/>
    <x v="491"/>
    <s v="96612-41722-VJ"/>
    <s v="A-M-0.5"/>
    <n v="3"/>
    <x v="642"/>
    <s v=""/>
    <x v="1"/>
    <x v="2"/>
    <x v="0"/>
    <x v="1"/>
    <n v="6.75"/>
    <n v="20.25"/>
    <s v="Arabica"/>
    <s v="Medium"/>
    <x v="1"/>
  </r>
  <r>
    <s v="THE-61147-027"/>
    <x v="157"/>
    <s v="94091-86957-HX"/>
    <s v="L-D-1"/>
    <n v="2"/>
    <x v="636"/>
    <s v="jdymokeje@prnewswire.com"/>
    <x v="1"/>
    <x v="3"/>
    <x v="2"/>
    <x v="0"/>
    <n v="12.95"/>
    <n v="25.9"/>
    <s v="Liberica"/>
    <s v="Dark"/>
    <x v="1"/>
  </r>
  <r>
    <s v="PTY-86420-119"/>
    <x v="527"/>
    <s v="25504-41681-WA"/>
    <s v="A-D-0.5"/>
    <n v="4"/>
    <x v="643"/>
    <s v="otadmanjf@ft.com"/>
    <x v="0"/>
    <x v="2"/>
    <x v="2"/>
    <x v="1"/>
    <n v="5.97"/>
    <n v="23.88"/>
    <s v="Arabica"/>
    <s v="Dark"/>
    <x v="0"/>
  </r>
  <r>
    <s v="QHL-27188-431"/>
    <x v="528"/>
    <s v="75443-07820-DZ"/>
    <s v="L-L-0.5"/>
    <n v="2"/>
    <x v="644"/>
    <s v="bguddejg@dailymotion.com"/>
    <x v="0"/>
    <x v="3"/>
    <x v="1"/>
    <x v="1"/>
    <n v="9.51"/>
    <n v="19.02"/>
    <s v="Liberica"/>
    <s v="Large"/>
    <x v="1"/>
  </r>
  <r>
    <s v="MIS-54381-047"/>
    <x v="99"/>
    <s v="39276-95489-XV"/>
    <s v="A-D-0.5"/>
    <n v="5"/>
    <x v="645"/>
    <s v="nsictornesjh@buzzfeed.com"/>
    <x v="1"/>
    <x v="2"/>
    <x v="2"/>
    <x v="1"/>
    <n v="5.97"/>
    <n v="29.849999999999998"/>
    <s v="Arabica"/>
    <s v="Dark"/>
    <x v="0"/>
  </r>
  <r>
    <s v="TBB-29780-459"/>
    <x v="529"/>
    <s v="61437-83623-PZ"/>
    <s v="A-L-0.5"/>
    <n v="1"/>
    <x v="646"/>
    <s v="vdunningji@independent.co.uk"/>
    <x v="0"/>
    <x v="2"/>
    <x v="1"/>
    <x v="1"/>
    <n v="7.77"/>
    <n v="7.77"/>
    <s v="Arabica"/>
    <s v="Large"/>
    <x v="0"/>
  </r>
  <r>
    <s v="QLC-52637-305"/>
    <x v="530"/>
    <s v="34317-87258-HQ"/>
    <s v="L-D-2.5"/>
    <n v="4"/>
    <x v="647"/>
    <s v=""/>
    <x v="1"/>
    <x v="3"/>
    <x v="2"/>
    <x v="2"/>
    <n v="29.784999999999997"/>
    <n v="119.13999999999999"/>
    <s v="Liberica"/>
    <s v="Dark"/>
    <x v="0"/>
  </r>
  <r>
    <s v="CWT-27056-328"/>
    <x v="531"/>
    <s v="18570-80998-ZS"/>
    <s v="E-D-0.2"/>
    <n v="6"/>
    <x v="648"/>
    <s v=""/>
    <x v="0"/>
    <x v="1"/>
    <x v="2"/>
    <x v="3"/>
    <n v="3.645"/>
    <n v="21.87"/>
    <s v="Excelsa"/>
    <s v="Dark"/>
    <x v="0"/>
  </r>
  <r>
    <s v="ASS-05878-128"/>
    <x v="210"/>
    <s v="66580-33745-OQ"/>
    <s v="E-L-0.5"/>
    <n v="2"/>
    <x v="649"/>
    <s v="sgehringjl@gnu.org"/>
    <x v="0"/>
    <x v="1"/>
    <x v="1"/>
    <x v="1"/>
    <n v="8.91"/>
    <n v="17.82"/>
    <s v="Excelsa"/>
    <s v="Large"/>
    <x v="1"/>
  </r>
  <r>
    <s v="EGK-03027-418"/>
    <x v="532"/>
    <s v="19820-29285-FD"/>
    <s v="E-M-0.2"/>
    <n v="3"/>
    <x v="650"/>
    <s v="bfallowesjm@purevolume.com"/>
    <x v="0"/>
    <x v="1"/>
    <x v="0"/>
    <x v="3"/>
    <n v="4.125"/>
    <n v="12.375"/>
    <s v="Excelsa"/>
    <s v="Medium"/>
    <x v="1"/>
  </r>
  <r>
    <s v="KCY-61732-849"/>
    <x v="533"/>
    <s v="11349-55147-SN"/>
    <s v="L-D-1"/>
    <n v="2"/>
    <x v="651"/>
    <s v=""/>
    <x v="1"/>
    <x v="3"/>
    <x v="2"/>
    <x v="0"/>
    <n v="12.95"/>
    <n v="25.9"/>
    <s v="Liberica"/>
    <s v="Dark"/>
    <x v="1"/>
  </r>
  <r>
    <s v="BLI-21697-702"/>
    <x v="534"/>
    <s v="21141-12455-VB"/>
    <s v="A-M-0.5"/>
    <n v="2"/>
    <x v="652"/>
    <s v="sdejo@newsvine.com"/>
    <x v="0"/>
    <x v="2"/>
    <x v="0"/>
    <x v="1"/>
    <n v="6.75"/>
    <n v="13.5"/>
    <s v="Arabica"/>
    <s v="Medium"/>
    <x v="0"/>
  </r>
  <r>
    <s v="KFJ-46568-890"/>
    <x v="535"/>
    <s v="71003-85639-HB"/>
    <s v="E-L-0.5"/>
    <n v="2"/>
    <x v="653"/>
    <s v=""/>
    <x v="0"/>
    <x v="1"/>
    <x v="1"/>
    <x v="1"/>
    <n v="8.91"/>
    <n v="17.82"/>
    <s v="Excelsa"/>
    <s v="Large"/>
    <x v="0"/>
  </r>
  <r>
    <s v="SOK-43535-680"/>
    <x v="536"/>
    <s v="58443-95866-YO"/>
    <s v="E-M-0.5"/>
    <n v="3"/>
    <x v="654"/>
    <s v="scountjq@nba.com"/>
    <x v="0"/>
    <x v="1"/>
    <x v="0"/>
    <x v="1"/>
    <n v="8.25"/>
    <n v="24.75"/>
    <s v="Excelsa"/>
    <s v="Medium"/>
    <x v="1"/>
  </r>
  <r>
    <s v="XUE-87260-201"/>
    <x v="537"/>
    <s v="89646-21249-OH"/>
    <s v="R-M-0.2"/>
    <n v="6"/>
    <x v="655"/>
    <s v="sraglesjr@blogtalkradio.com"/>
    <x v="0"/>
    <x v="0"/>
    <x v="0"/>
    <x v="3"/>
    <n v="2.9849999999999999"/>
    <n v="17.91"/>
    <s v="Robusta"/>
    <s v="Medium"/>
    <x v="1"/>
  </r>
  <r>
    <s v="CZF-40873-691"/>
    <x v="61"/>
    <s v="64988-20636-XQ"/>
    <s v="E-M-0.5"/>
    <n v="2"/>
    <x v="656"/>
    <s v=""/>
    <x v="2"/>
    <x v="1"/>
    <x v="0"/>
    <x v="1"/>
    <n v="8.25"/>
    <n v="16.5"/>
    <s v="Excelsa"/>
    <s v="Medium"/>
    <x v="1"/>
  </r>
  <r>
    <s v="AIA-98989-755"/>
    <x v="242"/>
    <s v="34704-83143-KS"/>
    <s v="R-M-0.2"/>
    <n v="1"/>
    <x v="657"/>
    <s v="sbruunjt@blogtalkradio.com"/>
    <x v="0"/>
    <x v="0"/>
    <x v="0"/>
    <x v="3"/>
    <n v="2.9849999999999999"/>
    <n v="2.9849999999999999"/>
    <s v="Robusta"/>
    <s v="Medium"/>
    <x v="1"/>
  </r>
  <r>
    <s v="ITZ-21793-986"/>
    <x v="299"/>
    <s v="67388-17544-XX"/>
    <s v="E-D-0.2"/>
    <n v="4"/>
    <x v="658"/>
    <s v="aplluju@dagondesign.com"/>
    <x v="1"/>
    <x v="1"/>
    <x v="2"/>
    <x v="3"/>
    <n v="3.645"/>
    <n v="14.58"/>
    <s v="Excelsa"/>
    <s v="Dark"/>
    <x v="0"/>
  </r>
  <r>
    <s v="YOK-93322-608"/>
    <x v="343"/>
    <s v="69411-48470-ID"/>
    <s v="E-L-1"/>
    <n v="6"/>
    <x v="659"/>
    <s v="gcornierjv@techcrunch.com"/>
    <x v="0"/>
    <x v="1"/>
    <x v="1"/>
    <x v="0"/>
    <n v="14.85"/>
    <n v="89.1"/>
    <s v="Excelsa"/>
    <s v="Large"/>
    <x v="1"/>
  </r>
  <r>
    <s v="LXK-00634-611"/>
    <x v="538"/>
    <s v="94091-86957-HX"/>
    <s v="R-L-1"/>
    <n v="3"/>
    <x v="636"/>
    <s v="jdymokeje@prnewswire.com"/>
    <x v="1"/>
    <x v="0"/>
    <x v="1"/>
    <x v="0"/>
    <n v="11.95"/>
    <n v="35.849999999999994"/>
    <s v="Robusta"/>
    <s v="Large"/>
    <x v="1"/>
  </r>
  <r>
    <s v="CQW-37388-302"/>
    <x v="539"/>
    <s v="97741-98924-KT"/>
    <s v="A-D-2.5"/>
    <n v="3"/>
    <x v="660"/>
    <s v="wharvisonjx@gizmodo.com"/>
    <x v="0"/>
    <x v="2"/>
    <x v="2"/>
    <x v="2"/>
    <n v="22.884999999999998"/>
    <n v="68.655000000000001"/>
    <s v="Arabica"/>
    <s v="Dark"/>
    <x v="1"/>
  </r>
  <r>
    <s v="SPA-79365-334"/>
    <x v="27"/>
    <s v="79857-78167-KO"/>
    <s v="L-D-1"/>
    <n v="3"/>
    <x v="661"/>
    <s v="dheafordjy@twitpic.com"/>
    <x v="0"/>
    <x v="3"/>
    <x v="2"/>
    <x v="0"/>
    <n v="12.95"/>
    <n v="38.849999999999994"/>
    <s v="Liberica"/>
    <s v="Dark"/>
    <x v="1"/>
  </r>
  <r>
    <s v="VPX-08817-517"/>
    <x v="540"/>
    <s v="46963-10322-ZA"/>
    <s v="L-L-1"/>
    <n v="5"/>
    <x v="662"/>
    <s v="gfanthamjz@hexun.com"/>
    <x v="0"/>
    <x v="3"/>
    <x v="1"/>
    <x v="0"/>
    <n v="15.85"/>
    <n v="79.25"/>
    <s v="Liberica"/>
    <s v="Large"/>
    <x v="0"/>
  </r>
  <r>
    <s v="PBP-87115-410"/>
    <x v="541"/>
    <s v="93812-74772-MV"/>
    <s v="E-D-0.5"/>
    <n v="5"/>
    <x v="663"/>
    <s v="rcrookshanksk0@unc.edu"/>
    <x v="0"/>
    <x v="1"/>
    <x v="2"/>
    <x v="1"/>
    <n v="7.29"/>
    <n v="36.450000000000003"/>
    <s v="Excelsa"/>
    <s v="Dark"/>
    <x v="0"/>
  </r>
  <r>
    <s v="SFB-93752-440"/>
    <x v="390"/>
    <s v="48203-23480-UB"/>
    <s v="R-M-0.2"/>
    <n v="3"/>
    <x v="664"/>
    <s v="nleakek1@cmu.edu"/>
    <x v="0"/>
    <x v="0"/>
    <x v="0"/>
    <x v="3"/>
    <n v="2.9849999999999999"/>
    <n v="8.9550000000000001"/>
    <s v="Robusta"/>
    <s v="Medium"/>
    <x v="0"/>
  </r>
  <r>
    <s v="TBU-65158-068"/>
    <x v="396"/>
    <s v="60357-65386-RD"/>
    <s v="E-D-1"/>
    <n v="2"/>
    <x v="665"/>
    <s v=""/>
    <x v="0"/>
    <x v="1"/>
    <x v="2"/>
    <x v="0"/>
    <n v="12.15"/>
    <n v="24.3"/>
    <s v="Excelsa"/>
    <s v="Dark"/>
    <x v="1"/>
  </r>
  <r>
    <s v="TEH-08414-216"/>
    <x v="185"/>
    <s v="35099-13971-JI"/>
    <s v="E-M-2.5"/>
    <n v="2"/>
    <x v="666"/>
    <s v="geilhersenk3@networksolutions.com"/>
    <x v="0"/>
    <x v="1"/>
    <x v="0"/>
    <x v="2"/>
    <n v="31.624999999999996"/>
    <n v="63.249999999999993"/>
    <s v="Excelsa"/>
    <s v="Medium"/>
    <x v="1"/>
  </r>
  <r>
    <s v="MAY-77231-536"/>
    <x v="542"/>
    <s v="01304-59807-OB"/>
    <s v="A-M-0.2"/>
    <n v="2"/>
    <x v="667"/>
    <s v=""/>
    <x v="0"/>
    <x v="2"/>
    <x v="0"/>
    <x v="3"/>
    <n v="3.375"/>
    <n v="6.75"/>
    <s v="Arabica"/>
    <s v="Medium"/>
    <x v="0"/>
  </r>
  <r>
    <s v="ATY-28980-884"/>
    <x v="117"/>
    <s v="50705-17295-NK"/>
    <s v="A-L-0.2"/>
    <n v="6"/>
    <x v="668"/>
    <s v="caleixok5@globo.com"/>
    <x v="0"/>
    <x v="2"/>
    <x v="1"/>
    <x v="3"/>
    <n v="3.8849999999999998"/>
    <n v="23.31"/>
    <s v="Arabica"/>
    <s v="Large"/>
    <x v="1"/>
  </r>
  <r>
    <s v="SWP-88281-918"/>
    <x v="543"/>
    <s v="77657-61366-FY"/>
    <s v="L-L-2.5"/>
    <n v="4"/>
    <x v="669"/>
    <s v=""/>
    <x v="0"/>
    <x v="3"/>
    <x v="1"/>
    <x v="2"/>
    <n v="36.454999999999998"/>
    <n v="145.82"/>
    <s v="Liberica"/>
    <s v="Large"/>
    <x v="1"/>
  </r>
  <r>
    <s v="VCE-56531-986"/>
    <x v="544"/>
    <s v="57192-13428-PL"/>
    <s v="R-M-0.5"/>
    <n v="5"/>
    <x v="670"/>
    <s v="rtomkowiczk7@bravesites.com"/>
    <x v="1"/>
    <x v="0"/>
    <x v="0"/>
    <x v="1"/>
    <n v="5.97"/>
    <n v="29.849999999999998"/>
    <s v="Robusta"/>
    <s v="Medium"/>
    <x v="0"/>
  </r>
  <r>
    <s v="FVV-75700-005"/>
    <x v="545"/>
    <s v="24891-77957-LU"/>
    <s v="E-D-0.5"/>
    <n v="3"/>
    <x v="671"/>
    <s v="rhuscroftk8@jimdo.com"/>
    <x v="0"/>
    <x v="1"/>
    <x v="2"/>
    <x v="1"/>
    <n v="7.29"/>
    <n v="21.87"/>
    <s v="Excelsa"/>
    <s v="Dark"/>
    <x v="0"/>
  </r>
  <r>
    <s v="CFZ-53492-600"/>
    <x v="546"/>
    <s v="64896-18468-BT"/>
    <s v="L-M-0.2"/>
    <n v="1"/>
    <x v="672"/>
    <s v="sscurrerk9@flavors.me"/>
    <x v="2"/>
    <x v="3"/>
    <x v="0"/>
    <x v="3"/>
    <n v="4.3650000000000002"/>
    <n v="4.3650000000000002"/>
    <s v="Liberica"/>
    <s v="Medium"/>
    <x v="1"/>
  </r>
  <r>
    <s v="LDK-71031-121"/>
    <x v="420"/>
    <s v="84761-40784-SV"/>
    <s v="L-L-2.5"/>
    <n v="1"/>
    <x v="673"/>
    <s v="arudramka@prnewswire.com"/>
    <x v="0"/>
    <x v="3"/>
    <x v="1"/>
    <x v="2"/>
    <n v="36.454999999999998"/>
    <n v="36.454999999999998"/>
    <s v="Liberica"/>
    <s v="Large"/>
    <x v="1"/>
  </r>
  <r>
    <s v="EBA-82404-343"/>
    <x v="547"/>
    <s v="20236-42322-CM"/>
    <s v="L-D-0.2"/>
    <n v="4"/>
    <x v="674"/>
    <s v=""/>
    <x v="0"/>
    <x v="3"/>
    <x v="2"/>
    <x v="3"/>
    <n v="3.8849999999999998"/>
    <n v="15.54"/>
    <s v="Liberica"/>
    <s v="Dark"/>
    <x v="0"/>
  </r>
  <r>
    <s v="USA-42811-560"/>
    <x v="548"/>
    <s v="49671-11547-WG"/>
    <s v="E-L-0.2"/>
    <n v="2"/>
    <x v="675"/>
    <s v="jmahakc@cyberchimps.com"/>
    <x v="0"/>
    <x v="1"/>
    <x v="1"/>
    <x v="3"/>
    <n v="4.4550000000000001"/>
    <n v="8.91"/>
    <s v="Excelsa"/>
    <s v="Large"/>
    <x v="1"/>
  </r>
  <r>
    <s v="SNL-83703-516"/>
    <x v="549"/>
    <s v="57976-33535-WK"/>
    <s v="L-M-2.5"/>
    <n v="3"/>
    <x v="676"/>
    <s v="gclemonkd@networksolutions.com"/>
    <x v="0"/>
    <x v="3"/>
    <x v="0"/>
    <x v="2"/>
    <n v="33.464999999999996"/>
    <n v="100.39499999999998"/>
    <s v="Liberica"/>
    <s v="Medium"/>
    <x v="0"/>
  </r>
  <r>
    <s v="SUZ-83036-175"/>
    <x v="550"/>
    <s v="55915-19477-MK"/>
    <s v="R-D-0.2"/>
    <n v="5"/>
    <x v="677"/>
    <s v=""/>
    <x v="0"/>
    <x v="0"/>
    <x v="2"/>
    <x v="3"/>
    <n v="2.6849999999999996"/>
    <n v="13.424999999999997"/>
    <s v="Robusta"/>
    <s v="Dark"/>
    <x v="1"/>
  </r>
  <r>
    <s v="RGM-01187-513"/>
    <x v="551"/>
    <s v="28121-11641-UA"/>
    <s v="E-D-0.2"/>
    <n v="6"/>
    <x v="678"/>
    <s v="bpollinskf@shinystat.com"/>
    <x v="0"/>
    <x v="1"/>
    <x v="2"/>
    <x v="3"/>
    <n v="3.645"/>
    <n v="21.87"/>
    <s v="Excelsa"/>
    <s v="Dark"/>
    <x v="1"/>
  </r>
  <r>
    <s v="CZG-01299-952"/>
    <x v="552"/>
    <s v="09540-70637-EV"/>
    <s v="L-D-1"/>
    <n v="2"/>
    <x v="679"/>
    <s v="jtoyekg@pinterest.com"/>
    <x v="1"/>
    <x v="3"/>
    <x v="2"/>
    <x v="0"/>
    <n v="12.95"/>
    <n v="25.9"/>
    <s v="Liberica"/>
    <s v="Dark"/>
    <x v="0"/>
  </r>
  <r>
    <s v="KLD-88731-484"/>
    <x v="553"/>
    <s v="17775-77072-PP"/>
    <s v="A-M-1"/>
    <n v="5"/>
    <x v="680"/>
    <s v="clinskillkh@sphinn.com"/>
    <x v="0"/>
    <x v="2"/>
    <x v="0"/>
    <x v="0"/>
    <n v="11.25"/>
    <n v="56.25"/>
    <s v="Arabica"/>
    <s v="Medium"/>
    <x v="1"/>
  </r>
  <r>
    <s v="BQK-38412-229"/>
    <x v="554"/>
    <s v="90392-73338-BC"/>
    <s v="R-L-0.2"/>
    <n v="3"/>
    <x v="681"/>
    <s v="nvigrasski@ezinearticles.com"/>
    <x v="2"/>
    <x v="0"/>
    <x v="1"/>
    <x v="3"/>
    <n v="3.5849999999999995"/>
    <n v="10.754999999999999"/>
    <s v="Robusta"/>
    <s v="Large"/>
    <x v="1"/>
  </r>
  <r>
    <s v="TCX-76953-071"/>
    <x v="555"/>
    <s v="94091-86957-HX"/>
    <s v="E-D-0.2"/>
    <n v="5"/>
    <x v="636"/>
    <s v="jdymokeje@prnewswire.com"/>
    <x v="1"/>
    <x v="1"/>
    <x v="2"/>
    <x v="3"/>
    <n v="3.645"/>
    <n v="18.225000000000001"/>
    <s v="Excelsa"/>
    <s v="Dark"/>
    <x v="1"/>
  </r>
  <r>
    <s v="LIN-88046-551"/>
    <x v="150"/>
    <s v="10725-45724-CO"/>
    <s v="R-L-0.5"/>
    <n v="4"/>
    <x v="682"/>
    <s v="kcragellkk@google.com"/>
    <x v="1"/>
    <x v="0"/>
    <x v="1"/>
    <x v="1"/>
    <n v="7.169999999999999"/>
    <n v="28.679999999999996"/>
    <s v="Robusta"/>
    <s v="Large"/>
    <x v="1"/>
  </r>
  <r>
    <s v="PMV-54491-220"/>
    <x v="556"/>
    <s v="87242-18006-IR"/>
    <s v="L-M-0.2"/>
    <n v="2"/>
    <x v="683"/>
    <s v="libertkl@huffingtonpost.com"/>
    <x v="0"/>
    <x v="3"/>
    <x v="0"/>
    <x v="3"/>
    <n v="4.3650000000000002"/>
    <n v="8.73"/>
    <s v="Liberica"/>
    <s v="Medium"/>
    <x v="1"/>
  </r>
  <r>
    <s v="SKA-73676-005"/>
    <x v="327"/>
    <s v="36572-91896-PP"/>
    <s v="L-M-1"/>
    <n v="4"/>
    <x v="684"/>
    <s v="rlidgeykm@vimeo.com"/>
    <x v="0"/>
    <x v="3"/>
    <x v="0"/>
    <x v="0"/>
    <n v="14.55"/>
    <n v="58.2"/>
    <s v="Liberica"/>
    <s v="Medium"/>
    <x v="1"/>
  </r>
  <r>
    <s v="TKH-62197-239"/>
    <x v="557"/>
    <s v="25181-97933-UX"/>
    <s v="A-D-0.5"/>
    <n v="3"/>
    <x v="685"/>
    <s v="tcastagnekn@wikia.com"/>
    <x v="0"/>
    <x v="2"/>
    <x v="2"/>
    <x v="1"/>
    <n v="5.97"/>
    <n v="17.91"/>
    <s v="Arabica"/>
    <s v="Dark"/>
    <x v="1"/>
  </r>
  <r>
    <s v="YXF-57218-272"/>
    <x v="333"/>
    <s v="55374-03175-IA"/>
    <s v="R-M-0.2"/>
    <n v="6"/>
    <x v="686"/>
    <s v=""/>
    <x v="0"/>
    <x v="0"/>
    <x v="0"/>
    <x v="3"/>
    <n v="2.9849999999999999"/>
    <n v="17.91"/>
    <s v="Robusta"/>
    <s v="Medium"/>
    <x v="0"/>
  </r>
  <r>
    <s v="PKJ-30083-501"/>
    <x v="558"/>
    <s v="76948-43532-JS"/>
    <s v="E-D-0.5"/>
    <n v="2"/>
    <x v="687"/>
    <s v="jhaldenkp@comcast.net"/>
    <x v="1"/>
    <x v="1"/>
    <x v="2"/>
    <x v="1"/>
    <n v="7.29"/>
    <n v="14.58"/>
    <s v="Excelsa"/>
    <s v="Dark"/>
    <x v="1"/>
  </r>
  <r>
    <s v="WTT-91832-645"/>
    <x v="559"/>
    <s v="24344-88599-PP"/>
    <s v="A-M-1"/>
    <n v="3"/>
    <x v="688"/>
    <s v="holliffkq@sciencedirect.com"/>
    <x v="1"/>
    <x v="2"/>
    <x v="0"/>
    <x v="0"/>
    <n v="11.25"/>
    <n v="33.75"/>
    <s v="Arabica"/>
    <s v="Medium"/>
    <x v="1"/>
  </r>
  <r>
    <s v="TRZ-94735-865"/>
    <x v="310"/>
    <s v="54462-58311-YF"/>
    <s v="L-M-0.5"/>
    <n v="4"/>
    <x v="689"/>
    <s v="tquadrikr@opensource.org"/>
    <x v="1"/>
    <x v="3"/>
    <x v="0"/>
    <x v="1"/>
    <n v="8.73"/>
    <n v="34.92"/>
    <s v="Liberica"/>
    <s v="Medium"/>
    <x v="0"/>
  </r>
  <r>
    <s v="UDB-09651-780"/>
    <x v="560"/>
    <s v="90767-92589-LV"/>
    <s v="E-D-0.5"/>
    <n v="2"/>
    <x v="690"/>
    <s v="feshmadeks@umn.edu"/>
    <x v="0"/>
    <x v="1"/>
    <x v="2"/>
    <x v="1"/>
    <n v="7.29"/>
    <n v="14.58"/>
    <s v="Excelsa"/>
    <s v="Dark"/>
    <x v="1"/>
  </r>
  <r>
    <s v="EHJ-82097-549"/>
    <x v="561"/>
    <s v="27517-43747-YD"/>
    <s v="R-D-0.2"/>
    <n v="2"/>
    <x v="691"/>
    <s v="moilierkt@paginegialle.it"/>
    <x v="1"/>
    <x v="0"/>
    <x v="2"/>
    <x v="3"/>
    <n v="2.6849999999999996"/>
    <n v="5.3699999999999992"/>
    <s v="Robusta"/>
    <s v="Dark"/>
    <x v="0"/>
  </r>
  <r>
    <s v="ZFR-79447-696"/>
    <x v="562"/>
    <s v="77828-66867-KH"/>
    <s v="R-M-0.5"/>
    <n v="1"/>
    <x v="692"/>
    <s v=""/>
    <x v="0"/>
    <x v="0"/>
    <x v="0"/>
    <x v="1"/>
    <n v="5.97"/>
    <n v="5.97"/>
    <s v="Robusta"/>
    <s v="Medium"/>
    <x v="0"/>
  </r>
  <r>
    <s v="NUU-03893-975"/>
    <x v="563"/>
    <s v="41054-59693-XE"/>
    <s v="L-L-0.5"/>
    <n v="2"/>
    <x v="693"/>
    <s v="vshoebothamkv@redcross.org"/>
    <x v="0"/>
    <x v="3"/>
    <x v="1"/>
    <x v="1"/>
    <n v="9.51"/>
    <n v="19.02"/>
    <s v="Liberica"/>
    <s v="Large"/>
    <x v="1"/>
  </r>
  <r>
    <s v="GVG-59542-307"/>
    <x v="564"/>
    <s v="26314-66792-VP"/>
    <s v="E-M-1"/>
    <n v="2"/>
    <x v="694"/>
    <s v="bsterkekw@biblegateway.com"/>
    <x v="0"/>
    <x v="1"/>
    <x v="0"/>
    <x v="0"/>
    <n v="13.75"/>
    <n v="27.5"/>
    <s v="Excelsa"/>
    <s v="Medium"/>
    <x v="0"/>
  </r>
  <r>
    <s v="YLY-35287-172"/>
    <x v="565"/>
    <s v="69410-04668-MA"/>
    <s v="A-D-0.5"/>
    <n v="5"/>
    <x v="695"/>
    <s v="scaponkx@craigslist.org"/>
    <x v="0"/>
    <x v="2"/>
    <x v="2"/>
    <x v="1"/>
    <n v="5.97"/>
    <n v="29.849999999999998"/>
    <s v="Arabica"/>
    <s v="Dark"/>
    <x v="1"/>
  </r>
  <r>
    <s v="DCI-96254-548"/>
    <x v="566"/>
    <s v="94091-86957-HX"/>
    <s v="A-D-0.2"/>
    <n v="6"/>
    <x v="636"/>
    <s v="jdymokeje@prnewswire.com"/>
    <x v="1"/>
    <x v="2"/>
    <x v="2"/>
    <x v="3"/>
    <n v="2.9849999999999999"/>
    <n v="17.91"/>
    <s v="Arabica"/>
    <s v="Dark"/>
    <x v="1"/>
  </r>
  <r>
    <s v="KHZ-26264-253"/>
    <x v="160"/>
    <s v="24972-55878-KX"/>
    <s v="L-L-0.2"/>
    <n v="6"/>
    <x v="696"/>
    <s v="fconstancekz@ifeng.com"/>
    <x v="0"/>
    <x v="3"/>
    <x v="1"/>
    <x v="3"/>
    <n v="4.7549999999999999"/>
    <n v="28.53"/>
    <s v="Liberica"/>
    <s v="Large"/>
    <x v="1"/>
  </r>
  <r>
    <s v="AAQ-13644-699"/>
    <x v="567"/>
    <s v="46296-42617-OQ"/>
    <s v="R-D-1"/>
    <n v="4"/>
    <x v="697"/>
    <s v="fsulmanl0@washington.edu"/>
    <x v="0"/>
    <x v="0"/>
    <x v="2"/>
    <x v="0"/>
    <n v="8.9499999999999993"/>
    <n v="35.799999999999997"/>
    <s v="Robusta"/>
    <s v="Dark"/>
    <x v="0"/>
  </r>
  <r>
    <s v="LWL-68108-794"/>
    <x v="568"/>
    <s v="44494-89923-UW"/>
    <s v="A-D-0.5"/>
    <n v="3"/>
    <x v="698"/>
    <s v="dhollymanl1@ibm.com"/>
    <x v="0"/>
    <x v="2"/>
    <x v="2"/>
    <x v="1"/>
    <n v="5.97"/>
    <n v="17.91"/>
    <s v="Arabica"/>
    <s v="Dark"/>
    <x v="0"/>
  </r>
  <r>
    <s v="JQT-14347-517"/>
    <x v="569"/>
    <s v="11621-09964-ID"/>
    <s v="R-D-1"/>
    <n v="1"/>
    <x v="699"/>
    <s v="lnardonil2@hao123.com"/>
    <x v="0"/>
    <x v="0"/>
    <x v="2"/>
    <x v="0"/>
    <n v="8.9499999999999993"/>
    <n v="8.9499999999999993"/>
    <s v="Robusta"/>
    <s v="Dark"/>
    <x v="1"/>
  </r>
  <r>
    <s v="BMM-86471-923"/>
    <x v="570"/>
    <s v="76319-80715-II"/>
    <s v="L-D-2.5"/>
    <n v="1"/>
    <x v="700"/>
    <s v="dyarhaml3@moonfruit.com"/>
    <x v="0"/>
    <x v="3"/>
    <x v="2"/>
    <x v="2"/>
    <n v="29.784999999999997"/>
    <n v="29.784999999999997"/>
    <s v="Liberica"/>
    <s v="Dark"/>
    <x v="0"/>
  </r>
  <r>
    <s v="IXU-67272-326"/>
    <x v="571"/>
    <s v="91654-79216-IC"/>
    <s v="E-L-0.5"/>
    <n v="5"/>
    <x v="701"/>
    <s v="aferreal4@wikia.com"/>
    <x v="0"/>
    <x v="1"/>
    <x v="1"/>
    <x v="1"/>
    <n v="8.91"/>
    <n v="44.55"/>
    <s v="Excelsa"/>
    <s v="Large"/>
    <x v="1"/>
  </r>
  <r>
    <s v="ITE-28312-615"/>
    <x v="139"/>
    <s v="56450-21890-HK"/>
    <s v="E-L-1"/>
    <n v="6"/>
    <x v="702"/>
    <s v="ckendrickl5@webnode.com"/>
    <x v="0"/>
    <x v="1"/>
    <x v="1"/>
    <x v="0"/>
    <n v="14.85"/>
    <n v="89.1"/>
    <s v="Excelsa"/>
    <s v="Large"/>
    <x v="0"/>
  </r>
  <r>
    <s v="ZHQ-30471-635"/>
    <x v="303"/>
    <s v="40600-58915-WZ"/>
    <s v="L-M-0.5"/>
    <n v="5"/>
    <x v="703"/>
    <s v="sdanilchikl6@mit.edu"/>
    <x v="2"/>
    <x v="3"/>
    <x v="0"/>
    <x v="1"/>
    <n v="8.73"/>
    <n v="43.650000000000006"/>
    <s v="Liberica"/>
    <s v="Medium"/>
    <x v="1"/>
  </r>
  <r>
    <s v="LTP-31133-134"/>
    <x v="572"/>
    <s v="66527-94478-PB"/>
    <s v="A-L-0.5"/>
    <n v="3"/>
    <x v="704"/>
    <s v=""/>
    <x v="0"/>
    <x v="2"/>
    <x v="1"/>
    <x v="1"/>
    <n v="7.77"/>
    <n v="23.31"/>
    <s v="Arabica"/>
    <s v="Large"/>
    <x v="1"/>
  </r>
  <r>
    <s v="ZVQ-26122-859"/>
    <x v="573"/>
    <s v="77154-45038-IH"/>
    <s v="A-L-2.5"/>
    <n v="6"/>
    <x v="705"/>
    <s v="bfolomkinl8@yolasite.com"/>
    <x v="0"/>
    <x v="2"/>
    <x v="1"/>
    <x v="2"/>
    <n v="29.784999999999997"/>
    <n v="178.70999999999998"/>
    <s v="Arabica"/>
    <s v="Large"/>
    <x v="0"/>
  </r>
  <r>
    <s v="MIU-01481-194"/>
    <x v="574"/>
    <s v="08439-55669-AI"/>
    <s v="R-M-1"/>
    <n v="6"/>
    <x v="706"/>
    <s v="rpursglovel9@biblegateway.com"/>
    <x v="0"/>
    <x v="0"/>
    <x v="0"/>
    <x v="0"/>
    <n v="9.9499999999999993"/>
    <n v="59.699999999999996"/>
    <s v="Robusta"/>
    <s v="Medium"/>
    <x v="0"/>
  </r>
  <r>
    <s v="MIU-01481-194"/>
    <x v="574"/>
    <s v="08439-55669-AI"/>
    <s v="A-L-0.5"/>
    <n v="2"/>
    <x v="706"/>
    <s v="rpursglovel9@biblegateway.com"/>
    <x v="0"/>
    <x v="2"/>
    <x v="1"/>
    <x v="1"/>
    <n v="7.77"/>
    <n v="15.54"/>
    <s v="Arabica"/>
    <s v="Large"/>
    <x v="0"/>
  </r>
  <r>
    <s v="UEA-72681-629"/>
    <x v="455"/>
    <s v="24972-55878-KX"/>
    <s v="A-L-2.5"/>
    <n v="3"/>
    <x v="696"/>
    <s v="fconstancekz@ifeng.com"/>
    <x v="0"/>
    <x v="2"/>
    <x v="1"/>
    <x v="2"/>
    <n v="29.784999999999997"/>
    <n v="89.35499999999999"/>
    <s v="Arabica"/>
    <s v="Large"/>
    <x v="1"/>
  </r>
  <r>
    <s v="CVE-15042-481"/>
    <x v="575"/>
    <s v="24972-55878-KX"/>
    <s v="R-L-1"/>
    <n v="2"/>
    <x v="696"/>
    <s v="fconstancekz@ifeng.com"/>
    <x v="0"/>
    <x v="0"/>
    <x v="1"/>
    <x v="0"/>
    <n v="11.95"/>
    <n v="23.9"/>
    <s v="Robusta"/>
    <s v="Large"/>
    <x v="1"/>
  </r>
  <r>
    <s v="EJA-79176-833"/>
    <x v="576"/>
    <s v="91509-62250-GN"/>
    <s v="R-M-2.5"/>
    <n v="6"/>
    <x v="707"/>
    <s v="deburahld@google.co.jp"/>
    <x v="2"/>
    <x v="0"/>
    <x v="0"/>
    <x v="2"/>
    <n v="22.884999999999998"/>
    <n v="137.31"/>
    <s v="Robusta"/>
    <s v="Medium"/>
    <x v="1"/>
  </r>
  <r>
    <s v="AHQ-40440-522"/>
    <x v="577"/>
    <s v="83833-46106-ZC"/>
    <s v="A-D-1"/>
    <n v="1"/>
    <x v="708"/>
    <s v="mbrimilcombele@cnn.com"/>
    <x v="0"/>
    <x v="2"/>
    <x v="2"/>
    <x v="0"/>
    <n v="9.9499999999999993"/>
    <n v="9.9499999999999993"/>
    <s v="Arabica"/>
    <s v="Dark"/>
    <x v="1"/>
  </r>
  <r>
    <s v="TID-21626-411"/>
    <x v="578"/>
    <s v="19383-33606-PW"/>
    <s v="R-L-0.5"/>
    <n v="3"/>
    <x v="709"/>
    <s v="sbollamlf@list-manage.com"/>
    <x v="0"/>
    <x v="0"/>
    <x v="1"/>
    <x v="1"/>
    <n v="7.169999999999999"/>
    <n v="21.509999999999998"/>
    <s v="Robusta"/>
    <s v="Large"/>
    <x v="1"/>
  </r>
  <r>
    <s v="RSR-96390-187"/>
    <x v="579"/>
    <s v="67052-76184-CB"/>
    <s v="E-M-1"/>
    <n v="6"/>
    <x v="710"/>
    <s v=""/>
    <x v="0"/>
    <x v="1"/>
    <x v="0"/>
    <x v="0"/>
    <n v="13.75"/>
    <n v="82.5"/>
    <s v="Excelsa"/>
    <s v="Medium"/>
    <x v="1"/>
  </r>
  <r>
    <s v="BZE-96093-118"/>
    <x v="91"/>
    <s v="43452-18035-DH"/>
    <s v="L-M-0.2"/>
    <n v="2"/>
    <x v="711"/>
    <s v="afilipczaklh@ning.com"/>
    <x v="1"/>
    <x v="3"/>
    <x v="0"/>
    <x v="3"/>
    <n v="4.3650000000000002"/>
    <n v="8.73"/>
    <s v="Liberica"/>
    <s v="Medium"/>
    <x v="1"/>
  </r>
  <r>
    <s v="LOU-41819-242"/>
    <x v="272"/>
    <s v="88060-50676-MV"/>
    <s v="R-M-1"/>
    <n v="2"/>
    <x v="712"/>
    <s v=""/>
    <x v="0"/>
    <x v="0"/>
    <x v="0"/>
    <x v="0"/>
    <n v="9.9499999999999993"/>
    <n v="19.899999999999999"/>
    <s v="Robusta"/>
    <s v="Medium"/>
    <x v="0"/>
  </r>
  <r>
    <s v="FND-99527-640"/>
    <x v="65"/>
    <s v="89574-96203-EP"/>
    <s v="E-L-0.5"/>
    <n v="2"/>
    <x v="713"/>
    <s v="relnaughlj@comsenz.com"/>
    <x v="0"/>
    <x v="1"/>
    <x v="1"/>
    <x v="1"/>
    <n v="8.91"/>
    <n v="17.82"/>
    <s v="Excelsa"/>
    <s v="Large"/>
    <x v="0"/>
  </r>
  <r>
    <s v="ASG-27179-958"/>
    <x v="580"/>
    <s v="12607-75113-UV"/>
    <s v="A-M-0.5"/>
    <n v="3"/>
    <x v="714"/>
    <s v="jdeehanlk@about.me"/>
    <x v="0"/>
    <x v="2"/>
    <x v="0"/>
    <x v="1"/>
    <n v="6.75"/>
    <n v="20.25"/>
    <s v="Arabica"/>
    <s v="Medium"/>
    <x v="1"/>
  </r>
  <r>
    <s v="YKX-23510-272"/>
    <x v="581"/>
    <s v="56991-05510-PR"/>
    <s v="A-L-2.5"/>
    <n v="2"/>
    <x v="715"/>
    <s v="jedenll@e-recht24.de"/>
    <x v="0"/>
    <x v="2"/>
    <x v="1"/>
    <x v="2"/>
    <n v="29.784999999999997"/>
    <n v="59.569999999999993"/>
    <s v="Arabica"/>
    <s v="Large"/>
    <x v="1"/>
  </r>
  <r>
    <s v="FSA-98650-921"/>
    <x v="489"/>
    <s v="01841-48191-NL"/>
    <s v="L-L-0.5"/>
    <n v="2"/>
    <x v="716"/>
    <s v="cjewsterlu@moonfruit.com"/>
    <x v="0"/>
    <x v="3"/>
    <x v="1"/>
    <x v="1"/>
    <n v="9.51"/>
    <n v="19.02"/>
    <s v="Liberica"/>
    <s v="Large"/>
    <x v="0"/>
  </r>
  <r>
    <s v="ZUR-55774-294"/>
    <x v="234"/>
    <s v="33269-10023-CO"/>
    <s v="L-D-1"/>
    <n v="6"/>
    <x v="717"/>
    <s v="usoutherdenln@hao123.com"/>
    <x v="0"/>
    <x v="3"/>
    <x v="2"/>
    <x v="0"/>
    <n v="12.95"/>
    <n v="77.699999999999989"/>
    <s v="Liberica"/>
    <s v="Dark"/>
    <x v="0"/>
  </r>
  <r>
    <s v="FUO-99821-974"/>
    <x v="175"/>
    <s v="31245-81098-PJ"/>
    <s v="E-M-1"/>
    <n v="3"/>
    <x v="718"/>
    <s v=""/>
    <x v="0"/>
    <x v="1"/>
    <x v="0"/>
    <x v="0"/>
    <n v="13.75"/>
    <n v="41.25"/>
    <s v="Excelsa"/>
    <s v="Medium"/>
    <x v="1"/>
  </r>
  <r>
    <s v="YVH-19865-819"/>
    <x v="582"/>
    <s v="08946-56610-IH"/>
    <s v="L-L-2.5"/>
    <n v="4"/>
    <x v="719"/>
    <s v="lburtenshawlp@shinystat.com"/>
    <x v="0"/>
    <x v="3"/>
    <x v="1"/>
    <x v="2"/>
    <n v="36.454999999999998"/>
    <n v="145.82"/>
    <s v="Liberica"/>
    <s v="Large"/>
    <x v="1"/>
  </r>
  <r>
    <s v="NNF-47422-501"/>
    <x v="583"/>
    <s v="20260-32948-EB"/>
    <s v="E-L-0.2"/>
    <n v="6"/>
    <x v="720"/>
    <s v="agregorattilq@vistaprint.com"/>
    <x v="1"/>
    <x v="1"/>
    <x v="1"/>
    <x v="3"/>
    <n v="4.4550000000000001"/>
    <n v="26.73"/>
    <s v="Excelsa"/>
    <s v="Large"/>
    <x v="1"/>
  </r>
  <r>
    <s v="RJI-71409-490"/>
    <x v="548"/>
    <s v="31613-41626-KX"/>
    <s v="L-M-0.5"/>
    <n v="5"/>
    <x v="721"/>
    <s v="ccrosterlr@gov.uk"/>
    <x v="0"/>
    <x v="3"/>
    <x v="0"/>
    <x v="1"/>
    <n v="8.73"/>
    <n v="43.650000000000006"/>
    <s v="Liberica"/>
    <s v="Medium"/>
    <x v="0"/>
  </r>
  <r>
    <s v="UZL-46108-213"/>
    <x v="584"/>
    <s v="75961-20170-RD"/>
    <s v="L-L-1"/>
    <n v="2"/>
    <x v="722"/>
    <s v="gwhiteheadls@hp.com"/>
    <x v="0"/>
    <x v="3"/>
    <x v="1"/>
    <x v="0"/>
    <n v="15.85"/>
    <n v="31.7"/>
    <s v="Liberica"/>
    <s v="Large"/>
    <x v="1"/>
  </r>
  <r>
    <s v="AOX-44467-109"/>
    <x v="64"/>
    <s v="72524-06410-KD"/>
    <s v="A-D-2.5"/>
    <n v="1"/>
    <x v="723"/>
    <s v="hjodrellelt@samsung.com"/>
    <x v="0"/>
    <x v="2"/>
    <x v="2"/>
    <x v="2"/>
    <n v="22.884999999999998"/>
    <n v="22.884999999999998"/>
    <s v="Arabica"/>
    <s v="Dark"/>
    <x v="1"/>
  </r>
  <r>
    <s v="TZD-67261-174"/>
    <x v="585"/>
    <s v="01841-48191-NL"/>
    <s v="E-D-2.5"/>
    <n v="1"/>
    <x v="716"/>
    <s v="cjewsterlu@moonfruit.com"/>
    <x v="0"/>
    <x v="1"/>
    <x v="2"/>
    <x v="2"/>
    <n v="27.945"/>
    <n v="27.945"/>
    <s v="Excelsa"/>
    <s v="Dark"/>
    <x v="0"/>
  </r>
  <r>
    <s v="TBU-64277-625"/>
    <x v="32"/>
    <s v="98918-34330-GY"/>
    <s v="E-M-1"/>
    <n v="6"/>
    <x v="724"/>
    <s v=""/>
    <x v="0"/>
    <x v="1"/>
    <x v="0"/>
    <x v="0"/>
    <n v="13.75"/>
    <n v="82.5"/>
    <s v="Excelsa"/>
    <s v="Medium"/>
    <x v="0"/>
  </r>
  <r>
    <s v="TYP-85767-944"/>
    <x v="586"/>
    <s v="51497-50894-WU"/>
    <s v="R-M-2.5"/>
    <n v="2"/>
    <x v="725"/>
    <s v="knottramlw@odnoklassniki.ru"/>
    <x v="1"/>
    <x v="0"/>
    <x v="0"/>
    <x v="2"/>
    <n v="22.884999999999998"/>
    <n v="45.769999999999996"/>
    <s v="Robusta"/>
    <s v="Medium"/>
    <x v="0"/>
  </r>
  <r>
    <s v="GTT-73214-334"/>
    <x v="535"/>
    <s v="98636-90072-YE"/>
    <s v="A-L-1"/>
    <n v="6"/>
    <x v="726"/>
    <s v="nbuneylx@jugem.jp"/>
    <x v="0"/>
    <x v="2"/>
    <x v="1"/>
    <x v="0"/>
    <n v="12.95"/>
    <n v="77.699999999999989"/>
    <s v="Arabica"/>
    <s v="Large"/>
    <x v="1"/>
  </r>
  <r>
    <s v="WAI-89905-069"/>
    <x v="587"/>
    <s v="47011-57815-HJ"/>
    <s v="A-L-0.5"/>
    <n v="3"/>
    <x v="727"/>
    <s v="smcshealy@photobucket.com"/>
    <x v="0"/>
    <x v="2"/>
    <x v="1"/>
    <x v="1"/>
    <n v="7.77"/>
    <n v="23.31"/>
    <s v="Arabica"/>
    <s v="Large"/>
    <x v="1"/>
  </r>
  <r>
    <s v="OJL-96844-459"/>
    <x v="393"/>
    <s v="61253-98356-VD"/>
    <s v="L-L-0.2"/>
    <n v="5"/>
    <x v="728"/>
    <s v="khuddartlz@about.com"/>
    <x v="0"/>
    <x v="3"/>
    <x v="1"/>
    <x v="3"/>
    <n v="4.7549999999999999"/>
    <n v="23.774999999999999"/>
    <s v="Liberica"/>
    <s v="Large"/>
    <x v="0"/>
  </r>
  <r>
    <s v="VGI-33205-360"/>
    <x v="588"/>
    <s v="96762-10814-DA"/>
    <s v="L-M-0.5"/>
    <n v="6"/>
    <x v="729"/>
    <s v="jgippesm0@cloudflare.com"/>
    <x v="2"/>
    <x v="3"/>
    <x v="0"/>
    <x v="1"/>
    <n v="8.73"/>
    <n v="52.38"/>
    <s v="Liberica"/>
    <s v="Medium"/>
    <x v="0"/>
  </r>
  <r>
    <s v="PCA-14081-576"/>
    <x v="15"/>
    <s v="63112-10870-LC"/>
    <s v="R-L-0.2"/>
    <n v="5"/>
    <x v="730"/>
    <s v="lwhittleseem1@e-recht24.de"/>
    <x v="0"/>
    <x v="0"/>
    <x v="1"/>
    <x v="3"/>
    <n v="3.5849999999999995"/>
    <n v="17.924999999999997"/>
    <s v="Robusta"/>
    <s v="Large"/>
    <x v="1"/>
  </r>
  <r>
    <s v="SCS-67069-962"/>
    <x v="507"/>
    <s v="21403-49423-PD"/>
    <s v="A-L-2.5"/>
    <n v="5"/>
    <x v="731"/>
    <s v="gtrengrovem2@elpais.com"/>
    <x v="0"/>
    <x v="2"/>
    <x v="1"/>
    <x v="2"/>
    <n v="29.784999999999997"/>
    <n v="148.92499999999998"/>
    <s v="Arabica"/>
    <s v="Large"/>
    <x v="1"/>
  </r>
  <r>
    <s v="BDM-03174-485"/>
    <x v="533"/>
    <s v="29581-13303-VB"/>
    <s v="R-L-0.5"/>
    <n v="4"/>
    <x v="732"/>
    <s v="wcalderom3@stumbleupon.com"/>
    <x v="0"/>
    <x v="0"/>
    <x v="1"/>
    <x v="1"/>
    <n v="7.169999999999999"/>
    <n v="28.679999999999996"/>
    <s v="Robusta"/>
    <s v="Large"/>
    <x v="1"/>
  </r>
  <r>
    <s v="UJV-32333-364"/>
    <x v="589"/>
    <s v="86110-83695-YS"/>
    <s v="L-L-0.5"/>
    <n v="1"/>
    <x v="733"/>
    <s v=""/>
    <x v="0"/>
    <x v="3"/>
    <x v="1"/>
    <x v="1"/>
    <n v="9.51"/>
    <n v="9.51"/>
    <s v="Liberica"/>
    <s v="Large"/>
    <x v="1"/>
  </r>
  <r>
    <s v="FLI-11493-954"/>
    <x v="590"/>
    <s v="80454-42225-FT"/>
    <s v="A-L-0.5"/>
    <n v="4"/>
    <x v="734"/>
    <s v="jkennicottm5@yahoo.co.jp"/>
    <x v="0"/>
    <x v="2"/>
    <x v="1"/>
    <x v="1"/>
    <n v="7.77"/>
    <n v="31.08"/>
    <s v="Arabica"/>
    <s v="Large"/>
    <x v="1"/>
  </r>
  <r>
    <s v="IWL-13117-537"/>
    <x v="457"/>
    <s v="29129-60664-KO"/>
    <s v="R-D-0.2"/>
    <n v="3"/>
    <x v="735"/>
    <s v="gruggenm6@nymag.com"/>
    <x v="0"/>
    <x v="0"/>
    <x v="2"/>
    <x v="3"/>
    <n v="2.6849999999999996"/>
    <n v="8.0549999999999997"/>
    <s v="Robusta"/>
    <s v="Dark"/>
    <x v="0"/>
  </r>
  <r>
    <s v="OAM-76916-748"/>
    <x v="591"/>
    <s v="63025-62939-AN"/>
    <s v="E-D-1"/>
    <n v="3"/>
    <x v="736"/>
    <s v=""/>
    <x v="0"/>
    <x v="1"/>
    <x v="2"/>
    <x v="0"/>
    <n v="12.15"/>
    <n v="36.450000000000003"/>
    <s v="Excelsa"/>
    <s v="Dark"/>
    <x v="0"/>
  </r>
  <r>
    <s v="UMB-11223-710"/>
    <x v="592"/>
    <s v="49012-12987-QT"/>
    <s v="R-D-0.2"/>
    <n v="6"/>
    <x v="737"/>
    <s v="mfrightm8@harvard.edu"/>
    <x v="1"/>
    <x v="0"/>
    <x v="2"/>
    <x v="3"/>
    <n v="2.6849999999999996"/>
    <n v="16.11"/>
    <s v="Robusta"/>
    <s v="Dark"/>
    <x v="1"/>
  </r>
  <r>
    <s v="LXR-09892-726"/>
    <x v="402"/>
    <s v="50924-94200-SQ"/>
    <s v="R-D-2.5"/>
    <n v="2"/>
    <x v="738"/>
    <s v="btartem9@aol.com"/>
    <x v="0"/>
    <x v="0"/>
    <x v="2"/>
    <x v="2"/>
    <n v="20.584999999999997"/>
    <n v="41.169999999999995"/>
    <s v="Robusta"/>
    <s v="Dark"/>
    <x v="0"/>
  </r>
  <r>
    <s v="QXX-89943-393"/>
    <x v="593"/>
    <s v="15673-18812-IU"/>
    <s v="R-D-0.2"/>
    <n v="4"/>
    <x v="739"/>
    <s v="ckrzysztofiakma@skyrock.com"/>
    <x v="0"/>
    <x v="0"/>
    <x v="2"/>
    <x v="3"/>
    <n v="2.6849999999999996"/>
    <n v="10.739999999999998"/>
    <s v="Robusta"/>
    <s v="Dark"/>
    <x v="1"/>
  </r>
  <r>
    <s v="WVS-57822-366"/>
    <x v="594"/>
    <s v="52151-75971-YY"/>
    <s v="E-M-2.5"/>
    <n v="4"/>
    <x v="740"/>
    <s v="dpenquetmb@diigo.com"/>
    <x v="0"/>
    <x v="1"/>
    <x v="0"/>
    <x v="2"/>
    <n v="31.624999999999996"/>
    <n v="126.49999999999999"/>
    <s v="Excelsa"/>
    <s v="Medium"/>
    <x v="1"/>
  </r>
  <r>
    <s v="CLJ-23403-689"/>
    <x v="77"/>
    <s v="19413-02045-CG"/>
    <s v="R-L-1"/>
    <n v="2"/>
    <x v="741"/>
    <s v=""/>
    <x v="2"/>
    <x v="0"/>
    <x v="1"/>
    <x v="0"/>
    <n v="11.95"/>
    <n v="23.9"/>
    <s v="Robusta"/>
    <s v="Large"/>
    <x v="1"/>
  </r>
  <r>
    <s v="XNU-83276-288"/>
    <x v="595"/>
    <s v="98185-92775-KT"/>
    <s v="R-M-0.5"/>
    <n v="1"/>
    <x v="742"/>
    <s v=""/>
    <x v="0"/>
    <x v="0"/>
    <x v="0"/>
    <x v="1"/>
    <n v="5.97"/>
    <n v="5.97"/>
    <s v="Robusta"/>
    <s v="Medium"/>
    <x v="1"/>
  </r>
  <r>
    <s v="YOG-94666-679"/>
    <x v="596"/>
    <s v="86991-53901-AT"/>
    <s v="L-D-0.2"/>
    <n v="2"/>
    <x v="743"/>
    <s v=""/>
    <x v="2"/>
    <x v="3"/>
    <x v="2"/>
    <x v="3"/>
    <n v="3.8849999999999998"/>
    <n v="7.77"/>
    <s v="Liberica"/>
    <s v="Dark"/>
    <x v="0"/>
  </r>
  <r>
    <s v="KHG-33953-115"/>
    <x v="514"/>
    <s v="78226-97287-JI"/>
    <s v="L-D-0.5"/>
    <n v="3"/>
    <x v="744"/>
    <s v="kferrettimf@huffingtonpost.com"/>
    <x v="1"/>
    <x v="3"/>
    <x v="2"/>
    <x v="1"/>
    <n v="7.77"/>
    <n v="23.31"/>
    <s v="Liberica"/>
    <s v="Dark"/>
    <x v="1"/>
  </r>
  <r>
    <s v="MHD-95615-696"/>
    <x v="54"/>
    <s v="27930-59250-JT"/>
    <s v="R-L-2.5"/>
    <n v="5"/>
    <x v="745"/>
    <s v=""/>
    <x v="0"/>
    <x v="0"/>
    <x v="1"/>
    <x v="2"/>
    <n v="27.484999999999996"/>
    <n v="137.42499999999998"/>
    <s v="Robusta"/>
    <s v="Large"/>
    <x v="1"/>
  </r>
  <r>
    <s v="HBH-64794-080"/>
    <x v="597"/>
    <s v="40560-18556-YE"/>
    <s v="R-D-0.2"/>
    <n v="3"/>
    <x v="746"/>
    <s v=""/>
    <x v="0"/>
    <x v="0"/>
    <x v="2"/>
    <x v="3"/>
    <n v="2.6849999999999996"/>
    <n v="8.0549999999999997"/>
    <s v="Robusta"/>
    <s v="Dark"/>
    <x v="0"/>
  </r>
  <r>
    <s v="CNJ-56058-223"/>
    <x v="105"/>
    <s v="40780-22081-LX"/>
    <s v="L-L-0.5"/>
    <n v="3"/>
    <x v="747"/>
    <s v="abalsdonemi@toplist.cz"/>
    <x v="0"/>
    <x v="3"/>
    <x v="1"/>
    <x v="1"/>
    <n v="9.51"/>
    <n v="28.53"/>
    <s v="Liberica"/>
    <s v="Large"/>
    <x v="1"/>
  </r>
  <r>
    <s v="KHO-27106-786"/>
    <x v="210"/>
    <s v="01603-43789-TN"/>
    <s v="A-M-1"/>
    <n v="6"/>
    <x v="748"/>
    <s v="bromeramj@list-manage.com"/>
    <x v="1"/>
    <x v="2"/>
    <x v="0"/>
    <x v="0"/>
    <n v="11.25"/>
    <n v="67.5"/>
    <s v="Arabica"/>
    <s v="Medium"/>
    <x v="0"/>
  </r>
  <r>
    <s v="KHO-27106-786"/>
    <x v="210"/>
    <s v="01603-43789-TN"/>
    <s v="L-D-2.5"/>
    <n v="6"/>
    <x v="748"/>
    <s v="bromeramj@list-manage.com"/>
    <x v="1"/>
    <x v="3"/>
    <x v="2"/>
    <x v="2"/>
    <n v="29.784999999999997"/>
    <n v="178.70999999999998"/>
    <s v="Liberica"/>
    <s v="Dark"/>
    <x v="0"/>
  </r>
  <r>
    <s v="YAC-50329-982"/>
    <x v="598"/>
    <s v="75419-92838-TI"/>
    <s v="E-M-2.5"/>
    <n v="1"/>
    <x v="749"/>
    <s v="cbrydeml@tuttocitta.it"/>
    <x v="0"/>
    <x v="1"/>
    <x v="0"/>
    <x v="2"/>
    <n v="31.624999999999996"/>
    <n v="31.624999999999996"/>
    <s v="Excelsa"/>
    <s v="Medium"/>
    <x v="0"/>
  </r>
  <r>
    <s v="VVL-95291-039"/>
    <x v="360"/>
    <s v="96516-97464-MF"/>
    <s v="E-L-0.2"/>
    <n v="2"/>
    <x v="750"/>
    <s v="senefermm@blog.com"/>
    <x v="0"/>
    <x v="1"/>
    <x v="1"/>
    <x v="3"/>
    <n v="4.4550000000000001"/>
    <n v="8.91"/>
    <s v="Excelsa"/>
    <s v="Large"/>
    <x v="1"/>
  </r>
  <r>
    <s v="VUT-20974-364"/>
    <x v="62"/>
    <s v="90285-56295-PO"/>
    <s v="R-M-0.5"/>
    <n v="6"/>
    <x v="751"/>
    <s v="lhaggerstonemn@independent.co.uk"/>
    <x v="0"/>
    <x v="0"/>
    <x v="0"/>
    <x v="1"/>
    <n v="5.97"/>
    <n v="35.82"/>
    <s v="Robusta"/>
    <s v="Medium"/>
    <x v="1"/>
  </r>
  <r>
    <s v="SFC-34054-213"/>
    <x v="599"/>
    <s v="08100-71102-HQ"/>
    <s v="L-L-0.5"/>
    <n v="4"/>
    <x v="752"/>
    <s v="mgundrymo@omniture.com"/>
    <x v="1"/>
    <x v="3"/>
    <x v="1"/>
    <x v="1"/>
    <n v="9.51"/>
    <n v="38.04"/>
    <s v="Liberica"/>
    <s v="Large"/>
    <x v="1"/>
  </r>
  <r>
    <s v="UDS-04807-593"/>
    <x v="600"/>
    <s v="84074-28110-OV"/>
    <s v="L-D-0.5"/>
    <n v="2"/>
    <x v="753"/>
    <s v="bwellanmp@cafepress.com"/>
    <x v="0"/>
    <x v="3"/>
    <x v="2"/>
    <x v="1"/>
    <n v="7.77"/>
    <n v="15.54"/>
    <s v="Liberica"/>
    <s v="Dark"/>
    <x v="1"/>
  </r>
  <r>
    <s v="FWE-98471-488"/>
    <x v="601"/>
    <s v="27930-59250-JT"/>
    <s v="L-L-1"/>
    <n v="5"/>
    <x v="745"/>
    <s v=""/>
    <x v="0"/>
    <x v="3"/>
    <x v="1"/>
    <x v="0"/>
    <n v="15.85"/>
    <n v="79.25"/>
    <s v="Liberica"/>
    <s v="Large"/>
    <x v="1"/>
  </r>
  <r>
    <s v="RAU-17060-674"/>
    <x v="602"/>
    <s v="12747-63766-EU"/>
    <s v="L-L-0.2"/>
    <n v="1"/>
    <x v="754"/>
    <s v="catchesonmr@xinhuanet.com"/>
    <x v="0"/>
    <x v="3"/>
    <x v="1"/>
    <x v="3"/>
    <n v="4.7549999999999999"/>
    <n v="4.7549999999999999"/>
    <s v="Liberica"/>
    <s v="Large"/>
    <x v="0"/>
  </r>
  <r>
    <s v="AOL-13866-711"/>
    <x v="603"/>
    <s v="83490-88357-LJ"/>
    <s v="E-M-1"/>
    <n v="4"/>
    <x v="755"/>
    <s v="estentonms@google.it"/>
    <x v="0"/>
    <x v="1"/>
    <x v="0"/>
    <x v="0"/>
    <n v="13.75"/>
    <n v="55"/>
    <s v="Excelsa"/>
    <s v="Medium"/>
    <x v="0"/>
  </r>
  <r>
    <s v="NOA-79645-377"/>
    <x v="604"/>
    <s v="53729-30320-XZ"/>
    <s v="R-D-0.5"/>
    <n v="5"/>
    <x v="756"/>
    <s v="etrippmt@wp.com"/>
    <x v="0"/>
    <x v="0"/>
    <x v="2"/>
    <x v="1"/>
    <n v="5.3699999999999992"/>
    <n v="26.849999999999994"/>
    <s v="Robusta"/>
    <s v="Dark"/>
    <x v="1"/>
  </r>
  <r>
    <s v="KMS-49214-806"/>
    <x v="605"/>
    <s v="50384-52703-LA"/>
    <s v="E-L-2.5"/>
    <n v="4"/>
    <x v="757"/>
    <s v="lmacmanusmu@imdb.com"/>
    <x v="0"/>
    <x v="1"/>
    <x v="1"/>
    <x v="2"/>
    <n v="34.154999999999994"/>
    <n v="136.61999999999998"/>
    <s v="Excelsa"/>
    <s v="Large"/>
    <x v="1"/>
  </r>
  <r>
    <s v="ABK-08091-531"/>
    <x v="606"/>
    <s v="53864-36201-FG"/>
    <s v="L-L-1"/>
    <n v="3"/>
    <x v="758"/>
    <s v="tbenediktovichmv@ebay.com"/>
    <x v="0"/>
    <x v="3"/>
    <x v="1"/>
    <x v="0"/>
    <n v="15.85"/>
    <n v="47.55"/>
    <s v="Liberica"/>
    <s v="Large"/>
    <x v="0"/>
  </r>
  <r>
    <s v="GPT-67705-953"/>
    <x v="446"/>
    <s v="70631-33225-MZ"/>
    <s v="A-M-0.2"/>
    <n v="5"/>
    <x v="759"/>
    <s v="cbournermw@chronoengine.com"/>
    <x v="0"/>
    <x v="2"/>
    <x v="0"/>
    <x v="3"/>
    <n v="3.375"/>
    <n v="16.875"/>
    <s v="Arabica"/>
    <s v="Medium"/>
    <x v="0"/>
  </r>
  <r>
    <s v="JNA-21450-177"/>
    <x v="18"/>
    <s v="54798-14109-HC"/>
    <s v="A-D-1"/>
    <n v="3"/>
    <x v="760"/>
    <s v="oskermen3@hatena.ne.jp"/>
    <x v="0"/>
    <x v="2"/>
    <x v="2"/>
    <x v="0"/>
    <n v="9.9499999999999993"/>
    <n v="29.849999999999998"/>
    <s v="Arabica"/>
    <s v="Dark"/>
    <x v="0"/>
  </r>
  <r>
    <s v="MPQ-23421-608"/>
    <x v="180"/>
    <s v="08023-52962-ET"/>
    <s v="E-M-0.5"/>
    <n v="5"/>
    <x v="761"/>
    <s v="kheddanmy@icq.com"/>
    <x v="0"/>
    <x v="1"/>
    <x v="0"/>
    <x v="1"/>
    <n v="8.25"/>
    <n v="41.25"/>
    <s v="Excelsa"/>
    <s v="Medium"/>
    <x v="0"/>
  </r>
  <r>
    <s v="NLI-63891-565"/>
    <x v="580"/>
    <s v="41899-00283-VK"/>
    <s v="E-M-0.2"/>
    <n v="5"/>
    <x v="762"/>
    <s v="ichartersmz@abc.net.au"/>
    <x v="0"/>
    <x v="1"/>
    <x v="0"/>
    <x v="3"/>
    <n v="4.125"/>
    <n v="20.625"/>
    <s v="Excelsa"/>
    <s v="Medium"/>
    <x v="1"/>
  </r>
  <r>
    <s v="HHF-36647-854"/>
    <x v="453"/>
    <s v="39011-18412-GR"/>
    <s v="A-D-2.5"/>
    <n v="6"/>
    <x v="763"/>
    <s v="aroubertn0@tmall.com"/>
    <x v="0"/>
    <x v="2"/>
    <x v="2"/>
    <x v="2"/>
    <n v="22.884999999999998"/>
    <n v="137.31"/>
    <s v="Arabica"/>
    <s v="Dark"/>
    <x v="0"/>
  </r>
  <r>
    <s v="SBN-16537-046"/>
    <x v="259"/>
    <s v="60255-12579-PZ"/>
    <s v="A-D-0.2"/>
    <n v="1"/>
    <x v="764"/>
    <s v="hmairsn1@so-net.ne.jp"/>
    <x v="0"/>
    <x v="2"/>
    <x v="2"/>
    <x v="3"/>
    <n v="2.9849999999999999"/>
    <n v="2.9849999999999999"/>
    <s v="Arabica"/>
    <s v="Dark"/>
    <x v="1"/>
  </r>
  <r>
    <s v="XZD-44484-632"/>
    <x v="607"/>
    <s v="80541-38332-BP"/>
    <s v="E-M-1"/>
    <n v="2"/>
    <x v="765"/>
    <s v="hrainforthn2@blog.com"/>
    <x v="0"/>
    <x v="1"/>
    <x v="0"/>
    <x v="0"/>
    <n v="13.75"/>
    <n v="27.5"/>
    <s v="Excelsa"/>
    <s v="Medium"/>
    <x v="1"/>
  </r>
  <r>
    <s v="XZD-44484-632"/>
    <x v="607"/>
    <s v="80541-38332-BP"/>
    <s v="A-D-0.2"/>
    <n v="2"/>
    <x v="765"/>
    <s v="hrainforthn2@blog.com"/>
    <x v="0"/>
    <x v="2"/>
    <x v="2"/>
    <x v="3"/>
    <n v="2.9849999999999999"/>
    <n v="5.97"/>
    <s v="Arabica"/>
    <s v="Dark"/>
    <x v="1"/>
  </r>
  <r>
    <s v="IKQ-39946-768"/>
    <x v="385"/>
    <s v="72778-50968-UQ"/>
    <s v="R-M-1"/>
    <n v="6"/>
    <x v="766"/>
    <s v="ijespern4@theglobeandmail.com"/>
    <x v="0"/>
    <x v="0"/>
    <x v="0"/>
    <x v="0"/>
    <n v="9.9499999999999993"/>
    <n v="59.699999999999996"/>
    <s v="Robusta"/>
    <s v="Medium"/>
    <x v="1"/>
  </r>
  <r>
    <s v="KMB-95211-174"/>
    <x v="608"/>
    <s v="23941-30203-MO"/>
    <s v="R-D-2.5"/>
    <n v="4"/>
    <x v="767"/>
    <s v="ldwerryhousen5@gravatar.com"/>
    <x v="0"/>
    <x v="0"/>
    <x v="2"/>
    <x v="2"/>
    <n v="20.584999999999997"/>
    <n v="82.339999999999989"/>
    <s v="Robusta"/>
    <s v="Dark"/>
    <x v="0"/>
  </r>
  <r>
    <s v="QWY-99467-368"/>
    <x v="609"/>
    <s v="96434-50068-DZ"/>
    <s v="A-D-2.5"/>
    <n v="1"/>
    <x v="768"/>
    <s v="nbroomern6@examiner.com"/>
    <x v="0"/>
    <x v="2"/>
    <x v="2"/>
    <x v="2"/>
    <n v="22.884999999999998"/>
    <n v="22.884999999999998"/>
    <s v="Arabica"/>
    <s v="Dark"/>
    <x v="1"/>
  </r>
  <r>
    <s v="SRG-76791-614"/>
    <x v="147"/>
    <s v="11729-74102-XB"/>
    <s v="E-L-0.5"/>
    <n v="1"/>
    <x v="769"/>
    <s v="kthoumassonn7@bloglovin.com"/>
    <x v="0"/>
    <x v="1"/>
    <x v="1"/>
    <x v="1"/>
    <n v="8.91"/>
    <n v="8.91"/>
    <s v="Excelsa"/>
    <s v="Large"/>
    <x v="0"/>
  </r>
  <r>
    <s v="VSN-94485-621"/>
    <x v="172"/>
    <s v="88116-12604-TE"/>
    <s v="A-D-0.2"/>
    <n v="4"/>
    <x v="770"/>
    <s v="fhabberghamn8@discovery.com"/>
    <x v="0"/>
    <x v="2"/>
    <x v="2"/>
    <x v="3"/>
    <n v="2.9849999999999999"/>
    <n v="11.94"/>
    <s v="Arabica"/>
    <s v="Dark"/>
    <x v="1"/>
  </r>
  <r>
    <s v="UFZ-24348-219"/>
    <x v="610"/>
    <s v="27930-59250-JT"/>
    <s v="L-M-2.5"/>
    <n v="3"/>
    <x v="745"/>
    <s v=""/>
    <x v="0"/>
    <x v="3"/>
    <x v="0"/>
    <x v="2"/>
    <n v="33.464999999999996"/>
    <n v="100.39499999999998"/>
    <s v="Liberica"/>
    <s v="Medium"/>
    <x v="1"/>
  </r>
  <r>
    <s v="UKS-93055-397"/>
    <x v="611"/>
    <s v="13082-41034-PD"/>
    <s v="A-D-2.5"/>
    <n v="5"/>
    <x v="771"/>
    <s v="ravrashinna@tamu.edu"/>
    <x v="0"/>
    <x v="2"/>
    <x v="2"/>
    <x v="2"/>
    <n v="22.884999999999998"/>
    <n v="114.42499999999998"/>
    <s v="Arabica"/>
    <s v="Dark"/>
    <x v="1"/>
  </r>
  <r>
    <s v="AVH-56062-335"/>
    <x v="612"/>
    <s v="18082-74419-QH"/>
    <s v="E-M-0.5"/>
    <n v="5"/>
    <x v="772"/>
    <s v="mdoidgenb@etsy.com"/>
    <x v="0"/>
    <x v="1"/>
    <x v="0"/>
    <x v="1"/>
    <n v="8.25"/>
    <n v="41.25"/>
    <s v="Excelsa"/>
    <s v="Medium"/>
    <x v="1"/>
  </r>
  <r>
    <s v="HGE-19842-613"/>
    <x v="613"/>
    <s v="49401-45041-ZU"/>
    <s v="R-L-0.5"/>
    <n v="4"/>
    <x v="773"/>
    <s v="jedinboronc@reverbnation.com"/>
    <x v="0"/>
    <x v="0"/>
    <x v="1"/>
    <x v="1"/>
    <n v="7.169999999999999"/>
    <n v="28.679999999999996"/>
    <s v="Robusta"/>
    <s v="Large"/>
    <x v="0"/>
  </r>
  <r>
    <s v="WBA-85905-175"/>
    <x v="611"/>
    <s v="41252-45992-VS"/>
    <s v="L-M-0.2"/>
    <n v="1"/>
    <x v="774"/>
    <s v="ttewelsonnd@cdbaby.com"/>
    <x v="0"/>
    <x v="3"/>
    <x v="0"/>
    <x v="3"/>
    <n v="4.3650000000000002"/>
    <n v="4.3650000000000002"/>
    <s v="Liberica"/>
    <s v="Medium"/>
    <x v="1"/>
  </r>
  <r>
    <s v="DZI-35365-596"/>
    <x v="493"/>
    <s v="54798-14109-HC"/>
    <s v="E-M-0.2"/>
    <n v="2"/>
    <x v="760"/>
    <s v="oskermen3@hatena.ne.jp"/>
    <x v="0"/>
    <x v="1"/>
    <x v="0"/>
    <x v="3"/>
    <n v="4.125"/>
    <n v="8.25"/>
    <s v="Excelsa"/>
    <s v="Medium"/>
    <x v="0"/>
  </r>
  <r>
    <s v="XIR-88982-743"/>
    <x v="614"/>
    <s v="00852-54571-WP"/>
    <s v="E-M-0.2"/>
    <n v="2"/>
    <x v="775"/>
    <s v="ddrewittnf@mapquest.com"/>
    <x v="0"/>
    <x v="1"/>
    <x v="0"/>
    <x v="3"/>
    <n v="4.125"/>
    <n v="8.25"/>
    <s v="Excelsa"/>
    <s v="Medium"/>
    <x v="0"/>
  </r>
  <r>
    <s v="VUC-72395-865"/>
    <x v="151"/>
    <s v="13321-57602-GK"/>
    <s v="A-D-0.5"/>
    <n v="6"/>
    <x v="776"/>
    <s v="agladhillng@stanford.edu"/>
    <x v="0"/>
    <x v="2"/>
    <x v="2"/>
    <x v="1"/>
    <n v="5.97"/>
    <n v="35.82"/>
    <s v="Arabica"/>
    <s v="Dark"/>
    <x v="0"/>
  </r>
  <r>
    <s v="BQJ-44755-910"/>
    <x v="489"/>
    <s v="75006-89922-VW"/>
    <s v="E-D-2.5"/>
    <n v="6"/>
    <x v="777"/>
    <s v="mlorineznh@whitehouse.gov"/>
    <x v="0"/>
    <x v="1"/>
    <x v="2"/>
    <x v="2"/>
    <n v="27.945"/>
    <n v="167.67000000000002"/>
    <s v="Excelsa"/>
    <s v="Dark"/>
    <x v="1"/>
  </r>
  <r>
    <s v="JKC-64636-831"/>
    <x v="615"/>
    <s v="52098-80103-FD"/>
    <s v="A-M-2.5"/>
    <n v="2"/>
    <x v="778"/>
    <s v=""/>
    <x v="0"/>
    <x v="2"/>
    <x v="0"/>
    <x v="2"/>
    <n v="25.874999999999996"/>
    <n v="51.749999999999993"/>
    <s v="Arabica"/>
    <s v="Medium"/>
    <x v="0"/>
  </r>
  <r>
    <s v="ZKI-78561-066"/>
    <x v="616"/>
    <s v="60121-12432-VU"/>
    <s v="A-D-0.2"/>
    <n v="3"/>
    <x v="779"/>
    <s v="mvannj@wikipedia.org"/>
    <x v="0"/>
    <x v="2"/>
    <x v="2"/>
    <x v="3"/>
    <n v="2.9849999999999999"/>
    <n v="8.9550000000000001"/>
    <s v="Arabica"/>
    <s v="Dark"/>
    <x v="0"/>
  </r>
  <r>
    <s v="IMP-12563-728"/>
    <x v="578"/>
    <s v="68346-14810-UA"/>
    <s v="E-L-0.5"/>
    <n v="6"/>
    <x v="780"/>
    <s v=""/>
    <x v="0"/>
    <x v="1"/>
    <x v="1"/>
    <x v="1"/>
    <n v="8.91"/>
    <n v="53.46"/>
    <s v="Excelsa"/>
    <s v="Large"/>
    <x v="1"/>
  </r>
  <r>
    <s v="MZL-81126-390"/>
    <x v="617"/>
    <s v="48464-99723-HK"/>
    <s v="A-L-0.2"/>
    <n v="6"/>
    <x v="781"/>
    <s v="jethelstonnl@creativecommons.org"/>
    <x v="0"/>
    <x v="2"/>
    <x v="1"/>
    <x v="3"/>
    <n v="3.8849999999999998"/>
    <n v="23.31"/>
    <s v="Arabica"/>
    <s v="Large"/>
    <x v="0"/>
  </r>
  <r>
    <s v="MZL-81126-390"/>
    <x v="617"/>
    <s v="48464-99723-HK"/>
    <s v="A-M-0.2"/>
    <n v="2"/>
    <x v="781"/>
    <s v="jethelstonnl@creativecommons.org"/>
    <x v="0"/>
    <x v="2"/>
    <x v="0"/>
    <x v="3"/>
    <n v="3.375"/>
    <n v="6.75"/>
    <s v="Arabica"/>
    <s v="Medium"/>
    <x v="0"/>
  </r>
  <r>
    <s v="TVF-57766-608"/>
    <x v="155"/>
    <s v="88420-46464-XE"/>
    <s v="L-D-0.5"/>
    <n v="1"/>
    <x v="782"/>
    <s v="peberznn@woothemes.com"/>
    <x v="0"/>
    <x v="3"/>
    <x v="2"/>
    <x v="1"/>
    <n v="7.77"/>
    <n v="7.77"/>
    <s v="Liberica"/>
    <s v="Dark"/>
    <x v="0"/>
  </r>
  <r>
    <s v="RUX-37995-892"/>
    <x v="461"/>
    <s v="37762-09530-MP"/>
    <s v="L-D-2.5"/>
    <n v="4"/>
    <x v="783"/>
    <s v="bgaishno@altervista.org"/>
    <x v="0"/>
    <x v="3"/>
    <x v="2"/>
    <x v="2"/>
    <n v="29.784999999999997"/>
    <n v="119.13999999999999"/>
    <s v="Liberica"/>
    <s v="Dark"/>
    <x v="0"/>
  </r>
  <r>
    <s v="AVK-76526-953"/>
    <x v="87"/>
    <s v="47268-50127-XY"/>
    <s v="A-D-1"/>
    <n v="2"/>
    <x v="784"/>
    <s v="ldantonnp@miitbeian.gov.cn"/>
    <x v="0"/>
    <x v="2"/>
    <x v="2"/>
    <x v="0"/>
    <n v="9.9499999999999993"/>
    <n v="19.899999999999999"/>
    <s v="Arabica"/>
    <s v="Dark"/>
    <x v="1"/>
  </r>
  <r>
    <s v="RIU-02231-623"/>
    <x v="618"/>
    <s v="25544-84179-QC"/>
    <s v="R-L-0.5"/>
    <n v="5"/>
    <x v="785"/>
    <s v="smorrallnq@answers.com"/>
    <x v="0"/>
    <x v="0"/>
    <x v="1"/>
    <x v="1"/>
    <n v="7.169999999999999"/>
    <n v="35.849999999999994"/>
    <s v="Robusta"/>
    <s v="Large"/>
    <x v="0"/>
  </r>
  <r>
    <s v="WFK-99317-827"/>
    <x v="619"/>
    <s v="32058-76765-ZL"/>
    <s v="L-D-2.5"/>
    <n v="3"/>
    <x v="786"/>
    <s v="dcrownshawnr@photobucket.com"/>
    <x v="0"/>
    <x v="3"/>
    <x v="2"/>
    <x v="2"/>
    <n v="29.784999999999997"/>
    <n v="89.35499999999999"/>
    <s v="Liberica"/>
    <s v="Dark"/>
    <x v="1"/>
  </r>
  <r>
    <s v="SFD-00372-284"/>
    <x v="440"/>
    <s v="54798-14109-HC"/>
    <s v="L-M-0.2"/>
    <n v="2"/>
    <x v="760"/>
    <s v="oskermen3@hatena.ne.jp"/>
    <x v="0"/>
    <x v="3"/>
    <x v="0"/>
    <x v="3"/>
    <n v="4.3650000000000002"/>
    <n v="8.73"/>
    <s v="Liberica"/>
    <s v="Medium"/>
    <x v="0"/>
  </r>
  <r>
    <s v="SXC-62166-515"/>
    <x v="489"/>
    <s v="69171-65646-UC"/>
    <s v="R-L-2.5"/>
    <n v="5"/>
    <x v="787"/>
    <s v="jreddochnt@sun.com"/>
    <x v="0"/>
    <x v="0"/>
    <x v="1"/>
    <x v="2"/>
    <n v="27.484999999999996"/>
    <n v="137.42499999999998"/>
    <s v="Robusta"/>
    <s v="Large"/>
    <x v="1"/>
  </r>
  <r>
    <s v="YIE-87008-621"/>
    <x v="620"/>
    <s v="22503-52799-MI"/>
    <s v="L-M-0.5"/>
    <n v="4"/>
    <x v="788"/>
    <s v="stitleynu@whitehouse.gov"/>
    <x v="0"/>
    <x v="3"/>
    <x v="0"/>
    <x v="1"/>
    <n v="8.73"/>
    <n v="34.92"/>
    <s v="Liberica"/>
    <s v="Medium"/>
    <x v="1"/>
  </r>
  <r>
    <s v="HRM-94548-288"/>
    <x v="621"/>
    <s v="08934-65581-ZI"/>
    <s v="A-L-2.5"/>
    <n v="6"/>
    <x v="789"/>
    <s v="rsimaonv@simplemachines.org"/>
    <x v="0"/>
    <x v="2"/>
    <x v="1"/>
    <x v="2"/>
    <n v="29.784999999999997"/>
    <n v="178.70999999999998"/>
    <s v="Arabica"/>
    <s v="Large"/>
    <x v="1"/>
  </r>
  <r>
    <s v="UJG-34731-295"/>
    <x v="374"/>
    <s v="15764-22559-ZT"/>
    <s v="A-M-2.5"/>
    <n v="1"/>
    <x v="790"/>
    <s v=""/>
    <x v="0"/>
    <x v="2"/>
    <x v="0"/>
    <x v="2"/>
    <n v="25.874999999999996"/>
    <n v="25.874999999999996"/>
    <s v="Arabica"/>
    <s v="Medium"/>
    <x v="1"/>
  </r>
  <r>
    <s v="TWD-70988-853"/>
    <x v="345"/>
    <s v="87519-68847-ZG"/>
    <s v="L-D-1"/>
    <n v="6"/>
    <x v="791"/>
    <s v="nchisholmnx@example.com"/>
    <x v="0"/>
    <x v="3"/>
    <x v="2"/>
    <x v="0"/>
    <n v="12.95"/>
    <n v="77.699999999999989"/>
    <s v="Liberica"/>
    <s v="Dark"/>
    <x v="0"/>
  </r>
  <r>
    <s v="CIX-22904-641"/>
    <x v="622"/>
    <s v="78012-56878-UB"/>
    <s v="R-M-1"/>
    <n v="1"/>
    <x v="792"/>
    <s v="goatsny@live.com"/>
    <x v="0"/>
    <x v="0"/>
    <x v="0"/>
    <x v="0"/>
    <n v="9.9499999999999993"/>
    <n v="9.9499999999999993"/>
    <s v="Robusta"/>
    <s v="Medium"/>
    <x v="0"/>
  </r>
  <r>
    <s v="DLV-65840-759"/>
    <x v="623"/>
    <s v="77192-72145-RG"/>
    <s v="L-M-1"/>
    <n v="2"/>
    <x v="793"/>
    <s v="mbirkinnz@java.com"/>
    <x v="0"/>
    <x v="3"/>
    <x v="0"/>
    <x v="0"/>
    <n v="14.55"/>
    <n v="29.1"/>
    <s v="Liberica"/>
    <s v="Medium"/>
    <x v="0"/>
  </r>
  <r>
    <s v="RXN-55491-201"/>
    <x v="354"/>
    <s v="86071-79238-CX"/>
    <s v="R-L-0.2"/>
    <n v="6"/>
    <x v="794"/>
    <s v="rpysono0@constantcontact.com"/>
    <x v="1"/>
    <x v="0"/>
    <x v="1"/>
    <x v="3"/>
    <n v="3.5849999999999995"/>
    <n v="21.509999999999998"/>
    <s v="Robusta"/>
    <s v="Large"/>
    <x v="1"/>
  </r>
  <r>
    <s v="UHK-63283-868"/>
    <x v="624"/>
    <s v="16809-16936-WF"/>
    <s v="A-M-0.5"/>
    <n v="1"/>
    <x v="795"/>
    <s v="mmacconnechieo9@reuters.com"/>
    <x v="0"/>
    <x v="2"/>
    <x v="0"/>
    <x v="1"/>
    <n v="6.75"/>
    <n v="6.75"/>
    <s v="Arabica"/>
    <s v="Medium"/>
    <x v="0"/>
  </r>
  <r>
    <s v="PJC-31401-893"/>
    <x v="561"/>
    <s v="11212-69985-ZJ"/>
    <s v="A-D-0.5"/>
    <n v="3"/>
    <x v="796"/>
    <s v="rtreachero2@usa.gov"/>
    <x v="1"/>
    <x v="2"/>
    <x v="2"/>
    <x v="1"/>
    <n v="5.97"/>
    <n v="17.91"/>
    <s v="Arabica"/>
    <s v="Dark"/>
    <x v="1"/>
  </r>
  <r>
    <s v="HHO-79903-185"/>
    <x v="42"/>
    <s v="53893-01719-CL"/>
    <s v="A-L-2.5"/>
    <n v="1"/>
    <x v="797"/>
    <s v="bfattorinio3@quantcast.com"/>
    <x v="1"/>
    <x v="2"/>
    <x v="1"/>
    <x v="2"/>
    <n v="29.784999999999997"/>
    <n v="29.784999999999997"/>
    <s v="Arabica"/>
    <s v="Large"/>
    <x v="0"/>
  </r>
  <r>
    <s v="YWM-07310-594"/>
    <x v="267"/>
    <s v="66028-99867-WJ"/>
    <s v="E-M-0.5"/>
    <n v="5"/>
    <x v="798"/>
    <s v="mpalleskeo4@nyu.edu"/>
    <x v="0"/>
    <x v="1"/>
    <x v="0"/>
    <x v="1"/>
    <n v="8.25"/>
    <n v="41.25"/>
    <s v="Excelsa"/>
    <s v="Medium"/>
    <x v="0"/>
  </r>
  <r>
    <s v="FHD-94983-982"/>
    <x v="625"/>
    <s v="62839-56723-CH"/>
    <s v="R-M-0.5"/>
    <n v="3"/>
    <x v="799"/>
    <s v=""/>
    <x v="0"/>
    <x v="0"/>
    <x v="0"/>
    <x v="1"/>
    <n v="5.97"/>
    <n v="17.91"/>
    <s v="Robusta"/>
    <s v="Medium"/>
    <x v="0"/>
  </r>
  <r>
    <s v="WQK-10857-119"/>
    <x v="616"/>
    <s v="96849-52854-CR"/>
    <s v="E-D-0.5"/>
    <n v="1"/>
    <x v="800"/>
    <s v="fantcliffeo6@amazon.co.jp"/>
    <x v="1"/>
    <x v="1"/>
    <x v="2"/>
    <x v="1"/>
    <n v="7.29"/>
    <n v="7.29"/>
    <s v="Excelsa"/>
    <s v="Dark"/>
    <x v="0"/>
  </r>
  <r>
    <s v="DXA-50313-073"/>
    <x v="626"/>
    <s v="19755-55847-VW"/>
    <s v="E-L-1"/>
    <n v="2"/>
    <x v="801"/>
    <s v="pmatignono7@harvard.edu"/>
    <x v="2"/>
    <x v="1"/>
    <x v="1"/>
    <x v="0"/>
    <n v="14.85"/>
    <n v="29.7"/>
    <s v="Excelsa"/>
    <s v="Large"/>
    <x v="0"/>
  </r>
  <r>
    <s v="ONW-00560-570"/>
    <x v="52"/>
    <s v="32900-82606-BO"/>
    <s v="A-M-1"/>
    <n v="2"/>
    <x v="802"/>
    <s v="cweondo8@theglobeandmail.com"/>
    <x v="0"/>
    <x v="2"/>
    <x v="0"/>
    <x v="0"/>
    <n v="11.25"/>
    <n v="22.5"/>
    <s v="Arabica"/>
    <s v="Medium"/>
    <x v="1"/>
  </r>
  <r>
    <s v="BRJ-19414-277"/>
    <x v="622"/>
    <s v="16809-16936-WF"/>
    <s v="R-M-0.2"/>
    <n v="4"/>
    <x v="795"/>
    <s v="mmacconnechieo9@reuters.com"/>
    <x v="0"/>
    <x v="0"/>
    <x v="0"/>
    <x v="3"/>
    <n v="2.9849999999999999"/>
    <n v="11.94"/>
    <s v="Robusta"/>
    <s v="Medium"/>
    <x v="0"/>
  </r>
  <r>
    <s v="MIQ-16322-908"/>
    <x v="627"/>
    <s v="20118-28138-QD"/>
    <s v="A-L-1"/>
    <n v="2"/>
    <x v="803"/>
    <s v="jskentelberyoa@paypal.com"/>
    <x v="0"/>
    <x v="2"/>
    <x v="1"/>
    <x v="0"/>
    <n v="12.95"/>
    <n v="25.9"/>
    <s v="Arabica"/>
    <s v="Large"/>
    <x v="1"/>
  </r>
  <r>
    <s v="MVO-39328-830"/>
    <x v="628"/>
    <s v="84057-45461-AH"/>
    <s v="L-M-0.5"/>
    <n v="5"/>
    <x v="804"/>
    <s v="ocomberob@goo.gl"/>
    <x v="1"/>
    <x v="3"/>
    <x v="0"/>
    <x v="1"/>
    <n v="8.73"/>
    <n v="43.650000000000006"/>
    <s v="Liberica"/>
    <s v="Medium"/>
    <x v="1"/>
  </r>
  <r>
    <s v="MVO-39328-830"/>
    <x v="628"/>
    <s v="84057-45461-AH"/>
    <s v="A-L-0.5"/>
    <n v="6"/>
    <x v="804"/>
    <s v="ocomberob@goo.gl"/>
    <x v="1"/>
    <x v="2"/>
    <x v="1"/>
    <x v="1"/>
    <n v="7.77"/>
    <n v="46.62"/>
    <s v="Arabica"/>
    <s v="Large"/>
    <x v="1"/>
  </r>
  <r>
    <s v="NTJ-88319-746"/>
    <x v="629"/>
    <s v="90882-88130-KQ"/>
    <s v="L-L-0.5"/>
    <n v="3"/>
    <x v="805"/>
    <s v="ztramelod@netlog.com"/>
    <x v="0"/>
    <x v="3"/>
    <x v="1"/>
    <x v="1"/>
    <n v="9.51"/>
    <n v="28.53"/>
    <s v="Liberica"/>
    <s v="Large"/>
    <x v="1"/>
  </r>
  <r>
    <s v="LCY-24377-948"/>
    <x v="630"/>
    <s v="21617-79890-DD"/>
    <s v="R-L-2.5"/>
    <n v="1"/>
    <x v="806"/>
    <s v=""/>
    <x v="0"/>
    <x v="0"/>
    <x v="1"/>
    <x v="2"/>
    <n v="27.484999999999996"/>
    <n v="27.484999999999996"/>
    <s v="Robusta"/>
    <s v="Large"/>
    <x v="0"/>
  </r>
  <r>
    <s v="FWD-85967-769"/>
    <x v="631"/>
    <s v="20256-54689-LO"/>
    <s v="E-D-0.2"/>
    <n v="3"/>
    <x v="807"/>
    <s v=""/>
    <x v="0"/>
    <x v="1"/>
    <x v="2"/>
    <x v="3"/>
    <n v="3.645"/>
    <n v="10.935"/>
    <s v="Excelsa"/>
    <s v="Dark"/>
    <x v="1"/>
  </r>
  <r>
    <s v="KTO-53793-109"/>
    <x v="229"/>
    <s v="17572-27091-AA"/>
    <s v="R-L-0.2"/>
    <n v="2"/>
    <x v="808"/>
    <s v="chatfullog@ebay.com"/>
    <x v="0"/>
    <x v="0"/>
    <x v="1"/>
    <x v="3"/>
    <n v="3.5849999999999995"/>
    <n v="7.169999999999999"/>
    <s v="Robusta"/>
    <s v="Large"/>
    <x v="1"/>
  </r>
  <r>
    <s v="OCK-89033-348"/>
    <x v="632"/>
    <s v="82300-88786-UE"/>
    <s v="A-L-0.2"/>
    <n v="6"/>
    <x v="809"/>
    <s v=""/>
    <x v="0"/>
    <x v="2"/>
    <x v="1"/>
    <x v="3"/>
    <n v="3.8849999999999998"/>
    <n v="23.31"/>
    <s v="Arabica"/>
    <s v="Large"/>
    <x v="0"/>
  </r>
  <r>
    <s v="GPZ-36017-366"/>
    <x v="633"/>
    <s v="65732-22589-OW"/>
    <s v="A-D-2.5"/>
    <n v="5"/>
    <x v="810"/>
    <s v="kmarrisonoq@dropbox.com"/>
    <x v="0"/>
    <x v="2"/>
    <x v="2"/>
    <x v="2"/>
    <n v="22.884999999999998"/>
    <n v="114.42499999999998"/>
    <s v="Arabica"/>
    <s v="Dark"/>
    <x v="0"/>
  </r>
  <r>
    <s v="BZP-33213-637"/>
    <x v="95"/>
    <s v="77175-09826-SF"/>
    <s v="A-M-2.5"/>
    <n v="3"/>
    <x v="811"/>
    <s v="lagnolooj@pinterest.com"/>
    <x v="0"/>
    <x v="2"/>
    <x v="0"/>
    <x v="2"/>
    <n v="25.874999999999996"/>
    <n v="77.624999999999986"/>
    <s v="Arabica"/>
    <s v="Medium"/>
    <x v="0"/>
  </r>
  <r>
    <s v="WFH-21507-708"/>
    <x v="521"/>
    <s v="07237-32539-NB"/>
    <s v="R-D-0.5"/>
    <n v="1"/>
    <x v="812"/>
    <s v="dkiddyok@fda.gov"/>
    <x v="0"/>
    <x v="0"/>
    <x v="2"/>
    <x v="1"/>
    <n v="5.3699999999999992"/>
    <n v="5.3699999999999992"/>
    <s v="Robusta"/>
    <s v="Dark"/>
    <x v="0"/>
  </r>
  <r>
    <s v="HST-96923-073"/>
    <x v="76"/>
    <s v="54722-76431-EX"/>
    <s v="R-D-2.5"/>
    <n v="6"/>
    <x v="813"/>
    <s v="hpetroulisol@state.tx.us"/>
    <x v="1"/>
    <x v="0"/>
    <x v="2"/>
    <x v="2"/>
    <n v="20.584999999999997"/>
    <n v="123.50999999999999"/>
    <s v="Robusta"/>
    <s v="Dark"/>
    <x v="1"/>
  </r>
  <r>
    <s v="ENN-79947-323"/>
    <x v="634"/>
    <s v="67847-82662-TE"/>
    <s v="L-M-0.5"/>
    <n v="2"/>
    <x v="814"/>
    <s v="mschollom@taobao.com"/>
    <x v="0"/>
    <x v="3"/>
    <x v="0"/>
    <x v="1"/>
    <n v="8.73"/>
    <n v="17.46"/>
    <s v="Liberica"/>
    <s v="Medium"/>
    <x v="1"/>
  </r>
  <r>
    <s v="BHA-47429-889"/>
    <x v="635"/>
    <s v="51114-51191-EW"/>
    <s v="E-L-0.2"/>
    <n v="3"/>
    <x v="815"/>
    <s v="kfersonon@g.co"/>
    <x v="0"/>
    <x v="1"/>
    <x v="1"/>
    <x v="3"/>
    <n v="4.4550000000000001"/>
    <n v="13.365"/>
    <s v="Excelsa"/>
    <s v="Large"/>
    <x v="1"/>
  </r>
  <r>
    <s v="SZY-63017-318"/>
    <x v="636"/>
    <s v="91809-58808-TV"/>
    <s v="A-L-0.2"/>
    <n v="2"/>
    <x v="816"/>
    <s v="bkellowayoo@omniture.com"/>
    <x v="0"/>
    <x v="2"/>
    <x v="1"/>
    <x v="3"/>
    <n v="3.8849999999999998"/>
    <n v="7.77"/>
    <s v="Arabica"/>
    <s v="Large"/>
    <x v="0"/>
  </r>
  <r>
    <s v="LCU-93317-340"/>
    <x v="637"/>
    <s v="84996-26826-DK"/>
    <s v="R-D-0.2"/>
    <n v="1"/>
    <x v="817"/>
    <s v="soliffeop@yellowbook.com"/>
    <x v="0"/>
    <x v="0"/>
    <x v="2"/>
    <x v="3"/>
    <n v="2.6849999999999996"/>
    <n v="2.6849999999999996"/>
    <s v="Robusta"/>
    <s v="Dark"/>
    <x v="0"/>
  </r>
  <r>
    <s v="UOM-71431-481"/>
    <x v="182"/>
    <s v="65732-22589-OW"/>
    <s v="R-D-2.5"/>
    <n v="1"/>
    <x v="810"/>
    <s v="kmarrisonoq@dropbox.com"/>
    <x v="0"/>
    <x v="0"/>
    <x v="2"/>
    <x v="2"/>
    <n v="20.584999999999997"/>
    <n v="20.584999999999997"/>
    <s v="Robusta"/>
    <s v="Dark"/>
    <x v="0"/>
  </r>
  <r>
    <s v="PJH-42618-877"/>
    <x v="479"/>
    <s v="93676-95250-XJ"/>
    <s v="A-D-2.5"/>
    <n v="5"/>
    <x v="818"/>
    <s v="cdolohuntyor@dailymail.co.uk"/>
    <x v="0"/>
    <x v="2"/>
    <x v="2"/>
    <x v="2"/>
    <n v="22.884999999999998"/>
    <n v="114.42499999999998"/>
    <s v="Arabica"/>
    <s v="Dark"/>
    <x v="0"/>
  </r>
  <r>
    <s v="XED-90333-402"/>
    <x v="638"/>
    <s v="28300-14355-GF"/>
    <s v="E-M-0.2"/>
    <n v="5"/>
    <x v="819"/>
    <s v="pvasilenkoos@addtoany.com"/>
    <x v="2"/>
    <x v="1"/>
    <x v="0"/>
    <x v="3"/>
    <n v="4.125"/>
    <n v="20.625"/>
    <s v="Excelsa"/>
    <s v="Medium"/>
    <x v="1"/>
  </r>
  <r>
    <s v="IKK-62234-199"/>
    <x v="639"/>
    <s v="91190-84826-IQ"/>
    <s v="L-L-0.5"/>
    <n v="6"/>
    <x v="820"/>
    <s v="rschankelborgot@ameblo.jp"/>
    <x v="0"/>
    <x v="3"/>
    <x v="1"/>
    <x v="1"/>
    <n v="9.51"/>
    <n v="57.06"/>
    <s v="Liberica"/>
    <s v="Large"/>
    <x v="0"/>
  </r>
  <r>
    <s v="KAW-95195-329"/>
    <x v="640"/>
    <s v="34570-99384-AF"/>
    <s v="R-D-2.5"/>
    <n v="4"/>
    <x v="821"/>
    <s v=""/>
    <x v="1"/>
    <x v="0"/>
    <x v="2"/>
    <x v="2"/>
    <n v="20.584999999999997"/>
    <n v="82.339999999999989"/>
    <s v="Robusta"/>
    <s v="Dark"/>
    <x v="0"/>
  </r>
  <r>
    <s v="QDO-57268-842"/>
    <x v="612"/>
    <s v="57808-90533-UE"/>
    <s v="E-M-2.5"/>
    <n v="5"/>
    <x v="822"/>
    <s v=""/>
    <x v="0"/>
    <x v="1"/>
    <x v="0"/>
    <x v="2"/>
    <n v="31.624999999999996"/>
    <n v="158.12499999999997"/>
    <s v="Excelsa"/>
    <s v="Medium"/>
    <x v="1"/>
  </r>
  <r>
    <s v="IIZ-24416-212"/>
    <x v="641"/>
    <s v="76060-30540-LB"/>
    <s v="R-D-0.5"/>
    <n v="6"/>
    <x v="823"/>
    <s v="bcargenow@geocities.jp"/>
    <x v="0"/>
    <x v="0"/>
    <x v="2"/>
    <x v="1"/>
    <n v="5.3699999999999992"/>
    <n v="32.22"/>
    <s v="Robusta"/>
    <s v="Dark"/>
    <x v="0"/>
  </r>
  <r>
    <s v="AWP-11469-510"/>
    <x v="36"/>
    <s v="76730-63769-ND"/>
    <s v="E-D-1"/>
    <n v="2"/>
    <x v="824"/>
    <s v="rsticklerox@printfriendly.com"/>
    <x v="2"/>
    <x v="1"/>
    <x v="2"/>
    <x v="0"/>
    <n v="12.15"/>
    <n v="24.3"/>
    <s v="Excelsa"/>
    <s v="Dark"/>
    <x v="1"/>
  </r>
  <r>
    <s v="KXA-27983-918"/>
    <x v="642"/>
    <s v="96042-27290-EQ"/>
    <s v="R-L-0.5"/>
    <n v="5"/>
    <x v="825"/>
    <s v=""/>
    <x v="0"/>
    <x v="0"/>
    <x v="1"/>
    <x v="1"/>
    <n v="7.169999999999999"/>
    <n v="35.849999999999994"/>
    <s v="Robusta"/>
    <s v="Large"/>
    <x v="1"/>
  </r>
  <r>
    <s v="VKQ-39009-292"/>
    <x v="219"/>
    <s v="57808-90533-UE"/>
    <s v="L-M-1"/>
    <n v="5"/>
    <x v="822"/>
    <s v=""/>
    <x v="0"/>
    <x v="3"/>
    <x v="0"/>
    <x v="0"/>
    <n v="14.55"/>
    <n v="72.75"/>
    <s v="Liberica"/>
    <s v="Medium"/>
    <x v="1"/>
  </r>
  <r>
    <s v="PDB-98743-282"/>
    <x v="643"/>
    <s v="51940-02669-OR"/>
    <s v="L-L-1"/>
    <n v="3"/>
    <x v="826"/>
    <s v=""/>
    <x v="1"/>
    <x v="3"/>
    <x v="1"/>
    <x v="0"/>
    <n v="15.85"/>
    <n v="47.55"/>
    <s v="Liberica"/>
    <s v="Large"/>
    <x v="1"/>
  </r>
  <r>
    <s v="SXW-34014-556"/>
    <x v="644"/>
    <s v="99144-98314-GN"/>
    <s v="R-L-0.2"/>
    <n v="1"/>
    <x v="827"/>
    <s v="djevonp1@ibm.com"/>
    <x v="0"/>
    <x v="0"/>
    <x v="1"/>
    <x v="3"/>
    <n v="3.5849999999999995"/>
    <n v="3.5849999999999995"/>
    <s v="Robusta"/>
    <s v="Large"/>
    <x v="0"/>
  </r>
  <r>
    <s v="QOJ-38788-727"/>
    <x v="136"/>
    <s v="16358-63919-CE"/>
    <s v="E-M-2.5"/>
    <n v="5"/>
    <x v="828"/>
    <s v="hrannerp2@omniture.com"/>
    <x v="0"/>
    <x v="1"/>
    <x v="0"/>
    <x v="2"/>
    <n v="31.624999999999996"/>
    <n v="158.12499999999997"/>
    <s v="Excelsa"/>
    <s v="Medium"/>
    <x v="1"/>
  </r>
  <r>
    <s v="TGF-38649-658"/>
    <x v="645"/>
    <s v="67743-54817-UT"/>
    <s v="L-M-0.5"/>
    <n v="2"/>
    <x v="829"/>
    <s v="bimriep3@addtoany.com"/>
    <x v="0"/>
    <x v="3"/>
    <x v="0"/>
    <x v="1"/>
    <n v="8.73"/>
    <n v="17.46"/>
    <s v="Liberica"/>
    <s v="Medium"/>
    <x v="1"/>
  </r>
  <r>
    <s v="EAI-25194-209"/>
    <x v="646"/>
    <s v="44601-51441-BH"/>
    <s v="A-L-2.5"/>
    <n v="5"/>
    <x v="830"/>
    <s v="dsopperp4@eventbrite.com"/>
    <x v="0"/>
    <x v="2"/>
    <x v="1"/>
    <x v="2"/>
    <n v="29.784999999999997"/>
    <n v="148.92499999999998"/>
    <s v="Arabica"/>
    <s v="Large"/>
    <x v="1"/>
  </r>
  <r>
    <s v="IJK-34441-720"/>
    <x v="647"/>
    <s v="97201-58870-WB"/>
    <s v="A-M-0.5"/>
    <n v="6"/>
    <x v="831"/>
    <s v=""/>
    <x v="0"/>
    <x v="2"/>
    <x v="0"/>
    <x v="1"/>
    <n v="6.75"/>
    <n v="40.5"/>
    <s v="Arabica"/>
    <s v="Medium"/>
    <x v="0"/>
  </r>
  <r>
    <s v="ZMC-00336-619"/>
    <x v="591"/>
    <s v="19849-12926-QF"/>
    <s v="A-M-0.5"/>
    <n v="4"/>
    <x v="832"/>
    <s v="lledgleyp6@de.vu"/>
    <x v="0"/>
    <x v="2"/>
    <x v="0"/>
    <x v="1"/>
    <n v="6.75"/>
    <n v="27"/>
    <s v="Arabica"/>
    <s v="Medium"/>
    <x v="0"/>
  </r>
  <r>
    <s v="UPX-54529-618"/>
    <x v="648"/>
    <s v="40535-56770-UM"/>
    <s v="L-D-1"/>
    <n v="3"/>
    <x v="833"/>
    <s v="tmenaryp7@phoca.cz"/>
    <x v="0"/>
    <x v="3"/>
    <x v="2"/>
    <x v="0"/>
    <n v="12.95"/>
    <n v="38.849999999999994"/>
    <s v="Liberica"/>
    <s v="Dark"/>
    <x v="1"/>
  </r>
  <r>
    <s v="DLX-01059-899"/>
    <x v="191"/>
    <s v="74940-09646-MU"/>
    <s v="R-L-1"/>
    <n v="5"/>
    <x v="834"/>
    <s v="gciccottip8@so-net.ne.jp"/>
    <x v="0"/>
    <x v="0"/>
    <x v="1"/>
    <x v="0"/>
    <n v="11.95"/>
    <n v="59.75"/>
    <s v="Robusta"/>
    <s v="Large"/>
    <x v="1"/>
  </r>
  <r>
    <s v="MEK-85120-243"/>
    <x v="649"/>
    <s v="06623-54610-HC"/>
    <s v="R-L-0.2"/>
    <n v="3"/>
    <x v="835"/>
    <s v=""/>
    <x v="0"/>
    <x v="0"/>
    <x v="1"/>
    <x v="3"/>
    <n v="3.5849999999999995"/>
    <n v="10.754999999999999"/>
    <s v="Robusta"/>
    <s v="Large"/>
    <x v="1"/>
  </r>
  <r>
    <s v="NFI-37188-246"/>
    <x v="553"/>
    <s v="89490-75361-AF"/>
    <s v="A-D-2.5"/>
    <n v="4"/>
    <x v="836"/>
    <s v="wjallinpa@pcworld.com"/>
    <x v="0"/>
    <x v="2"/>
    <x v="2"/>
    <x v="2"/>
    <n v="22.884999999999998"/>
    <n v="91.539999999999992"/>
    <s v="Arabica"/>
    <s v="Dark"/>
    <x v="1"/>
  </r>
  <r>
    <s v="BXH-62195-013"/>
    <x v="584"/>
    <s v="94526-79230-GZ"/>
    <s v="A-M-1"/>
    <n v="4"/>
    <x v="837"/>
    <s v="mbogeypb@thetimes.co.uk"/>
    <x v="0"/>
    <x v="2"/>
    <x v="0"/>
    <x v="0"/>
    <n v="11.25"/>
    <n v="45"/>
    <s v="Arabica"/>
    <s v="Medium"/>
    <x v="0"/>
  </r>
  <r>
    <s v="YLK-78851-470"/>
    <x v="650"/>
    <s v="58559-08254-UY"/>
    <s v="R-M-2.5"/>
    <n v="6"/>
    <x v="838"/>
    <s v=""/>
    <x v="0"/>
    <x v="0"/>
    <x v="0"/>
    <x v="2"/>
    <n v="22.884999999999998"/>
    <n v="137.31"/>
    <s v="Robusta"/>
    <s v="Medium"/>
    <x v="0"/>
  </r>
  <r>
    <s v="DXY-76225-633"/>
    <x v="121"/>
    <s v="88574-37083-WX"/>
    <s v="A-M-0.5"/>
    <n v="1"/>
    <x v="839"/>
    <s v="mcobbledickpd@ucsd.edu"/>
    <x v="0"/>
    <x v="2"/>
    <x v="0"/>
    <x v="1"/>
    <n v="6.75"/>
    <n v="6.75"/>
    <s v="Arabica"/>
    <s v="Medium"/>
    <x v="1"/>
  </r>
  <r>
    <s v="UHP-24614-199"/>
    <x v="472"/>
    <s v="67953-79896-AC"/>
    <s v="A-M-1"/>
    <n v="4"/>
    <x v="840"/>
    <s v="alewrype@whitehouse.gov"/>
    <x v="0"/>
    <x v="2"/>
    <x v="0"/>
    <x v="0"/>
    <n v="11.25"/>
    <n v="45"/>
    <s v="Arabica"/>
    <s v="Medium"/>
    <x v="1"/>
  </r>
  <r>
    <s v="HBY-35655-049"/>
    <x v="594"/>
    <s v="69207-93422-CQ"/>
    <s v="E-D-2.5"/>
    <n v="3"/>
    <x v="841"/>
    <s v="ihesselpf@ox.ac.uk"/>
    <x v="0"/>
    <x v="1"/>
    <x v="2"/>
    <x v="2"/>
    <n v="27.945"/>
    <n v="83.835000000000008"/>
    <s v="Excelsa"/>
    <s v="Dark"/>
    <x v="0"/>
  </r>
  <r>
    <s v="DCE-22886-861"/>
    <x v="89"/>
    <s v="56060-17602-RG"/>
    <s v="E-D-0.2"/>
    <n v="1"/>
    <x v="842"/>
    <s v=""/>
    <x v="1"/>
    <x v="1"/>
    <x v="2"/>
    <x v="3"/>
    <n v="3.645"/>
    <n v="3.645"/>
    <s v="Excelsa"/>
    <s v="Dark"/>
    <x v="0"/>
  </r>
  <r>
    <s v="QTG-93823-843"/>
    <x v="651"/>
    <s v="46859-14212-FI"/>
    <s v="A-M-0.5"/>
    <n v="1"/>
    <x v="843"/>
    <s v="csorrellph@amazon.com"/>
    <x v="2"/>
    <x v="2"/>
    <x v="0"/>
    <x v="1"/>
    <n v="6.75"/>
    <n v="6.75"/>
    <s v="Arabica"/>
    <s v="Medium"/>
    <x v="1"/>
  </r>
  <r>
    <s v="QTG-93823-843"/>
    <x v="651"/>
    <s v="46859-14212-FI"/>
    <s v="E-D-0.5"/>
    <n v="3"/>
    <x v="843"/>
    <s v="csorrellph@amazon.com"/>
    <x v="2"/>
    <x v="1"/>
    <x v="2"/>
    <x v="1"/>
    <n v="7.29"/>
    <n v="21.87"/>
    <s v="Excelsa"/>
    <s v="Dark"/>
    <x v="1"/>
  </r>
  <r>
    <s v="WFT-16178-396"/>
    <x v="249"/>
    <s v="33555-01585-RP"/>
    <s v="R-D-0.2"/>
    <n v="5"/>
    <x v="844"/>
    <s v="qheavysidepj@unc.edu"/>
    <x v="0"/>
    <x v="0"/>
    <x v="2"/>
    <x v="3"/>
    <n v="2.6849999999999996"/>
    <n v="13.424999999999997"/>
    <s v="Robusta"/>
    <s v="Dark"/>
    <x v="0"/>
  </r>
  <r>
    <s v="ERC-54560-934"/>
    <x v="652"/>
    <s v="11932-85629-CU"/>
    <s v="R-D-2.5"/>
    <n v="6"/>
    <x v="845"/>
    <s v="hreuvenpk@whitehouse.gov"/>
    <x v="0"/>
    <x v="0"/>
    <x v="2"/>
    <x v="2"/>
    <n v="20.584999999999997"/>
    <n v="123.50999999999999"/>
    <s v="Robusta"/>
    <s v="Dark"/>
    <x v="1"/>
  </r>
  <r>
    <s v="RUK-78200-416"/>
    <x v="653"/>
    <s v="36192-07175-XC"/>
    <s v="L-D-0.2"/>
    <n v="2"/>
    <x v="846"/>
    <s v="mattwoolpl@nba.com"/>
    <x v="0"/>
    <x v="3"/>
    <x v="2"/>
    <x v="3"/>
    <n v="3.8849999999999998"/>
    <n v="7.77"/>
    <s v="Liberica"/>
    <s v="Dark"/>
    <x v="1"/>
  </r>
  <r>
    <s v="KHK-13105-388"/>
    <x v="177"/>
    <s v="46242-54946-ZW"/>
    <s v="A-M-1"/>
    <n v="6"/>
    <x v="847"/>
    <s v=""/>
    <x v="0"/>
    <x v="2"/>
    <x v="0"/>
    <x v="0"/>
    <n v="11.25"/>
    <n v="67.5"/>
    <s v="Arabica"/>
    <s v="Medium"/>
    <x v="0"/>
  </r>
  <r>
    <s v="NJR-03699-189"/>
    <x v="22"/>
    <s v="95152-82155-VQ"/>
    <s v="E-D-2.5"/>
    <n v="1"/>
    <x v="848"/>
    <s v="gwynespn@dagondesign.com"/>
    <x v="0"/>
    <x v="1"/>
    <x v="2"/>
    <x v="2"/>
    <n v="27.945"/>
    <n v="27.945"/>
    <s v="Excelsa"/>
    <s v="Dark"/>
    <x v="1"/>
  </r>
  <r>
    <s v="PJV-20427-019"/>
    <x v="508"/>
    <s v="13404-39127-WQ"/>
    <s v="A-L-2.5"/>
    <n v="3"/>
    <x v="849"/>
    <s v="cmaccourtpo@amazon.com"/>
    <x v="0"/>
    <x v="2"/>
    <x v="1"/>
    <x v="2"/>
    <n v="29.784999999999997"/>
    <n v="89.35499999999999"/>
    <s v="Arabica"/>
    <s v="Large"/>
    <x v="1"/>
  </r>
  <r>
    <s v="UGK-07613-982"/>
    <x v="654"/>
    <s v="57808-90533-UE"/>
    <s v="A-M-0.5"/>
    <n v="3"/>
    <x v="822"/>
    <s v=""/>
    <x v="0"/>
    <x v="2"/>
    <x v="0"/>
    <x v="1"/>
    <n v="6.75"/>
    <n v="20.25"/>
    <s v="Arabica"/>
    <s v="Medium"/>
    <x v="1"/>
  </r>
  <r>
    <s v="OLA-68289-577"/>
    <x v="524"/>
    <s v="40226-52317-IO"/>
    <s v="A-M-0.5"/>
    <n v="5"/>
    <x v="850"/>
    <s v="ewilsonepq@eepurl.com"/>
    <x v="0"/>
    <x v="2"/>
    <x v="0"/>
    <x v="1"/>
    <n v="6.75"/>
    <n v="33.75"/>
    <s v="Arabica"/>
    <s v="Medium"/>
    <x v="0"/>
  </r>
  <r>
    <s v="TNR-84447-052"/>
    <x v="655"/>
    <s v="34419-18068-AG"/>
    <s v="E-D-2.5"/>
    <n v="4"/>
    <x v="851"/>
    <s v="dduffiepr@time.com"/>
    <x v="0"/>
    <x v="1"/>
    <x v="2"/>
    <x v="2"/>
    <n v="27.945"/>
    <n v="111.78"/>
    <s v="Excelsa"/>
    <s v="Dark"/>
    <x v="1"/>
  </r>
  <r>
    <s v="FBZ-64200-586"/>
    <x v="523"/>
    <s v="51738-61457-RS"/>
    <s v="E-M-2.5"/>
    <n v="2"/>
    <x v="852"/>
    <s v="mmatiasekps@ucoz.ru"/>
    <x v="0"/>
    <x v="1"/>
    <x v="0"/>
    <x v="2"/>
    <n v="31.624999999999996"/>
    <n v="63.249999999999993"/>
    <s v="Excelsa"/>
    <s v="Medium"/>
    <x v="0"/>
  </r>
  <r>
    <s v="OBN-66334-505"/>
    <x v="656"/>
    <s v="86757-52367-ON"/>
    <s v="E-L-0.2"/>
    <n v="2"/>
    <x v="853"/>
    <s v="jcamillopt@shinystat.com"/>
    <x v="0"/>
    <x v="1"/>
    <x v="1"/>
    <x v="3"/>
    <n v="4.4550000000000001"/>
    <n v="8.91"/>
    <s v="Excelsa"/>
    <s v="Large"/>
    <x v="0"/>
  </r>
  <r>
    <s v="NXM-89323-646"/>
    <x v="657"/>
    <s v="28158-93383-CK"/>
    <s v="E-D-1"/>
    <n v="1"/>
    <x v="854"/>
    <s v="kphilbrickpu@cdc.gov"/>
    <x v="0"/>
    <x v="1"/>
    <x v="2"/>
    <x v="0"/>
    <n v="12.15"/>
    <n v="12.15"/>
    <s v="Excelsa"/>
    <s v="Dark"/>
    <x v="0"/>
  </r>
  <r>
    <s v="NHI-23264-055"/>
    <x v="658"/>
    <s v="44799-09711-XW"/>
    <s v="A-D-0.5"/>
    <n v="4"/>
    <x v="855"/>
    <s v=""/>
    <x v="0"/>
    <x v="2"/>
    <x v="2"/>
    <x v="1"/>
    <n v="5.97"/>
    <n v="23.88"/>
    <s v="Arabica"/>
    <s v="Dark"/>
    <x v="0"/>
  </r>
  <r>
    <s v="EQH-53569-934"/>
    <x v="659"/>
    <s v="53667-91553-LT"/>
    <s v="E-M-1"/>
    <n v="4"/>
    <x v="856"/>
    <s v="bsillispw@istockphoto.com"/>
    <x v="0"/>
    <x v="1"/>
    <x v="0"/>
    <x v="0"/>
    <n v="13.75"/>
    <n v="55"/>
    <s v="Excelsa"/>
    <s v="Medium"/>
    <x v="1"/>
  </r>
  <r>
    <s v="XKK-06692-189"/>
    <x v="558"/>
    <s v="86579-92122-OC"/>
    <s v="R-D-1"/>
    <n v="3"/>
    <x v="857"/>
    <s v=""/>
    <x v="0"/>
    <x v="0"/>
    <x v="2"/>
    <x v="0"/>
    <n v="8.9499999999999993"/>
    <n v="26.849999999999998"/>
    <s v="Robusta"/>
    <s v="Dark"/>
    <x v="0"/>
  </r>
  <r>
    <s v="BYP-16005-016"/>
    <x v="660"/>
    <s v="01474-63436-TP"/>
    <s v="R-M-2.5"/>
    <n v="5"/>
    <x v="858"/>
    <s v="rcuttspy@techcrunch.com"/>
    <x v="0"/>
    <x v="0"/>
    <x v="0"/>
    <x v="2"/>
    <n v="22.884999999999998"/>
    <n v="114.42499999999998"/>
    <s v="Robusta"/>
    <s v="Medium"/>
    <x v="1"/>
  </r>
  <r>
    <s v="LWS-13938-905"/>
    <x v="661"/>
    <s v="90533-82440-EE"/>
    <s v="A-M-2.5"/>
    <n v="6"/>
    <x v="859"/>
    <s v="mdelvespz@nature.com"/>
    <x v="0"/>
    <x v="2"/>
    <x v="0"/>
    <x v="2"/>
    <n v="25.874999999999996"/>
    <n v="155.24999999999997"/>
    <s v="Arabica"/>
    <s v="Medium"/>
    <x v="0"/>
  </r>
  <r>
    <s v="OLH-95722-362"/>
    <x v="662"/>
    <s v="48553-69225-VX"/>
    <s v="L-D-0.5"/>
    <n v="3"/>
    <x v="860"/>
    <s v="dgrittonq0@nydailynews.com"/>
    <x v="0"/>
    <x v="3"/>
    <x v="2"/>
    <x v="1"/>
    <n v="7.77"/>
    <n v="23.31"/>
    <s v="Liberica"/>
    <s v="Dark"/>
    <x v="0"/>
  </r>
  <r>
    <s v="OLH-95722-362"/>
    <x v="662"/>
    <s v="48553-69225-VX"/>
    <s v="R-M-2.5"/>
    <n v="4"/>
    <x v="860"/>
    <s v="dgrittonq0@nydailynews.com"/>
    <x v="0"/>
    <x v="0"/>
    <x v="0"/>
    <x v="2"/>
    <n v="22.884999999999998"/>
    <n v="91.539999999999992"/>
    <s v="Robusta"/>
    <s v="Medium"/>
    <x v="0"/>
  </r>
  <r>
    <s v="KCW-50949-318"/>
    <x v="184"/>
    <s v="52374-27313-IV"/>
    <s v="E-L-1"/>
    <n v="5"/>
    <x v="861"/>
    <s v="dgutq2@umich.edu"/>
    <x v="0"/>
    <x v="1"/>
    <x v="1"/>
    <x v="0"/>
    <n v="14.85"/>
    <n v="74.25"/>
    <s v="Excelsa"/>
    <s v="Large"/>
    <x v="0"/>
  </r>
  <r>
    <s v="JGZ-16947-591"/>
    <x v="663"/>
    <s v="14264-41252-SL"/>
    <s v="L-L-0.2"/>
    <n v="6"/>
    <x v="862"/>
    <s v="wpummeryq3@topsy.com"/>
    <x v="0"/>
    <x v="3"/>
    <x v="1"/>
    <x v="3"/>
    <n v="4.7549999999999999"/>
    <n v="28.53"/>
    <s v="Liberica"/>
    <s v="Large"/>
    <x v="1"/>
  </r>
  <r>
    <s v="LXS-63326-144"/>
    <x v="334"/>
    <s v="35367-50483-AR"/>
    <s v="R-L-0.5"/>
    <n v="2"/>
    <x v="863"/>
    <s v="gsiudaq4@nytimes.com"/>
    <x v="0"/>
    <x v="0"/>
    <x v="1"/>
    <x v="1"/>
    <n v="7.169999999999999"/>
    <n v="14.339999999999998"/>
    <s v="Robusta"/>
    <s v="Large"/>
    <x v="0"/>
  </r>
  <r>
    <s v="CZG-86544-655"/>
    <x v="664"/>
    <s v="69443-77665-QW"/>
    <s v="A-L-0.5"/>
    <n v="2"/>
    <x v="864"/>
    <s v="hcrowneq5@wufoo.com"/>
    <x v="1"/>
    <x v="2"/>
    <x v="1"/>
    <x v="1"/>
    <n v="7.77"/>
    <n v="15.54"/>
    <s v="Arabica"/>
    <s v="Large"/>
    <x v="0"/>
  </r>
  <r>
    <s v="WFV-88138-247"/>
    <x v="24"/>
    <s v="63411-51758-QC"/>
    <s v="R-L-1"/>
    <n v="3"/>
    <x v="865"/>
    <s v="vpawseyq6@tiny.cc"/>
    <x v="0"/>
    <x v="0"/>
    <x v="1"/>
    <x v="0"/>
    <n v="11.95"/>
    <n v="35.849999999999994"/>
    <s v="Robusta"/>
    <s v="Large"/>
    <x v="1"/>
  </r>
  <r>
    <s v="RFG-28227-288"/>
    <x v="12"/>
    <s v="68605-21835-UF"/>
    <s v="A-L-0.5"/>
    <n v="6"/>
    <x v="866"/>
    <s v="awaterhouseq7@istockphoto.com"/>
    <x v="0"/>
    <x v="2"/>
    <x v="1"/>
    <x v="1"/>
    <n v="7.77"/>
    <n v="46.62"/>
    <s v="Arabica"/>
    <s v="Large"/>
    <x v="1"/>
  </r>
  <r>
    <s v="QAK-77286-758"/>
    <x v="105"/>
    <s v="34786-30419-XY"/>
    <s v="R-L-0.5"/>
    <n v="5"/>
    <x v="867"/>
    <s v="fhaughianq8@1688.com"/>
    <x v="0"/>
    <x v="0"/>
    <x v="1"/>
    <x v="1"/>
    <n v="7.169999999999999"/>
    <n v="35.849999999999994"/>
    <s v="Robusta"/>
    <s v="Large"/>
    <x v="1"/>
  </r>
  <r>
    <s v="CZD-56716-840"/>
    <x v="665"/>
    <s v="15456-29250-RU"/>
    <s v="L-D-2.5"/>
    <n v="4"/>
    <x v="868"/>
    <s v=""/>
    <x v="0"/>
    <x v="3"/>
    <x v="2"/>
    <x v="2"/>
    <n v="29.784999999999997"/>
    <n v="119.13999999999999"/>
    <s v="Liberica"/>
    <s v="Dark"/>
    <x v="1"/>
  </r>
  <r>
    <s v="UBI-59229-277"/>
    <x v="44"/>
    <s v="00886-35803-FG"/>
    <s v="L-D-0.5"/>
    <n v="3"/>
    <x v="869"/>
    <s v=""/>
    <x v="0"/>
    <x v="3"/>
    <x v="2"/>
    <x v="1"/>
    <n v="7.77"/>
    <n v="23.31"/>
    <s v="Liberica"/>
    <s v="Dark"/>
    <x v="1"/>
  </r>
  <r>
    <s v="WJJ-37489-898"/>
    <x v="171"/>
    <s v="31599-82152-AD"/>
    <s v="A-M-1"/>
    <n v="1"/>
    <x v="870"/>
    <s v="rfaltinqb@topsy.com"/>
    <x v="1"/>
    <x v="2"/>
    <x v="0"/>
    <x v="0"/>
    <n v="11.25"/>
    <n v="11.25"/>
    <s v="Arabica"/>
    <s v="Medium"/>
    <x v="1"/>
  </r>
  <r>
    <s v="ORX-57454-917"/>
    <x v="328"/>
    <s v="76209-39601-ZR"/>
    <s v="E-D-2.5"/>
    <n v="3"/>
    <x v="871"/>
    <s v="gcheekeqc@sitemeter.com"/>
    <x v="2"/>
    <x v="1"/>
    <x v="2"/>
    <x v="2"/>
    <n v="27.945"/>
    <n v="83.835000000000008"/>
    <s v="Excelsa"/>
    <s v="Dark"/>
    <x v="0"/>
  </r>
  <r>
    <s v="GRB-68838-629"/>
    <x v="648"/>
    <s v="15064-65241-HB"/>
    <s v="R-L-2.5"/>
    <n v="4"/>
    <x v="872"/>
    <s v="grattqd@phpbb.com"/>
    <x v="1"/>
    <x v="0"/>
    <x v="1"/>
    <x v="2"/>
    <n v="27.484999999999996"/>
    <n v="109.93999999999998"/>
    <s v="Robusta"/>
    <s v="Large"/>
    <x v="1"/>
  </r>
  <r>
    <s v="SHT-04865-419"/>
    <x v="666"/>
    <s v="69215-90789-DL"/>
    <s v="R-L-0.2"/>
    <n v="4"/>
    <x v="873"/>
    <s v=""/>
    <x v="0"/>
    <x v="0"/>
    <x v="1"/>
    <x v="3"/>
    <n v="3.5849999999999995"/>
    <n v="14.339999999999998"/>
    <s v="Robusta"/>
    <s v="Large"/>
    <x v="0"/>
  </r>
  <r>
    <s v="UQI-28177-865"/>
    <x v="577"/>
    <s v="04317-46176-TB"/>
    <s v="R-L-0.2"/>
    <n v="6"/>
    <x v="874"/>
    <s v="ieberleinqf@hc360.com"/>
    <x v="0"/>
    <x v="0"/>
    <x v="1"/>
    <x v="3"/>
    <n v="3.5849999999999995"/>
    <n v="21.509999999999998"/>
    <s v="Robusta"/>
    <s v="Large"/>
    <x v="1"/>
  </r>
  <r>
    <s v="OIB-13664-879"/>
    <x v="114"/>
    <s v="04713-57765-KR"/>
    <s v="A-M-1"/>
    <n v="2"/>
    <x v="875"/>
    <s v="jdrengqg@uiuc.edu"/>
    <x v="1"/>
    <x v="2"/>
    <x v="0"/>
    <x v="0"/>
    <n v="11.25"/>
    <n v="22.5"/>
    <s v="Arabica"/>
    <s v="Medium"/>
    <x v="0"/>
  </r>
  <r>
    <s v="PJS-30996-485"/>
    <x v="4"/>
    <s v="86579-92122-OC"/>
    <s v="A-L-0.2"/>
    <n v="1"/>
    <x v="857"/>
    <s v=""/>
    <x v="0"/>
    <x v="2"/>
    <x v="1"/>
    <x v="3"/>
    <n v="3.8849999999999998"/>
    <n v="3.8849999999999998"/>
    <s v="Arabica"/>
    <s v="Large"/>
    <x v="0"/>
  </r>
  <r>
    <s v="HEL-86709-449"/>
    <x v="667"/>
    <s v="86579-92122-OC"/>
    <s v="E-D-2.5"/>
    <n v="1"/>
    <x v="857"/>
    <s v=""/>
    <x v="0"/>
    <x v="1"/>
    <x v="2"/>
    <x v="2"/>
    <n v="27.945"/>
    <n v="27.945"/>
    <s v="Excelsa"/>
    <s v="Dark"/>
    <x v="0"/>
  </r>
  <r>
    <s v="NCH-55389-562"/>
    <x v="110"/>
    <s v="86579-92122-OC"/>
    <s v="E-L-2.5"/>
    <n v="5"/>
    <x v="857"/>
    <s v=""/>
    <x v="0"/>
    <x v="1"/>
    <x v="1"/>
    <x v="2"/>
    <n v="34.154999999999994"/>
    <n v="170.77499999999998"/>
    <s v="Excelsa"/>
    <s v="Large"/>
    <x v="0"/>
  </r>
  <r>
    <s v="NCH-55389-562"/>
    <x v="110"/>
    <s v="86579-92122-OC"/>
    <s v="R-L-2.5"/>
    <n v="2"/>
    <x v="857"/>
    <s v=""/>
    <x v="0"/>
    <x v="0"/>
    <x v="1"/>
    <x v="2"/>
    <n v="27.484999999999996"/>
    <n v="54.969999999999992"/>
    <s v="Robusta"/>
    <s v="Large"/>
    <x v="0"/>
  </r>
  <r>
    <s v="NCH-55389-562"/>
    <x v="110"/>
    <s v="86579-92122-OC"/>
    <s v="E-L-1"/>
    <n v="1"/>
    <x v="857"/>
    <s v=""/>
    <x v="0"/>
    <x v="1"/>
    <x v="1"/>
    <x v="0"/>
    <n v="14.85"/>
    <n v="14.85"/>
    <s v="Excelsa"/>
    <s v="Large"/>
    <x v="0"/>
  </r>
  <r>
    <s v="NCH-55389-562"/>
    <x v="110"/>
    <s v="86579-92122-OC"/>
    <s v="A-L-0.2"/>
    <n v="2"/>
    <x v="857"/>
    <s v=""/>
    <x v="0"/>
    <x v="2"/>
    <x v="1"/>
    <x v="3"/>
    <n v="3.8849999999999998"/>
    <n v="7.77"/>
    <s v="Arabica"/>
    <s v="Large"/>
    <x v="0"/>
  </r>
  <r>
    <s v="GUG-45603-775"/>
    <x v="668"/>
    <s v="40959-32642-DN"/>
    <s v="L-L-0.2"/>
    <n v="5"/>
    <x v="876"/>
    <s v="rstrathernqn@devhub.com"/>
    <x v="0"/>
    <x v="3"/>
    <x v="1"/>
    <x v="3"/>
    <n v="4.7549999999999999"/>
    <n v="23.774999999999999"/>
    <s v="Liberica"/>
    <s v="Large"/>
    <x v="0"/>
  </r>
  <r>
    <s v="KJB-98240-098"/>
    <x v="422"/>
    <s v="77746-08153-PM"/>
    <s v="L-L-1"/>
    <n v="5"/>
    <x v="877"/>
    <s v="cmiguelqo@exblog.jp"/>
    <x v="0"/>
    <x v="3"/>
    <x v="1"/>
    <x v="0"/>
    <n v="15.85"/>
    <n v="79.25"/>
    <s v="Liberica"/>
    <s v="Large"/>
    <x v="0"/>
  </r>
  <r>
    <s v="JMS-48374-462"/>
    <x v="669"/>
    <s v="49667-96708-JL"/>
    <s v="A-D-2.5"/>
    <n v="2"/>
    <x v="878"/>
    <s v=""/>
    <x v="0"/>
    <x v="2"/>
    <x v="2"/>
    <x v="2"/>
    <n v="22.884999999999998"/>
    <n v="45.769999999999996"/>
    <s v="Arabica"/>
    <s v="Dark"/>
    <x v="0"/>
  </r>
  <r>
    <s v="YIT-15877-117"/>
    <x v="670"/>
    <s v="24155-79322-EQ"/>
    <s v="R-D-1"/>
    <n v="1"/>
    <x v="879"/>
    <s v="mrocksqq@exblog.jp"/>
    <x v="1"/>
    <x v="0"/>
    <x v="2"/>
    <x v="0"/>
    <n v="8.9499999999999993"/>
    <n v="8.9499999999999993"/>
    <s v="Robusta"/>
    <s v="Dark"/>
    <x v="0"/>
  </r>
  <r>
    <s v="YVK-82679-655"/>
    <x v="341"/>
    <s v="95342-88311-SF"/>
    <s v="R-M-0.5"/>
    <n v="4"/>
    <x v="880"/>
    <s v="yburrellsqr@vinaora.com"/>
    <x v="0"/>
    <x v="0"/>
    <x v="0"/>
    <x v="1"/>
    <n v="5.97"/>
    <n v="23.88"/>
    <s v="Robusta"/>
    <s v="Medium"/>
    <x v="0"/>
  </r>
  <r>
    <s v="TYH-81940-054"/>
    <x v="671"/>
    <s v="69374-08133-RI"/>
    <s v="E-L-0.2"/>
    <n v="5"/>
    <x v="881"/>
    <s v="cgoodrumqs@goodreads.com"/>
    <x v="0"/>
    <x v="1"/>
    <x v="1"/>
    <x v="3"/>
    <n v="4.4550000000000001"/>
    <n v="22.274999999999999"/>
    <s v="Excelsa"/>
    <s v="Large"/>
    <x v="1"/>
  </r>
  <r>
    <s v="HTY-30660-254"/>
    <x v="672"/>
    <s v="83844-95908-RX"/>
    <s v="R-M-1"/>
    <n v="3"/>
    <x v="882"/>
    <s v="jjefferysqt@blog.com"/>
    <x v="0"/>
    <x v="0"/>
    <x v="0"/>
    <x v="0"/>
    <n v="9.9499999999999993"/>
    <n v="29.849999999999998"/>
    <s v="Robusta"/>
    <s v="Medium"/>
    <x v="0"/>
  </r>
  <r>
    <s v="GPW-43956-761"/>
    <x v="673"/>
    <s v="09667-09231-YM"/>
    <s v="E-L-0.5"/>
    <n v="6"/>
    <x v="883"/>
    <s v="bwardellqu@adobe.com"/>
    <x v="0"/>
    <x v="1"/>
    <x v="1"/>
    <x v="1"/>
    <n v="8.91"/>
    <n v="53.46"/>
    <s v="Excelsa"/>
    <s v="Large"/>
    <x v="0"/>
  </r>
  <r>
    <s v="DWY-56352-412"/>
    <x v="674"/>
    <s v="55427-08059-DF"/>
    <s v="R-D-0.2"/>
    <n v="1"/>
    <x v="884"/>
    <s v="zwalisiakqv@ucsd.edu"/>
    <x v="1"/>
    <x v="0"/>
    <x v="2"/>
    <x v="3"/>
    <n v="2.6849999999999996"/>
    <n v="2.6849999999999996"/>
    <s v="Robusta"/>
    <s v="Dark"/>
    <x v="0"/>
  </r>
  <r>
    <s v="PUH-55647-976"/>
    <x v="675"/>
    <s v="06624-54037-BQ"/>
    <s v="R-M-0.2"/>
    <n v="2"/>
    <x v="885"/>
    <s v="wleopoldqw@blogspot.com"/>
    <x v="0"/>
    <x v="0"/>
    <x v="0"/>
    <x v="3"/>
    <n v="2.9849999999999999"/>
    <n v="5.97"/>
    <s v="Robusta"/>
    <s v="Medium"/>
    <x v="1"/>
  </r>
  <r>
    <s v="DTB-71371-705"/>
    <x v="539"/>
    <s v="48544-90737-AZ"/>
    <s v="L-D-1"/>
    <n v="1"/>
    <x v="886"/>
    <s v="cshaldersqx@cisco.com"/>
    <x v="0"/>
    <x v="3"/>
    <x v="2"/>
    <x v="0"/>
    <n v="12.95"/>
    <n v="12.95"/>
    <s v="Liberica"/>
    <s v="Dark"/>
    <x v="0"/>
  </r>
  <r>
    <s v="ZDC-64769-740"/>
    <x v="676"/>
    <s v="79463-01597-FQ"/>
    <s v="E-M-0.5"/>
    <n v="1"/>
    <x v="887"/>
    <s v=""/>
    <x v="0"/>
    <x v="1"/>
    <x v="0"/>
    <x v="1"/>
    <n v="8.25"/>
    <n v="8.25"/>
    <s v="Excelsa"/>
    <s v="Medium"/>
    <x v="1"/>
  </r>
  <r>
    <s v="TED-81959-419"/>
    <x v="677"/>
    <s v="27702-50024-XC"/>
    <s v="A-L-2.5"/>
    <n v="5"/>
    <x v="888"/>
    <s v="nfurberqz@jugem.jp"/>
    <x v="0"/>
    <x v="2"/>
    <x v="1"/>
    <x v="2"/>
    <n v="29.784999999999997"/>
    <n v="148.92499999999998"/>
    <s v="Arabica"/>
    <s v="Large"/>
    <x v="1"/>
  </r>
  <r>
    <s v="FDO-25756-141"/>
    <x v="629"/>
    <s v="57360-46846-NS"/>
    <s v="A-L-2.5"/>
    <n v="3"/>
    <x v="889"/>
    <s v=""/>
    <x v="1"/>
    <x v="2"/>
    <x v="1"/>
    <x v="2"/>
    <n v="29.784999999999997"/>
    <n v="89.35499999999999"/>
    <s v="Arabica"/>
    <s v="Large"/>
    <x v="0"/>
  </r>
  <r>
    <s v="HKN-31467-517"/>
    <x v="662"/>
    <s v="84045-66771-SL"/>
    <s v="L-M-1"/>
    <n v="6"/>
    <x v="890"/>
    <s v="ckeaver1@ucoz.com"/>
    <x v="0"/>
    <x v="3"/>
    <x v="0"/>
    <x v="0"/>
    <n v="14.55"/>
    <n v="87.300000000000011"/>
    <s v="Liberica"/>
    <s v="Medium"/>
    <x v="1"/>
  </r>
  <r>
    <s v="POF-29666-012"/>
    <x v="102"/>
    <s v="46885-00260-TL"/>
    <s v="R-D-0.5"/>
    <n v="1"/>
    <x v="891"/>
    <s v="sroseboroughr2@virginia.edu"/>
    <x v="0"/>
    <x v="0"/>
    <x v="2"/>
    <x v="1"/>
    <n v="5.3699999999999992"/>
    <n v="5.3699999999999992"/>
    <s v="Robusta"/>
    <s v="Dark"/>
    <x v="0"/>
  </r>
  <r>
    <s v="IRX-59256-644"/>
    <x v="678"/>
    <s v="96446-62142-EN"/>
    <s v="A-D-0.2"/>
    <n v="3"/>
    <x v="892"/>
    <s v="ckingwellr3@squarespace.com"/>
    <x v="1"/>
    <x v="2"/>
    <x v="2"/>
    <x v="3"/>
    <n v="2.9849999999999999"/>
    <n v="8.9550000000000001"/>
    <s v="Arabica"/>
    <s v="Dark"/>
    <x v="0"/>
  </r>
  <r>
    <s v="LTN-89139-350"/>
    <x v="679"/>
    <s v="07756-71018-GU"/>
    <s v="R-L-2.5"/>
    <n v="5"/>
    <x v="893"/>
    <s v="kcantor4@gmpg.org"/>
    <x v="0"/>
    <x v="0"/>
    <x v="1"/>
    <x v="2"/>
    <n v="27.484999999999996"/>
    <n v="137.42499999999998"/>
    <s v="Robusta"/>
    <s v="Large"/>
    <x v="0"/>
  </r>
  <r>
    <s v="TXF-79780-017"/>
    <x v="112"/>
    <s v="92048-47813-QB"/>
    <s v="R-L-1"/>
    <n v="5"/>
    <x v="894"/>
    <s v="mblakemorer5@nsw.gov.au"/>
    <x v="0"/>
    <x v="0"/>
    <x v="1"/>
    <x v="0"/>
    <n v="11.95"/>
    <n v="59.75"/>
    <s v="Robusta"/>
    <s v="Large"/>
    <x v="1"/>
  </r>
  <r>
    <s v="ALM-80762-974"/>
    <x v="55"/>
    <s v="84045-66771-SL"/>
    <s v="A-L-0.5"/>
    <n v="3"/>
    <x v="890"/>
    <s v="ckeaver1@ucoz.com"/>
    <x v="0"/>
    <x v="2"/>
    <x v="1"/>
    <x v="1"/>
    <n v="7.77"/>
    <n v="23.31"/>
    <s v="Arabica"/>
    <s v="Large"/>
    <x v="1"/>
  </r>
  <r>
    <s v="NXF-15738-707"/>
    <x v="680"/>
    <s v="28699-16256-XV"/>
    <s v="R-D-0.5"/>
    <n v="2"/>
    <x v="895"/>
    <s v=""/>
    <x v="0"/>
    <x v="0"/>
    <x v="2"/>
    <x v="1"/>
    <n v="5.3699999999999992"/>
    <n v="10.739999999999998"/>
    <s v="Robusta"/>
    <s v="Dark"/>
    <x v="1"/>
  </r>
  <r>
    <s v="MVV-19034-198"/>
    <x v="94"/>
    <s v="98476-63654-CG"/>
    <s v="E-D-2.5"/>
    <n v="6"/>
    <x v="896"/>
    <s v=""/>
    <x v="0"/>
    <x v="1"/>
    <x v="2"/>
    <x v="2"/>
    <n v="27.945"/>
    <n v="167.67000000000002"/>
    <s v="Excelsa"/>
    <s v="Dark"/>
    <x v="0"/>
  </r>
  <r>
    <s v="KUX-19632-830"/>
    <x v="160"/>
    <s v="55409-07759-YG"/>
    <s v="E-D-0.2"/>
    <n v="6"/>
    <x v="897"/>
    <s v="cbernardotr9@wix.com"/>
    <x v="0"/>
    <x v="1"/>
    <x v="2"/>
    <x v="3"/>
    <n v="3.645"/>
    <n v="21.87"/>
    <s v="Excelsa"/>
    <s v="Dark"/>
    <x v="0"/>
  </r>
  <r>
    <s v="SNZ-44595-152"/>
    <x v="681"/>
    <s v="06136-65250-PG"/>
    <s v="R-L-1"/>
    <n v="2"/>
    <x v="898"/>
    <s v="kkemeryra@t.co"/>
    <x v="0"/>
    <x v="0"/>
    <x v="1"/>
    <x v="0"/>
    <n v="11.95"/>
    <n v="23.9"/>
    <s v="Robusta"/>
    <s v="Large"/>
    <x v="0"/>
  </r>
  <r>
    <s v="GQA-37241-629"/>
    <x v="502"/>
    <s v="08405-33165-BS"/>
    <s v="A-M-0.2"/>
    <n v="2"/>
    <x v="899"/>
    <s v="fparlotrb@forbes.com"/>
    <x v="0"/>
    <x v="2"/>
    <x v="0"/>
    <x v="3"/>
    <n v="3.375"/>
    <n v="6.75"/>
    <s v="Arabica"/>
    <s v="Medium"/>
    <x v="0"/>
  </r>
  <r>
    <s v="WVV-79948-067"/>
    <x v="682"/>
    <s v="66070-30559-WI"/>
    <s v="E-M-2.5"/>
    <n v="1"/>
    <x v="900"/>
    <s v="rcheakrc@tripadvisor.com"/>
    <x v="1"/>
    <x v="1"/>
    <x v="0"/>
    <x v="2"/>
    <n v="31.624999999999996"/>
    <n v="31.624999999999996"/>
    <s v="Excelsa"/>
    <s v="Medium"/>
    <x v="0"/>
  </r>
  <r>
    <s v="LHX-81117-166"/>
    <x v="683"/>
    <s v="01282-28364-RZ"/>
    <s v="R-L-1"/>
    <n v="4"/>
    <x v="901"/>
    <s v="kogeneayrd@utexas.edu"/>
    <x v="0"/>
    <x v="0"/>
    <x v="1"/>
    <x v="0"/>
    <n v="11.95"/>
    <n v="47.8"/>
    <s v="Robusta"/>
    <s v="Large"/>
    <x v="1"/>
  </r>
  <r>
    <s v="GCD-75444-320"/>
    <x v="594"/>
    <s v="51277-93873-RP"/>
    <s v="L-M-2.5"/>
    <n v="1"/>
    <x v="902"/>
    <s v="cayrere@symantec.com"/>
    <x v="0"/>
    <x v="3"/>
    <x v="0"/>
    <x v="2"/>
    <n v="33.464999999999996"/>
    <n v="33.464999999999996"/>
    <s v="Liberica"/>
    <s v="Medium"/>
    <x v="1"/>
  </r>
  <r>
    <s v="SGA-30059-217"/>
    <x v="389"/>
    <s v="84405-83364-DG"/>
    <s v="A-D-0.5"/>
    <n v="5"/>
    <x v="903"/>
    <s v="lkynetonrf@macromedia.com"/>
    <x v="2"/>
    <x v="2"/>
    <x v="2"/>
    <x v="1"/>
    <n v="5.97"/>
    <n v="29.849999999999998"/>
    <s v="Arabica"/>
    <s v="Dark"/>
    <x v="0"/>
  </r>
  <r>
    <s v="GNL-98714-885"/>
    <x v="583"/>
    <s v="83731-53280-YC"/>
    <s v="R-M-1"/>
    <n v="3"/>
    <x v="904"/>
    <s v=""/>
    <x v="2"/>
    <x v="0"/>
    <x v="0"/>
    <x v="0"/>
    <n v="9.9499999999999993"/>
    <n v="29.849999999999998"/>
    <s v="Robusta"/>
    <s v="Medium"/>
    <x v="0"/>
  </r>
  <r>
    <s v="OQA-93249-841"/>
    <x v="647"/>
    <s v="03917-13632-KC"/>
    <s v="A-M-2.5"/>
    <n v="6"/>
    <x v="905"/>
    <s v=""/>
    <x v="0"/>
    <x v="2"/>
    <x v="0"/>
    <x v="2"/>
    <n v="25.874999999999996"/>
    <n v="155.24999999999997"/>
    <s v="Arabica"/>
    <s v="Medium"/>
    <x v="0"/>
  </r>
  <r>
    <s v="DUV-12075-132"/>
    <x v="366"/>
    <s v="62494-09113-RP"/>
    <s v="E-D-0.2"/>
    <n v="5"/>
    <x v="906"/>
    <s v=""/>
    <x v="0"/>
    <x v="1"/>
    <x v="2"/>
    <x v="3"/>
    <n v="3.645"/>
    <n v="18.225000000000001"/>
    <s v="Excelsa"/>
    <s v="Dark"/>
    <x v="1"/>
  </r>
  <r>
    <s v="DUV-12075-132"/>
    <x v="366"/>
    <s v="62494-09113-RP"/>
    <s v="L-D-0.5"/>
    <n v="2"/>
    <x v="906"/>
    <s v=""/>
    <x v="0"/>
    <x v="3"/>
    <x v="2"/>
    <x v="1"/>
    <n v="7.77"/>
    <n v="15.54"/>
    <s v="Liberica"/>
    <s v="Dark"/>
    <x v="1"/>
  </r>
  <r>
    <s v="KPO-24942-184"/>
    <x v="684"/>
    <s v="70567-65133-CN"/>
    <s v="L-L-2.5"/>
    <n v="3"/>
    <x v="907"/>
    <s v=""/>
    <x v="1"/>
    <x v="3"/>
    <x v="1"/>
    <x v="2"/>
    <n v="36.454999999999998"/>
    <n v="109.36499999999999"/>
    <s v="Liberica"/>
    <s v="Large"/>
    <x v="1"/>
  </r>
  <r>
    <s v="SRJ-79353-838"/>
    <x v="506"/>
    <s v="77869-81373-AY"/>
    <s v="A-L-1"/>
    <n v="6"/>
    <x v="908"/>
    <s v=""/>
    <x v="0"/>
    <x v="2"/>
    <x v="1"/>
    <x v="0"/>
    <n v="12.95"/>
    <n v="77.699999999999989"/>
    <s v="Arabica"/>
    <s v="Large"/>
    <x v="1"/>
  </r>
  <r>
    <s v="XBV-40336-071"/>
    <x v="685"/>
    <s v="38536-98293-JZ"/>
    <s v="A-D-0.2"/>
    <n v="3"/>
    <x v="909"/>
    <s v=""/>
    <x v="1"/>
    <x v="2"/>
    <x v="2"/>
    <x v="3"/>
    <n v="2.9849999999999999"/>
    <n v="8.9550000000000001"/>
    <s v="Arabica"/>
    <s v="Dark"/>
    <x v="1"/>
  </r>
  <r>
    <s v="RLM-96511-467"/>
    <x v="191"/>
    <s v="43014-53743-XK"/>
    <s v="R-L-2.5"/>
    <n v="1"/>
    <x v="910"/>
    <s v="jtewelsonrn@samsung.com"/>
    <x v="0"/>
    <x v="0"/>
    <x v="1"/>
    <x v="2"/>
    <n v="27.484999999999996"/>
    <n v="27.484999999999996"/>
    <s v="Robusta"/>
    <s v="Large"/>
    <x v="1"/>
  </r>
  <r>
    <s v="AEZ-13242-456"/>
    <x v="686"/>
    <s v="62494-09113-RP"/>
    <s v="R-M-0.5"/>
    <n v="5"/>
    <x v="906"/>
    <s v=""/>
    <x v="0"/>
    <x v="0"/>
    <x v="0"/>
    <x v="1"/>
    <n v="5.97"/>
    <n v="29.849999999999998"/>
    <s v="Robusta"/>
    <s v="Medium"/>
    <x v="1"/>
  </r>
  <r>
    <s v="UME-75640-698"/>
    <x v="687"/>
    <s v="62494-09113-RP"/>
    <s v="A-M-0.5"/>
    <n v="4"/>
    <x v="906"/>
    <s v=""/>
    <x v="0"/>
    <x v="2"/>
    <x v="0"/>
    <x v="1"/>
    <n v="6.75"/>
    <n v="27"/>
    <s v="Arabica"/>
    <s v="Medium"/>
    <x v="1"/>
  </r>
  <r>
    <s v="GJC-66474-557"/>
    <x v="629"/>
    <s v="64965-78386-MY"/>
    <s v="A-D-1"/>
    <n v="1"/>
    <x v="911"/>
    <s v="njennyrq@bigcartel.com"/>
    <x v="0"/>
    <x v="2"/>
    <x v="2"/>
    <x v="0"/>
    <n v="9.9499999999999993"/>
    <n v="9.9499999999999993"/>
    <s v="Arabica"/>
    <s v="Dark"/>
    <x v="1"/>
  </r>
  <r>
    <s v="IRV-20769-219"/>
    <x v="688"/>
    <s v="77131-58092-GE"/>
    <s v="E-M-0.2"/>
    <n v="3"/>
    <x v="912"/>
    <s v=""/>
    <x v="2"/>
    <x v="1"/>
    <x v="0"/>
    <x v="3"/>
    <n v="4.125"/>
    <n v="12.375"/>
    <s v="Excelsa"/>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49547C-05DD-46E1-8DF1-6FADAE1C7B96}"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6" baseItem="1" numFmtId="169"/>
  </dataFields>
  <chartFormats count="9">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1">
          <reference field="4294967294" count="1" selected="0">
            <x v="0"/>
          </reference>
        </references>
      </pivotArea>
    </chartFormat>
    <chartFormat chart="7" format="13" series="1">
      <pivotArea type="data" outline="0" fieldPosition="0">
        <references count="2">
          <reference field="4294967294" count="1" selected="0">
            <x v="0"/>
          </reference>
          <reference field="8" count="1" selected="0">
            <x v="0"/>
          </reference>
        </references>
      </pivotArea>
    </chartFormat>
    <chartFormat chart="7" format="14" series="1">
      <pivotArea type="data" outline="0" fieldPosition="0">
        <references count="2">
          <reference field="4294967294" count="1" selected="0">
            <x v="0"/>
          </reference>
          <reference field="8" count="1" selected="0">
            <x v="1"/>
          </reference>
        </references>
      </pivotArea>
    </chartFormat>
    <chartFormat chart="7" format="15" series="1">
      <pivotArea type="data" outline="0" fieldPosition="0">
        <references count="2">
          <reference field="4294967294" count="1" selected="0">
            <x v="0"/>
          </reference>
          <reference field="8" count="1" selected="0">
            <x v="2"/>
          </reference>
        </references>
      </pivotArea>
    </chartFormat>
    <chartFormat chart="7" format="16"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A62855-4EF9-4C4B-BAAB-E33765618959}"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7" baseItem="0" numFmtId="168"/>
  </dataFields>
  <chartFormats count="7">
    <chartFormat chart="1"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2"/>
          </reference>
        </references>
      </pivotArea>
    </chartFormat>
    <chartFormat chart="16" format="8">
      <pivotArea type="data" outline="0" fieldPosition="0">
        <references count="2">
          <reference field="4294967294" count="1" selected="0">
            <x v="0"/>
          </reference>
          <reference field="7" count="1" selected="0">
            <x v="0"/>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7" count="1" selected="0">
            <x v="2"/>
          </reference>
        </references>
      </pivotArea>
    </chartFormat>
    <chartFormat chart="19" format="14">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C78DB4-5291-4FC3-B426-AC94A3707A6A}"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7">
    <chartFormat chart="1"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F0229A3-C6AD-48A6-B2A7-2C67C84B7655}" sourceName="Roast Type">
  <pivotTables>
    <pivotTable tabId="18" name="Total sales"/>
    <pivotTable tabId="19" name="Total sales"/>
    <pivotTable tabId="21" name="Total sales"/>
  </pivotTables>
  <data>
    <tabular pivotCacheId="62948732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B0FDB2E-9C9A-4734-98C5-C53DBBB8D411}" sourceName="Size">
  <pivotTables>
    <pivotTable tabId="18" name="Total sales"/>
    <pivotTable tabId="19" name="Total sales"/>
    <pivotTable tabId="21" name="Total sales"/>
  </pivotTables>
  <data>
    <tabular pivotCacheId="62948732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FEB94C6C-B314-4846-BB46-6B42528A0255}" sourceName="Loyality Card">
  <pivotTables>
    <pivotTable tabId="18" name="Total sales"/>
    <pivotTable tabId="19" name="Total sales"/>
    <pivotTable tabId="21" name="Total sales"/>
  </pivotTables>
  <data>
    <tabular pivotCacheId="6294873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F5FB1FB2-F66A-4628-8E22-36F8E1AB65D2}" cache="Slicer_Roast_Type" caption="Roast Type" columnCount="3" rowHeight="241300"/>
  <slicer name="Size 1" xr10:uid="{72AC2755-97DE-4823-9636-CE698A338A76}" cache="Slicer_Size" caption="Size" columnCount="2" rowHeight="241300"/>
  <slicer name="Loyality Card 1" xr10:uid="{3F09767E-7990-448B-A1C3-56CB1361EF4E}" cache="Slicer_Loyality_Card" caption="Loyali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D54ED693-1396-4CF5-B550-79F3BAB06B63}" cache="Slicer_Roast_Type" caption="Roast Type" rowHeight="241300"/>
  <slicer name="Size" xr10:uid="{FB0A425F-C4E6-4A2D-9152-CF905FE3B066}" cache="Slicer_Size" caption="Size" rowHeight="241300"/>
  <slicer name="Loyality Card" xr10:uid="{24537A68-035E-4CE2-8FE7-B71BC97D4A19}" cache="Slicer_Loyality_Card" caption="Loyali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AD8573-6BA0-4CCF-8573-910A6A5357EB}" name="OrdersTable" displayName="OrdersTable" ref="A1:P1001" totalsRowShown="0" headerRowDxfId="11">
  <autoFilter ref="A1:P1001" xr:uid="{73AD8573-6BA0-4CCF-8573-910A6A5357EB}"/>
  <tableColumns count="16">
    <tableColumn id="1" xr3:uid="{A3B4A840-0075-430A-A26B-FF4A46F6466E}" name="Order ID" dataDxfId="10"/>
    <tableColumn id="2" xr3:uid="{C9494718-EDD2-4709-A278-7AA58CEBE182}" name="Order Date" dataDxfId="9"/>
    <tableColumn id="3" xr3:uid="{EE311588-3354-4306-87FB-31A88058B8F7}" name="Customer ID" dataDxfId="8"/>
    <tableColumn id="4" xr3:uid="{D4FBD080-771B-4939-8197-5CED23639D6A}" name="Product ID"/>
    <tableColumn id="5" xr3:uid="{CCA5A927-8851-4700-94DA-88A2B8CB0E3D}" name="Quantity" dataDxfId="7"/>
    <tableColumn id="6" xr3:uid="{9625FFBB-F621-40A8-BA85-9F8CF5CBE485}" name="Customer Name" dataDxfId="6">
      <calculatedColumnFormula>_xlfn.XLOOKUP(C2,customers!$A$2:$A$1001,customers!$B$2:$B$1001,,0)</calculatedColumnFormula>
    </tableColumn>
    <tableColumn id="7" xr3:uid="{971F78EE-DE5E-44DC-A6EC-21671810ABEA}" name="Email" dataDxfId="5">
      <calculatedColumnFormula>IF(_xlfn.XLOOKUP(C2,customers!$A$2:$A$1001,customers!$C$2:$C$1001,,0)=0,"",_xlfn.XLOOKUP(C2,customers!$A$2:$A$1001,customers!$C$2:$C$1001,,0))</calculatedColumnFormula>
    </tableColumn>
    <tableColumn id="8" xr3:uid="{2A055817-60E4-4E8C-A561-30187E890881}" name="Country" dataDxfId="4">
      <calculatedColumnFormula>_xlfn.XLOOKUP(C2,customers!$A$2:$A$1001,customers!$G$2:$G$1001,,0)</calculatedColumnFormula>
    </tableColumn>
    <tableColumn id="9" xr3:uid="{FB6F5C47-12F4-4D5A-836A-7532D683CCAA}" name="Coffee Type">
      <calculatedColumnFormula>_xlfn.XLOOKUP(D2,products!$A$2:$A$49,products!$B$2:$B$49,,0)</calculatedColumnFormula>
    </tableColumn>
    <tableColumn id="10" xr3:uid="{BB1A320A-D25C-4A0E-8446-9AFC4730ADCB}" name="Roast Type">
      <calculatedColumnFormula>_xlfn.XLOOKUP(D2,products!$A$2:$A$49,products!$C$2:$C$49,,0)</calculatedColumnFormula>
    </tableColumn>
    <tableColumn id="11" xr3:uid="{8AA952F0-F786-43A6-829E-41A8A4520722}" name="Size" dataDxfId="3">
      <calculatedColumnFormula>_xlfn.XLOOKUP(D2,products!$A$2:$A$49,products!$D$2:$D$49,,0)</calculatedColumnFormula>
    </tableColumn>
    <tableColumn id="12" xr3:uid="{2487F59A-182D-4F07-AF4C-945764AC911F}" name="Unit Price" dataDxfId="2">
      <calculatedColumnFormula>_xlfn.XLOOKUP(D2,products!$A$2:$A$49,products!$E$2:$E$49,,0)</calculatedColumnFormula>
    </tableColumn>
    <tableColumn id="13" xr3:uid="{32B39BF4-45AB-4B29-80CD-D2452CAB3B1E}" name="Sales" dataDxfId="1">
      <calculatedColumnFormula>L2*E2</calculatedColumnFormula>
    </tableColumn>
    <tableColumn id="14" xr3:uid="{3D326E3D-27B5-4AA5-801F-31DB0A7325D2}" name="Coffee Type Name">
      <calculatedColumnFormula>IF(I2="Rob","Robusta",IF(I2="Exc","Excelsa",IF(I2="Ara","Arabica",IF(I2="Lib","Liberica",""))))</calculatedColumnFormula>
    </tableColumn>
    <tableColumn id="15" xr3:uid="{65A9EF8B-9120-4E81-948C-099FA689C13E}" name="Roast Type Name">
      <calculatedColumnFormula>IF(J2="M","Medium",IF(J2="L","Large",IF(J2="D","Dark","")))</calculatedColumnFormula>
    </tableColumn>
    <tableColumn id="16" xr3:uid="{BE6EB214-F7B1-4884-B529-5DE3A872C013}" name="Loyality Card" dataDxfId="0">
      <calculatedColumnFormula>_xlfn.XLOOKUP(C2,customers!$A$2:$A$1001,customers!$I$2:$I$1001,,0)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96AACD-6E30-479E-9158-B6CFC674DB05}" sourceName="Order Date">
  <pivotTables>
    <pivotTable tabId="18" name="Total sales"/>
    <pivotTable tabId="19" name="Total sales"/>
    <pivotTable tabId="21" name="Total sales"/>
  </pivotTables>
  <state minimalRefreshVersion="6" lastRefreshVersion="6" pivotCacheId="6294873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C51CFE5-D4BF-4ED9-AECA-01C07ACF46E2}" cache="NativeTimeline_Order_Date" caption="Order Date" level="2" selectionLevel="2" scrollPosition="2021-03-14T00:00:00" style="Purple Time 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3380A7-6CCB-459B-86A2-765EC0EA6014}" cache="NativeTimeline_Order_Date" caption="Order Date" level="2" selectionLevel="2" scrollPosition="2019-12-29T00:00:00" style="Purple Time 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F670E-ECB6-441D-B97A-15A6E4900F6E}">
  <dimension ref="A1"/>
  <sheetViews>
    <sheetView showGridLines="0" topLeftCell="A10" zoomScale="70" zoomScaleNormal="70" workbookViewId="0">
      <selection activeCell="AC30" sqref="AC30"/>
    </sheetView>
  </sheetViews>
  <sheetFormatPr defaultRowHeight="14.25" x14ac:dyDescent="0.45"/>
  <cols>
    <col min="1" max="1" width="1.5976562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49DA-F4B1-465B-A127-A6B86C0B51C7}">
  <dimension ref="A3:F53"/>
  <sheetViews>
    <sheetView workbookViewId="0">
      <selection activeCell="E8" sqref="E8"/>
    </sheetView>
  </sheetViews>
  <sheetFormatPr defaultRowHeight="14.25" x14ac:dyDescent="0.45"/>
  <cols>
    <col min="1" max="1" width="12.06640625" bestFit="1" customWidth="1"/>
    <col min="2" max="2" width="14.73046875" bestFit="1" customWidth="1"/>
    <col min="3" max="4" width="6.6640625" bestFit="1" customWidth="1"/>
    <col min="5" max="5" width="5.6640625" bestFit="1" customWidth="1"/>
    <col min="6" max="6" width="10.19921875" bestFit="1" customWidth="1"/>
  </cols>
  <sheetData>
    <row r="3" spans="1:6" x14ac:dyDescent="0.45">
      <c r="A3" s="6" t="s">
        <v>6217</v>
      </c>
      <c r="B3" s="6" t="s">
        <v>6200</v>
      </c>
    </row>
    <row r="4" spans="1:6" x14ac:dyDescent="0.45">
      <c r="A4" s="6" t="s">
        <v>6198</v>
      </c>
      <c r="B4" t="s">
        <v>6193</v>
      </c>
      <c r="C4" t="s">
        <v>6194</v>
      </c>
      <c r="D4" t="s">
        <v>6195</v>
      </c>
      <c r="E4" t="s">
        <v>6192</v>
      </c>
      <c r="F4" t="s">
        <v>6199</v>
      </c>
    </row>
    <row r="5" spans="1:6" x14ac:dyDescent="0.45">
      <c r="A5" s="7" t="s">
        <v>6201</v>
      </c>
      <c r="B5" s="9">
        <v>2926.63</v>
      </c>
      <c r="C5" s="9">
        <v>3481.4599999999996</v>
      </c>
      <c r="D5" s="9">
        <v>3378.0049999999997</v>
      </c>
      <c r="E5" s="9">
        <v>2401.0700000000002</v>
      </c>
      <c r="F5" s="9">
        <v>12187.164999999999</v>
      </c>
    </row>
    <row r="6" spans="1:6" x14ac:dyDescent="0.45">
      <c r="A6" s="8" t="s">
        <v>6205</v>
      </c>
      <c r="B6" s="9">
        <v>186.85499999999999</v>
      </c>
      <c r="C6" s="9">
        <v>305.97000000000003</v>
      </c>
      <c r="D6" s="9">
        <v>213.15999999999997</v>
      </c>
      <c r="E6" s="9">
        <v>123</v>
      </c>
      <c r="F6" s="9">
        <v>828.98500000000001</v>
      </c>
    </row>
    <row r="7" spans="1:6" x14ac:dyDescent="0.45">
      <c r="A7" s="8" t="s">
        <v>6206</v>
      </c>
      <c r="B7" s="9">
        <v>251.96499999999997</v>
      </c>
      <c r="C7" s="9">
        <v>129.46</v>
      </c>
      <c r="D7" s="9">
        <v>434.03999999999996</v>
      </c>
      <c r="E7" s="9">
        <v>171.93999999999997</v>
      </c>
      <c r="F7" s="9">
        <v>987.40499999999986</v>
      </c>
    </row>
    <row r="8" spans="1:6" x14ac:dyDescent="0.45">
      <c r="A8" s="8" t="s">
        <v>6207</v>
      </c>
      <c r="B8" s="9">
        <v>224.94499999999999</v>
      </c>
      <c r="C8" s="9">
        <v>349.12</v>
      </c>
      <c r="D8" s="9">
        <v>321.04000000000002</v>
      </c>
      <c r="E8" s="9">
        <v>126.035</v>
      </c>
      <c r="F8" s="9">
        <v>1021.14</v>
      </c>
    </row>
    <row r="9" spans="1:6" x14ac:dyDescent="0.45">
      <c r="A9" s="8" t="s">
        <v>6208</v>
      </c>
      <c r="B9" s="9">
        <v>307.12</v>
      </c>
      <c r="C9" s="9">
        <v>681.07499999999993</v>
      </c>
      <c r="D9" s="9">
        <v>533.70499999999993</v>
      </c>
      <c r="E9" s="9">
        <v>158.85</v>
      </c>
      <c r="F9" s="9">
        <v>1680.7499999999998</v>
      </c>
    </row>
    <row r="10" spans="1:6" x14ac:dyDescent="0.45">
      <c r="A10" s="8" t="s">
        <v>6209</v>
      </c>
      <c r="B10" s="9">
        <v>53.664999999999992</v>
      </c>
      <c r="C10" s="9">
        <v>83.025000000000006</v>
      </c>
      <c r="D10" s="9">
        <v>193.83499999999998</v>
      </c>
      <c r="E10" s="9">
        <v>68.039999999999992</v>
      </c>
      <c r="F10" s="9">
        <v>398.56499999999994</v>
      </c>
    </row>
    <row r="11" spans="1:6" x14ac:dyDescent="0.45">
      <c r="A11" s="8" t="s">
        <v>6210</v>
      </c>
      <c r="B11" s="9">
        <v>163.01999999999998</v>
      </c>
      <c r="C11" s="9">
        <v>678.3599999999999</v>
      </c>
      <c r="D11" s="9">
        <v>171.04500000000002</v>
      </c>
      <c r="E11" s="9">
        <v>372.255</v>
      </c>
      <c r="F11" s="9">
        <v>1384.6799999999998</v>
      </c>
    </row>
    <row r="12" spans="1:6" x14ac:dyDescent="0.45">
      <c r="A12" s="8" t="s">
        <v>6211</v>
      </c>
      <c r="B12" s="9">
        <v>345.02</v>
      </c>
      <c r="C12" s="9">
        <v>273.86999999999995</v>
      </c>
      <c r="D12" s="9">
        <v>184.12999999999997</v>
      </c>
      <c r="E12" s="9">
        <v>201.11499999999998</v>
      </c>
      <c r="F12" s="9">
        <v>1004.1349999999999</v>
      </c>
    </row>
    <row r="13" spans="1:6" x14ac:dyDescent="0.45">
      <c r="A13" s="8" t="s">
        <v>6212</v>
      </c>
      <c r="B13" s="9">
        <v>334.89</v>
      </c>
      <c r="C13" s="9">
        <v>70.95</v>
      </c>
      <c r="D13" s="9">
        <v>134.23000000000002</v>
      </c>
      <c r="E13" s="9">
        <v>166.27499999999998</v>
      </c>
      <c r="F13" s="9">
        <v>706.34499999999991</v>
      </c>
    </row>
    <row r="14" spans="1:6" x14ac:dyDescent="0.45">
      <c r="A14" s="8" t="s">
        <v>6213</v>
      </c>
      <c r="B14" s="9">
        <v>178.70999999999998</v>
      </c>
      <c r="C14" s="9">
        <v>166.1</v>
      </c>
      <c r="D14" s="9">
        <v>439.30999999999995</v>
      </c>
      <c r="E14" s="9">
        <v>492.9</v>
      </c>
      <c r="F14" s="9">
        <v>1277.02</v>
      </c>
    </row>
    <row r="15" spans="1:6" x14ac:dyDescent="0.45">
      <c r="A15" s="8" t="s">
        <v>6214</v>
      </c>
      <c r="B15" s="9">
        <v>301.98500000000001</v>
      </c>
      <c r="C15" s="9">
        <v>153.76499999999999</v>
      </c>
      <c r="D15" s="9">
        <v>215.55499999999998</v>
      </c>
      <c r="E15" s="9">
        <v>213.66499999999999</v>
      </c>
      <c r="F15" s="9">
        <v>884.96999999999991</v>
      </c>
    </row>
    <row r="16" spans="1:6" x14ac:dyDescent="0.45">
      <c r="A16" s="8" t="s">
        <v>6215</v>
      </c>
      <c r="B16" s="9">
        <v>312.83499999999998</v>
      </c>
      <c r="C16" s="9">
        <v>63.249999999999993</v>
      </c>
      <c r="D16" s="9">
        <v>350.89500000000004</v>
      </c>
      <c r="E16" s="9">
        <v>96.405000000000001</v>
      </c>
      <c r="F16" s="9">
        <v>823.38499999999999</v>
      </c>
    </row>
    <row r="17" spans="1:6" x14ac:dyDescent="0.45">
      <c r="A17" s="8" t="s">
        <v>6216</v>
      </c>
      <c r="B17" s="9">
        <v>265.62</v>
      </c>
      <c r="C17" s="9">
        <v>526.51499999999987</v>
      </c>
      <c r="D17" s="9">
        <v>187.06</v>
      </c>
      <c r="E17" s="9">
        <v>210.58999999999997</v>
      </c>
      <c r="F17" s="9">
        <v>1189.7849999999999</v>
      </c>
    </row>
    <row r="18" spans="1:6" x14ac:dyDescent="0.45">
      <c r="A18" s="7" t="s">
        <v>6202</v>
      </c>
      <c r="B18" s="9">
        <v>3356.415</v>
      </c>
      <c r="C18" s="9">
        <v>3663.41</v>
      </c>
      <c r="D18" s="9">
        <v>2604.4550000000004</v>
      </c>
      <c r="E18" s="9">
        <v>2493.2649999999999</v>
      </c>
      <c r="F18" s="9">
        <v>12117.544999999998</v>
      </c>
    </row>
    <row r="19" spans="1:6" x14ac:dyDescent="0.45">
      <c r="A19" s="8" t="s">
        <v>6205</v>
      </c>
      <c r="B19" s="9">
        <v>47.25</v>
      </c>
      <c r="C19" s="9">
        <v>65.805000000000007</v>
      </c>
      <c r="D19" s="9">
        <v>274.67500000000001</v>
      </c>
      <c r="E19" s="9">
        <v>179.22</v>
      </c>
      <c r="F19" s="9">
        <v>566.95000000000005</v>
      </c>
    </row>
    <row r="20" spans="1:6" x14ac:dyDescent="0.45">
      <c r="A20" s="8" t="s">
        <v>6206</v>
      </c>
      <c r="B20" s="9">
        <v>745.44999999999993</v>
      </c>
      <c r="C20" s="9">
        <v>428.88499999999999</v>
      </c>
      <c r="D20" s="9">
        <v>194.17499999999998</v>
      </c>
      <c r="E20" s="9">
        <v>429.82999999999993</v>
      </c>
      <c r="F20" s="9">
        <v>1798.34</v>
      </c>
    </row>
    <row r="21" spans="1:6" x14ac:dyDescent="0.45">
      <c r="A21" s="8" t="s">
        <v>6207</v>
      </c>
      <c r="B21" s="9">
        <v>130.47</v>
      </c>
      <c r="C21" s="9">
        <v>271.48500000000001</v>
      </c>
      <c r="D21" s="9">
        <v>281.20499999999998</v>
      </c>
      <c r="E21" s="9">
        <v>231.63000000000002</v>
      </c>
      <c r="F21" s="9">
        <v>914.79000000000008</v>
      </c>
    </row>
    <row r="22" spans="1:6" x14ac:dyDescent="0.45">
      <c r="A22" s="8" t="s">
        <v>6208</v>
      </c>
      <c r="B22" s="9">
        <v>27</v>
      </c>
      <c r="C22" s="9">
        <v>347.26</v>
      </c>
      <c r="D22" s="9">
        <v>147.51</v>
      </c>
      <c r="E22" s="9">
        <v>240.04</v>
      </c>
      <c r="F22" s="9">
        <v>761.81</v>
      </c>
    </row>
    <row r="23" spans="1:6" x14ac:dyDescent="0.45">
      <c r="A23" s="8" t="s">
        <v>6209</v>
      </c>
      <c r="B23" s="9">
        <v>255.11499999999995</v>
      </c>
      <c r="C23" s="9">
        <v>541.73</v>
      </c>
      <c r="D23" s="9">
        <v>83.43</v>
      </c>
      <c r="E23" s="9">
        <v>59.079999999999991</v>
      </c>
      <c r="F23" s="9">
        <v>939.35500000000013</v>
      </c>
    </row>
    <row r="24" spans="1:6" x14ac:dyDescent="0.45">
      <c r="A24" s="8" t="s">
        <v>6210</v>
      </c>
      <c r="B24" s="9">
        <v>584.78999999999985</v>
      </c>
      <c r="C24" s="9">
        <v>357.42999999999995</v>
      </c>
      <c r="D24" s="9">
        <v>355.34</v>
      </c>
      <c r="E24" s="9">
        <v>140.88</v>
      </c>
      <c r="F24" s="9">
        <v>1438.4399999999996</v>
      </c>
    </row>
    <row r="25" spans="1:6" x14ac:dyDescent="0.45">
      <c r="A25" s="8" t="s">
        <v>6211</v>
      </c>
      <c r="B25" s="9">
        <v>430.62</v>
      </c>
      <c r="C25" s="9">
        <v>227.42500000000001</v>
      </c>
      <c r="D25" s="9">
        <v>236.315</v>
      </c>
      <c r="E25" s="9">
        <v>414.58499999999992</v>
      </c>
      <c r="F25" s="9">
        <v>1308.9450000000002</v>
      </c>
    </row>
    <row r="26" spans="1:6" x14ac:dyDescent="0.45">
      <c r="A26" s="8" t="s">
        <v>6212</v>
      </c>
      <c r="B26" s="9">
        <v>22.5</v>
      </c>
      <c r="C26" s="9">
        <v>77.72</v>
      </c>
      <c r="D26" s="9">
        <v>60.5</v>
      </c>
      <c r="E26" s="9">
        <v>139.67999999999998</v>
      </c>
      <c r="F26" s="9">
        <v>300.39999999999998</v>
      </c>
    </row>
    <row r="27" spans="1:6" x14ac:dyDescent="0.45">
      <c r="A27" s="8" t="s">
        <v>6213</v>
      </c>
      <c r="B27" s="9">
        <v>126.14999999999999</v>
      </c>
      <c r="C27" s="9">
        <v>195.11</v>
      </c>
      <c r="D27" s="9">
        <v>89.13</v>
      </c>
      <c r="E27" s="9">
        <v>302.65999999999997</v>
      </c>
      <c r="F27" s="9">
        <v>713.05</v>
      </c>
    </row>
    <row r="28" spans="1:6" x14ac:dyDescent="0.45">
      <c r="A28" s="8" t="s">
        <v>6214</v>
      </c>
      <c r="B28" s="9">
        <v>376.03</v>
      </c>
      <c r="C28" s="9">
        <v>523.24</v>
      </c>
      <c r="D28" s="9">
        <v>440.96499999999997</v>
      </c>
      <c r="E28" s="9">
        <v>174.46999999999997</v>
      </c>
      <c r="F28" s="9">
        <v>1514.7049999999999</v>
      </c>
    </row>
    <row r="29" spans="1:6" x14ac:dyDescent="0.45">
      <c r="A29" s="8" t="s">
        <v>6215</v>
      </c>
      <c r="B29" s="9">
        <v>515.17999999999995</v>
      </c>
      <c r="C29" s="9">
        <v>142.56</v>
      </c>
      <c r="D29" s="9">
        <v>347.03999999999996</v>
      </c>
      <c r="E29" s="9">
        <v>104.08499999999999</v>
      </c>
      <c r="F29" s="9">
        <v>1108.865</v>
      </c>
    </row>
    <row r="30" spans="1:6" x14ac:dyDescent="0.45">
      <c r="A30" s="8" t="s">
        <v>6216</v>
      </c>
      <c r="B30" s="9">
        <v>95.859999999999985</v>
      </c>
      <c r="C30" s="9">
        <v>484.76</v>
      </c>
      <c r="D30" s="9">
        <v>94.17</v>
      </c>
      <c r="E30" s="9">
        <v>77.10499999999999</v>
      </c>
      <c r="F30" s="9">
        <v>751.89499999999998</v>
      </c>
    </row>
    <row r="31" spans="1:6" x14ac:dyDescent="0.45">
      <c r="A31" s="7" t="s">
        <v>6203</v>
      </c>
      <c r="B31" s="9">
        <v>4045.63</v>
      </c>
      <c r="C31" s="9">
        <v>3469.64</v>
      </c>
      <c r="D31" s="9">
        <v>3836.6949999999997</v>
      </c>
      <c r="E31" s="9">
        <v>2414.145</v>
      </c>
      <c r="F31" s="9">
        <v>13766.109999999999</v>
      </c>
    </row>
    <row r="32" spans="1:6" x14ac:dyDescent="0.45">
      <c r="A32" s="8" t="s">
        <v>6205</v>
      </c>
      <c r="B32" s="9">
        <v>258.34500000000003</v>
      </c>
      <c r="C32" s="9">
        <v>139.625</v>
      </c>
      <c r="D32" s="9">
        <v>279.52000000000004</v>
      </c>
      <c r="E32" s="9">
        <v>160.19499999999999</v>
      </c>
      <c r="F32" s="9">
        <v>837.68499999999995</v>
      </c>
    </row>
    <row r="33" spans="1:6" x14ac:dyDescent="0.45">
      <c r="A33" s="8" t="s">
        <v>6206</v>
      </c>
      <c r="B33" s="9">
        <v>342.2</v>
      </c>
      <c r="C33" s="9">
        <v>284.24999999999994</v>
      </c>
      <c r="D33" s="9">
        <v>251.83</v>
      </c>
      <c r="E33" s="9">
        <v>80.550000000000011</v>
      </c>
      <c r="F33" s="9">
        <v>958.82999999999993</v>
      </c>
    </row>
    <row r="34" spans="1:6" x14ac:dyDescent="0.45">
      <c r="A34" s="8" t="s">
        <v>6207</v>
      </c>
      <c r="B34" s="9">
        <v>418.30499999999989</v>
      </c>
      <c r="C34" s="9">
        <v>468.125</v>
      </c>
      <c r="D34" s="9">
        <v>405.05500000000006</v>
      </c>
      <c r="E34" s="9">
        <v>253.15499999999997</v>
      </c>
      <c r="F34" s="9">
        <v>1544.6399999999999</v>
      </c>
    </row>
    <row r="35" spans="1:6" x14ac:dyDescent="0.45">
      <c r="A35" s="8" t="s">
        <v>6208</v>
      </c>
      <c r="B35" s="9">
        <v>102.32999999999998</v>
      </c>
      <c r="C35" s="9">
        <v>242.14000000000001</v>
      </c>
      <c r="D35" s="9">
        <v>554.875</v>
      </c>
      <c r="E35" s="9">
        <v>106.23999999999998</v>
      </c>
      <c r="F35" s="9">
        <v>1005.585</v>
      </c>
    </row>
    <row r="36" spans="1:6" x14ac:dyDescent="0.45">
      <c r="A36" s="8" t="s">
        <v>6209</v>
      </c>
      <c r="B36" s="9">
        <v>234.71999999999997</v>
      </c>
      <c r="C36" s="9">
        <v>133.08000000000001</v>
      </c>
      <c r="D36" s="9">
        <v>267.2</v>
      </c>
      <c r="E36" s="9">
        <v>272.68999999999994</v>
      </c>
      <c r="F36" s="9">
        <v>907.68999999999994</v>
      </c>
    </row>
    <row r="37" spans="1:6" x14ac:dyDescent="0.45">
      <c r="A37" s="8" t="s">
        <v>6210</v>
      </c>
      <c r="B37" s="9">
        <v>430.39</v>
      </c>
      <c r="C37" s="9">
        <v>136.20500000000001</v>
      </c>
      <c r="D37" s="9">
        <v>209.6</v>
      </c>
      <c r="E37" s="9">
        <v>88.334999999999994</v>
      </c>
      <c r="F37" s="9">
        <v>864.53000000000009</v>
      </c>
    </row>
    <row r="38" spans="1:6" x14ac:dyDescent="0.45">
      <c r="A38" s="8" t="s">
        <v>6211</v>
      </c>
      <c r="B38" s="9">
        <v>109.005</v>
      </c>
      <c r="C38" s="9">
        <v>393.57499999999999</v>
      </c>
      <c r="D38" s="9">
        <v>61.034999999999997</v>
      </c>
      <c r="E38" s="9">
        <v>199.48999999999998</v>
      </c>
      <c r="F38" s="9">
        <v>763.10500000000002</v>
      </c>
    </row>
    <row r="39" spans="1:6" x14ac:dyDescent="0.45">
      <c r="A39" s="8" t="s">
        <v>6212</v>
      </c>
      <c r="B39" s="9">
        <v>287.52499999999998</v>
      </c>
      <c r="C39" s="9">
        <v>288.67</v>
      </c>
      <c r="D39" s="9">
        <v>125.58</v>
      </c>
      <c r="E39" s="9">
        <v>374.13499999999999</v>
      </c>
      <c r="F39" s="9">
        <v>1075.9099999999999</v>
      </c>
    </row>
    <row r="40" spans="1:6" x14ac:dyDescent="0.45">
      <c r="A40" s="8" t="s">
        <v>6213</v>
      </c>
      <c r="B40" s="9">
        <v>840.92999999999984</v>
      </c>
      <c r="C40" s="9">
        <v>409.875</v>
      </c>
      <c r="D40" s="9">
        <v>171.32999999999998</v>
      </c>
      <c r="E40" s="9">
        <v>221.43999999999997</v>
      </c>
      <c r="F40" s="9">
        <v>1643.5749999999998</v>
      </c>
    </row>
    <row r="41" spans="1:6" x14ac:dyDescent="0.45">
      <c r="A41" s="8" t="s">
        <v>6214</v>
      </c>
      <c r="B41" s="9">
        <v>299.07</v>
      </c>
      <c r="C41" s="9">
        <v>260.32499999999999</v>
      </c>
      <c r="D41" s="9">
        <v>584.64</v>
      </c>
      <c r="E41" s="9">
        <v>256.36500000000001</v>
      </c>
      <c r="F41" s="9">
        <v>1400.3999999999999</v>
      </c>
    </row>
    <row r="42" spans="1:6" x14ac:dyDescent="0.45">
      <c r="A42" s="8" t="s">
        <v>6215</v>
      </c>
      <c r="B42" s="9">
        <v>323.32499999999999</v>
      </c>
      <c r="C42" s="9">
        <v>565.57000000000005</v>
      </c>
      <c r="D42" s="9">
        <v>537.80999999999995</v>
      </c>
      <c r="E42" s="9">
        <v>189.47499999999999</v>
      </c>
      <c r="F42" s="9">
        <v>1616.1799999999998</v>
      </c>
    </row>
    <row r="43" spans="1:6" x14ac:dyDescent="0.45">
      <c r="A43" s="8" t="s">
        <v>6216</v>
      </c>
      <c r="B43" s="9">
        <v>399.48499999999996</v>
      </c>
      <c r="C43" s="9">
        <v>148.19999999999999</v>
      </c>
      <c r="D43" s="9">
        <v>388.21999999999997</v>
      </c>
      <c r="E43" s="9">
        <v>212.07499999999999</v>
      </c>
      <c r="F43" s="9">
        <v>1147.98</v>
      </c>
    </row>
    <row r="44" spans="1:6" x14ac:dyDescent="0.45">
      <c r="A44" s="7" t="s">
        <v>6204</v>
      </c>
      <c r="B44" s="9">
        <v>1439.82</v>
      </c>
      <c r="C44" s="9">
        <v>1691.9299999999998</v>
      </c>
      <c r="D44" s="9">
        <v>2234.9199999999996</v>
      </c>
      <c r="E44" s="9">
        <v>1696.7649999999999</v>
      </c>
      <c r="F44" s="9">
        <v>7063.4349999999986</v>
      </c>
    </row>
    <row r="45" spans="1:6" x14ac:dyDescent="0.45">
      <c r="A45" s="8" t="s">
        <v>6205</v>
      </c>
      <c r="B45" s="9">
        <v>112.69499999999999</v>
      </c>
      <c r="C45" s="9">
        <v>166.32</v>
      </c>
      <c r="D45" s="9">
        <v>843.71499999999992</v>
      </c>
      <c r="E45" s="9">
        <v>146.685</v>
      </c>
      <c r="F45" s="9">
        <v>1269.415</v>
      </c>
    </row>
    <row r="46" spans="1:6" x14ac:dyDescent="0.45">
      <c r="A46" s="8" t="s">
        <v>6206</v>
      </c>
      <c r="B46" s="9">
        <v>114.87999999999998</v>
      </c>
      <c r="C46" s="9">
        <v>133.815</v>
      </c>
      <c r="D46" s="9">
        <v>91.175000000000011</v>
      </c>
      <c r="E46" s="9">
        <v>53.759999999999991</v>
      </c>
      <c r="F46" s="9">
        <v>393.63</v>
      </c>
    </row>
    <row r="47" spans="1:6" x14ac:dyDescent="0.45">
      <c r="A47" s="8" t="s">
        <v>6207</v>
      </c>
      <c r="B47" s="9">
        <v>277.76</v>
      </c>
      <c r="C47" s="9">
        <v>175.41</v>
      </c>
      <c r="D47" s="9">
        <v>462.50999999999993</v>
      </c>
      <c r="E47" s="9">
        <v>399.52499999999998</v>
      </c>
      <c r="F47" s="9">
        <v>1315.2049999999999</v>
      </c>
    </row>
    <row r="48" spans="1:6" x14ac:dyDescent="0.45">
      <c r="A48" s="8" t="s">
        <v>6208</v>
      </c>
      <c r="B48" s="9">
        <v>197.89499999999998</v>
      </c>
      <c r="C48" s="9">
        <v>289.755</v>
      </c>
      <c r="D48" s="9">
        <v>88.545000000000002</v>
      </c>
      <c r="E48" s="9">
        <v>200.25499999999997</v>
      </c>
      <c r="F48" s="9">
        <v>776.44999999999993</v>
      </c>
    </row>
    <row r="49" spans="1:6" x14ac:dyDescent="0.45">
      <c r="A49" s="8" t="s">
        <v>6209</v>
      </c>
      <c r="B49" s="9">
        <v>193.11499999999998</v>
      </c>
      <c r="C49" s="9">
        <v>212.49499999999998</v>
      </c>
      <c r="D49" s="9">
        <v>292.29000000000002</v>
      </c>
      <c r="E49" s="9">
        <v>304.46999999999997</v>
      </c>
      <c r="F49" s="9">
        <v>1002.3699999999999</v>
      </c>
    </row>
    <row r="50" spans="1:6" x14ac:dyDescent="0.45">
      <c r="A50" s="8" t="s">
        <v>6210</v>
      </c>
      <c r="B50" s="9">
        <v>179.79</v>
      </c>
      <c r="C50" s="9">
        <v>426.2</v>
      </c>
      <c r="D50" s="9">
        <v>170.08999999999997</v>
      </c>
      <c r="E50" s="9">
        <v>379.31</v>
      </c>
      <c r="F50" s="9">
        <v>1155.3899999999999</v>
      </c>
    </row>
    <row r="51" spans="1:6" x14ac:dyDescent="0.45">
      <c r="A51" s="8" t="s">
        <v>6211</v>
      </c>
      <c r="B51" s="9">
        <v>247.28999999999996</v>
      </c>
      <c r="C51" s="9">
        <v>246.685</v>
      </c>
      <c r="D51" s="9">
        <v>271.05499999999995</v>
      </c>
      <c r="E51" s="9">
        <v>141.69999999999999</v>
      </c>
      <c r="F51" s="9">
        <v>906.73</v>
      </c>
    </row>
    <row r="52" spans="1:6" x14ac:dyDescent="0.45">
      <c r="A52" s="8" t="s">
        <v>6212</v>
      </c>
      <c r="B52" s="9">
        <v>116.39499999999998</v>
      </c>
      <c r="C52" s="9">
        <v>41.25</v>
      </c>
      <c r="D52" s="9">
        <v>15.54</v>
      </c>
      <c r="E52" s="9">
        <v>71.06</v>
      </c>
      <c r="F52" s="9">
        <v>244.24499999999998</v>
      </c>
    </row>
    <row r="53" spans="1:6" x14ac:dyDescent="0.45">
      <c r="A53" s="7" t="s">
        <v>6199</v>
      </c>
      <c r="B53" s="9">
        <v>11768.495000000003</v>
      </c>
      <c r="C53" s="9">
        <v>12306.440000000002</v>
      </c>
      <c r="D53" s="9">
        <v>12054.075000000003</v>
      </c>
      <c r="E53" s="9">
        <v>9005.244999999999</v>
      </c>
      <c r="F53" s="9">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7A138-D97C-4BBE-AA9E-904E5CD22C60}">
  <dimension ref="A3:B7"/>
  <sheetViews>
    <sheetView workbookViewId="0">
      <selection activeCell="H7" activeCellId="1" sqref="G6 H7"/>
    </sheetView>
  </sheetViews>
  <sheetFormatPr defaultRowHeight="14.25" x14ac:dyDescent="0.45"/>
  <cols>
    <col min="1" max="1" width="13.53125" bestFit="1" customWidth="1"/>
    <col min="2" max="2" width="11.06640625" bestFit="1" customWidth="1"/>
    <col min="3" max="4" width="6.6640625" bestFit="1" customWidth="1"/>
    <col min="5" max="5" width="5.6640625" bestFit="1" customWidth="1"/>
    <col min="6" max="6" width="10.19921875" bestFit="1" customWidth="1"/>
  </cols>
  <sheetData>
    <row r="3" spans="1:2" x14ac:dyDescent="0.45">
      <c r="A3" s="6" t="s">
        <v>6198</v>
      </c>
      <c r="B3" t="s">
        <v>6217</v>
      </c>
    </row>
    <row r="4" spans="1:2" x14ac:dyDescent="0.45">
      <c r="A4" s="7" t="s">
        <v>28</v>
      </c>
      <c r="B4" s="10">
        <v>2798.5050000000001</v>
      </c>
    </row>
    <row r="5" spans="1:2" x14ac:dyDescent="0.45">
      <c r="A5" s="7" t="s">
        <v>318</v>
      </c>
      <c r="B5" s="10">
        <v>6696.8649999999989</v>
      </c>
    </row>
    <row r="6" spans="1:2" x14ac:dyDescent="0.45">
      <c r="A6" s="7" t="s">
        <v>19</v>
      </c>
      <c r="B6" s="10">
        <v>35638.88499999998</v>
      </c>
    </row>
    <row r="7" spans="1:2" x14ac:dyDescent="0.45">
      <c r="A7" s="7" t="s">
        <v>6199</v>
      </c>
      <c r="B7" s="10">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31A62-C6A0-4B9C-90EB-BD2B01E2627F}">
  <dimension ref="A3:B9"/>
  <sheetViews>
    <sheetView tabSelected="1" workbookViewId="0">
      <selection activeCell="H14" sqref="H14"/>
    </sheetView>
  </sheetViews>
  <sheetFormatPr defaultRowHeight="14.25" x14ac:dyDescent="0.45"/>
  <cols>
    <col min="1" max="1" width="14.59765625" bestFit="1" customWidth="1"/>
    <col min="2" max="2" width="11.06640625" bestFit="1" customWidth="1"/>
    <col min="3" max="4" width="6.6640625" bestFit="1" customWidth="1"/>
    <col min="5" max="5" width="5.6640625" bestFit="1" customWidth="1"/>
    <col min="6" max="6" width="10.19921875" bestFit="1" customWidth="1"/>
  </cols>
  <sheetData>
    <row r="3" spans="1:2" x14ac:dyDescent="0.45">
      <c r="A3" s="6" t="s">
        <v>6198</v>
      </c>
      <c r="B3" t="s">
        <v>6217</v>
      </c>
    </row>
    <row r="4" spans="1:2" x14ac:dyDescent="0.45">
      <c r="A4" s="7" t="s">
        <v>3753</v>
      </c>
      <c r="B4" s="10">
        <v>278.01</v>
      </c>
    </row>
    <row r="5" spans="1:2" x14ac:dyDescent="0.45">
      <c r="A5" s="7" t="s">
        <v>1598</v>
      </c>
      <c r="B5" s="10">
        <v>281.67499999999995</v>
      </c>
    </row>
    <row r="6" spans="1:2" x14ac:dyDescent="0.45">
      <c r="A6" s="7" t="s">
        <v>2587</v>
      </c>
      <c r="B6" s="10">
        <v>289.11</v>
      </c>
    </row>
    <row r="7" spans="1:2" x14ac:dyDescent="0.45">
      <c r="A7" s="7" t="s">
        <v>5765</v>
      </c>
      <c r="B7" s="10">
        <v>307.04499999999996</v>
      </c>
    </row>
    <row r="8" spans="1:2" x14ac:dyDescent="0.45">
      <c r="A8" s="7" t="s">
        <v>5114</v>
      </c>
      <c r="B8" s="10">
        <v>317.06999999999994</v>
      </c>
    </row>
    <row r="9" spans="1:2" x14ac:dyDescent="0.45">
      <c r="A9" s="7" t="s">
        <v>6199</v>
      </c>
      <c r="B9" s="10">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2" sqref="P2:P1001"/>
    </sheetView>
  </sheetViews>
  <sheetFormatPr defaultRowHeight="14.25" x14ac:dyDescent="0.45"/>
  <cols>
    <col min="1" max="1" width="16.59765625" bestFit="1" customWidth="1"/>
    <col min="2" max="2" width="11.86328125" bestFit="1" customWidth="1"/>
    <col min="3" max="3" width="17.3984375" bestFit="1" customWidth="1"/>
    <col min="4" max="4" width="11.1328125" customWidth="1"/>
    <col min="5" max="5" width="9.73046875" customWidth="1"/>
    <col min="6" max="6" width="21.19921875" bestFit="1" customWidth="1"/>
    <col min="7" max="7" width="34.86328125" bestFit="1" customWidth="1"/>
    <col min="8" max="8" width="11.53125" bestFit="1" customWidth="1"/>
    <col min="9" max="9" width="12.265625" customWidth="1"/>
    <col min="10" max="10" width="11.53125" customWidth="1"/>
    <col min="11" max="11" width="5.796875" customWidth="1"/>
    <col min="12" max="12" width="10.46484375" customWidth="1"/>
    <col min="13" max="13" width="8.265625" bestFit="1" customWidth="1"/>
    <col min="14" max="14" width="17.53125" customWidth="1"/>
    <col min="15" max="15" width="16.796875" customWidth="1"/>
    <col min="16" max="16" width="13.33203125"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6218</v>
      </c>
    </row>
    <row r="2" spans="1:16" x14ac:dyDescent="0.4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_xlfn.XLOOKUP(D2,products!$A$2:$A$49,products!$B$2:$B$49,,0)</f>
        <v>Rob</v>
      </c>
      <c r="J2" t="str">
        <f>_xlfn.XLOOKUP(D2,products!$A$2:$A$49,products!$C$2:$C$49,,0)</f>
        <v>M</v>
      </c>
      <c r="K2" s="4">
        <f>_xlfn.XLOOKUP(D2,products!$A$2:$A$49,products!$D$2:$D$49,,0)</f>
        <v>1</v>
      </c>
      <c r="L2" s="5">
        <f>_xlfn.XLOOKUP(D2,products!$A$2:$A$49,products!$E$2:$E$49,,0)</f>
        <v>9.9499999999999993</v>
      </c>
      <c r="M2" s="5">
        <f>L2*E2</f>
        <v>19.899999999999999</v>
      </c>
      <c r="N2" t="str">
        <f>IF(I2="Rob","Robusta",IF(I2="Exc","Excelsa",IF(I2="Ara","Arabica",IF(I2="Lib","Liberica",""))))</f>
        <v>Robusta</v>
      </c>
      <c r="O2" t="str">
        <f>IF(J2="M","Medium",IF(J2="L","Large",IF(J2="D","Dark","")))</f>
        <v>Medium</v>
      </c>
      <c r="P2" t="str">
        <f>_xlfn.XLOOKUP(C2,customers!$A$2:$A$1001,customers!$I$2:$I$1001,,0)</f>
        <v>Yes</v>
      </c>
    </row>
    <row r="3" spans="1:16" x14ac:dyDescent="0.4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_xlfn.XLOOKUP(D3,products!$A$2:$A$49,products!$B$2:$B$49,,0)</f>
        <v>Exc</v>
      </c>
      <c r="J3" t="str">
        <f>_xlfn.XLOOKUP(D3,products!$A$2:$A$49,products!$C$2:$C$49,,0)</f>
        <v>M</v>
      </c>
      <c r="K3" s="4">
        <f>_xlfn.XLOOKUP(D3,products!$A$2:$A$49,products!$D$2:$D$49,,0)</f>
        <v>0.5</v>
      </c>
      <c r="L3" s="5">
        <f>_xlfn.XLOOKUP(D3,products!$A$2:$A$49,products!$E$2:$E$49,,0)</f>
        <v>8.25</v>
      </c>
      <c r="M3" s="5">
        <f t="shared" ref="M3:M66" si="0">L3*E3</f>
        <v>41.25</v>
      </c>
      <c r="N3" t="str">
        <f t="shared" ref="N3:N66" si="1">IF(I3="Rob","Robusta",IF(I3="Exc","Excelsa",IF(I3="Ara","Arabica",IF(I3="Lib","Liberica",""))))</f>
        <v>Excelsa</v>
      </c>
      <c r="O3" t="str">
        <f t="shared" ref="O3:O66" si="2">IF(J3="M","Medium",IF(J3="L","Large",IF(J3="D","Dark","")))</f>
        <v>Medium</v>
      </c>
      <c r="P3" t="str">
        <f>_xlfn.XLOOKUP(C3,customers!$A$2:$A$1001,customers!$I$2:$I$1001,,0)</f>
        <v>Yes</v>
      </c>
    </row>
    <row r="4" spans="1:16" x14ac:dyDescent="0.4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_xlfn.XLOOKUP(D4,products!$A$2:$A$49,products!$B$2:$B$49,,0)</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Large</v>
      </c>
      <c r="P4" t="str">
        <f>_xlfn.XLOOKUP(C4,customers!$A$2:$A$1001,customers!$I$2:$I$1001,,0)</f>
        <v>Yes</v>
      </c>
    </row>
    <row r="5" spans="1:16" x14ac:dyDescent="0.4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_xlfn.XLOOKUP(D5,products!$A$2:$A$49,products!$B$2:$B$49,,0)</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_xlfn.XLOOKUP(C5,customers!$A$2:$A$1001,customers!$I$2:$I$1001,,0)</f>
        <v>No</v>
      </c>
    </row>
    <row r="6" spans="1:16" x14ac:dyDescent="0.4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_xlfn.XLOOKUP(D6,products!$A$2:$A$49,products!$B$2:$B$49,,0)</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Robusta</v>
      </c>
      <c r="O6" t="str">
        <f t="shared" si="2"/>
        <v>Large</v>
      </c>
      <c r="P6" t="str">
        <f>_xlfn.XLOOKUP(C6,customers!$A$2:$A$1001,customers!$I$2:$I$1001,,0)</f>
        <v>No</v>
      </c>
    </row>
    <row r="7" spans="1:16" x14ac:dyDescent="0.4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_xlfn.XLOOKUP(D7,products!$A$2:$A$49,products!$B$2:$B$49,,0)</f>
        <v>Lib</v>
      </c>
      <c r="J7" t="str">
        <f>_xlfn.XLOOKUP(D7,products!$A$2:$A$49,products!$C$2:$C$49,,0)</f>
        <v>D</v>
      </c>
      <c r="K7" s="4">
        <f>_xlfn.XLOOKUP(D7,products!$A$2:$A$49,products!$D$2:$D$49,,0)</f>
        <v>1</v>
      </c>
      <c r="L7" s="5">
        <f>_xlfn.XLOOKUP(D7,products!$A$2:$A$49,products!$E$2:$E$49,,0)</f>
        <v>12.95</v>
      </c>
      <c r="M7" s="5">
        <f t="shared" si="0"/>
        <v>38.849999999999994</v>
      </c>
      <c r="N7" t="str">
        <f t="shared" si="1"/>
        <v>Liberica</v>
      </c>
      <c r="O7" t="str">
        <f t="shared" si="2"/>
        <v>Dark</v>
      </c>
      <c r="P7" t="str">
        <f>_xlfn.XLOOKUP(C7,customers!$A$2:$A$1001,customers!$I$2:$I$1001,,0)</f>
        <v>No</v>
      </c>
    </row>
    <row r="8" spans="1:16" x14ac:dyDescent="0.4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_xlfn.XLOOKUP(D8,products!$A$2:$A$49,products!$B$2:$B$49,,0)</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_xlfn.XLOOKUP(C8,customers!$A$2:$A$1001,customers!$I$2:$I$1001,,0)</f>
        <v>Yes</v>
      </c>
    </row>
    <row r="9" spans="1:16" x14ac:dyDescent="0.4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_xlfn.XLOOKUP(D9,products!$A$2:$A$49,products!$B$2:$B$49,,0)</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Liberica</v>
      </c>
      <c r="O9" t="str">
        <f t="shared" si="2"/>
        <v>Large</v>
      </c>
      <c r="P9" t="str">
        <f>_xlfn.XLOOKUP(C9,customers!$A$2:$A$1001,customers!$I$2:$I$1001,,0)</f>
        <v>Yes</v>
      </c>
    </row>
    <row r="10" spans="1:16" x14ac:dyDescent="0.4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_xlfn.XLOOKUP(D10,products!$A$2:$A$49,products!$B$2:$B$49,,0)</f>
        <v>Rob</v>
      </c>
      <c r="J10" t="str">
        <f>_xlfn.XLOOKUP(D10,products!$A$2:$A$49,products!$C$2:$C$49,,0)</f>
        <v>M</v>
      </c>
      <c r="K10" s="4">
        <f>_xlfn.XLOOKUP(D10,products!$A$2:$A$49,products!$D$2:$D$49,,0)</f>
        <v>0.5</v>
      </c>
      <c r="L10" s="5">
        <f>_xlfn.XLOOKUP(D10,products!$A$2:$A$49,products!$E$2:$E$49,,0)</f>
        <v>5.97</v>
      </c>
      <c r="M10" s="5">
        <f t="shared" si="0"/>
        <v>17.91</v>
      </c>
      <c r="N10" t="str">
        <f t="shared" si="1"/>
        <v>Robusta</v>
      </c>
      <c r="O10" t="str">
        <f t="shared" si="2"/>
        <v>Medium</v>
      </c>
      <c r="P10" t="str">
        <f>_xlfn.XLOOKUP(C10,customers!$A$2:$A$1001,customers!$I$2:$I$1001,,0)</f>
        <v>No</v>
      </c>
    </row>
    <row r="11" spans="1:16" x14ac:dyDescent="0.4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_xlfn.XLOOKUP(D11,products!$A$2:$A$49,products!$B$2:$B$49,,0)</f>
        <v>Rob</v>
      </c>
      <c r="J11" t="str">
        <f>_xlfn.XLOOKUP(D11,products!$A$2:$A$49,products!$C$2:$C$49,,0)</f>
        <v>M</v>
      </c>
      <c r="K11" s="4">
        <f>_xlfn.XLOOKUP(D11,products!$A$2:$A$49,products!$D$2:$D$49,,0)</f>
        <v>0.5</v>
      </c>
      <c r="L11" s="5">
        <f>_xlfn.XLOOKUP(D11,products!$A$2:$A$49,products!$E$2:$E$49,,0)</f>
        <v>5.97</v>
      </c>
      <c r="M11" s="5">
        <f t="shared" si="0"/>
        <v>5.97</v>
      </c>
      <c r="N11" t="str">
        <f t="shared" si="1"/>
        <v>Robusta</v>
      </c>
      <c r="O11" t="str">
        <f t="shared" si="2"/>
        <v>Medium</v>
      </c>
      <c r="P11" t="str">
        <f>_xlfn.XLOOKUP(C11,customers!$A$2:$A$1001,customers!$I$2:$I$1001,,0)</f>
        <v>No</v>
      </c>
    </row>
    <row r="12" spans="1:16" x14ac:dyDescent="0.4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_xlfn.XLOOKUP(D12,products!$A$2:$A$49,products!$B$2:$B$49,,0)</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_xlfn.XLOOKUP(C12,customers!$A$2:$A$1001,customers!$I$2:$I$1001,,0)</f>
        <v>No</v>
      </c>
    </row>
    <row r="13" spans="1:16" x14ac:dyDescent="0.4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_xlfn.XLOOKUP(D13,products!$A$2:$A$49,products!$B$2:$B$49,,0)</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Large</v>
      </c>
      <c r="P13" t="str">
        <f>_xlfn.XLOOKUP(C13,customers!$A$2:$A$1001,customers!$I$2:$I$1001,,0)</f>
        <v>Yes</v>
      </c>
    </row>
    <row r="14" spans="1:16" x14ac:dyDescent="0.4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_xlfn.XLOOKUP(D14,products!$A$2:$A$49,products!$B$2:$B$49,,0)</f>
        <v>Rob</v>
      </c>
      <c r="J14" t="str">
        <f>_xlfn.XLOOKUP(D14,products!$A$2:$A$49,products!$C$2:$C$49,,0)</f>
        <v>M</v>
      </c>
      <c r="K14" s="4">
        <f>_xlfn.XLOOKUP(D14,products!$A$2:$A$49,products!$D$2:$D$49,,0)</f>
        <v>1</v>
      </c>
      <c r="L14" s="5">
        <f>_xlfn.XLOOKUP(D14,products!$A$2:$A$49,products!$E$2:$E$49,,0)</f>
        <v>9.9499999999999993</v>
      </c>
      <c r="M14" s="5">
        <f t="shared" si="0"/>
        <v>49.75</v>
      </c>
      <c r="N14" t="str">
        <f t="shared" si="1"/>
        <v>Robusta</v>
      </c>
      <c r="O14" t="str">
        <f t="shared" si="2"/>
        <v>Medium</v>
      </c>
      <c r="P14" t="str">
        <f>_xlfn.XLOOKUP(C14,customers!$A$2:$A$1001,customers!$I$2:$I$1001,,0)</f>
        <v>No</v>
      </c>
    </row>
    <row r="15" spans="1:16" x14ac:dyDescent="0.4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_xlfn.XLOOKUP(D15,products!$A$2:$A$49,products!$B$2:$B$49,,0)</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Robusta</v>
      </c>
      <c r="O15" t="str">
        <f t="shared" si="2"/>
        <v>Dark</v>
      </c>
      <c r="P15" t="str">
        <f>_xlfn.XLOOKUP(C15,customers!$A$2:$A$1001,customers!$I$2:$I$1001,,0)</f>
        <v>No</v>
      </c>
    </row>
    <row r="16" spans="1:16" x14ac:dyDescent="0.4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_xlfn.XLOOKUP(D16,products!$A$2:$A$49,products!$B$2:$B$49,,0)</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Liberica</v>
      </c>
      <c r="O16" t="str">
        <f t="shared" si="2"/>
        <v>Dark</v>
      </c>
      <c r="P16" t="str">
        <f>_xlfn.XLOOKUP(C16,customers!$A$2:$A$1001,customers!$I$2:$I$1001,,0)</f>
        <v>Yes</v>
      </c>
    </row>
    <row r="17" spans="1:16" x14ac:dyDescent="0.4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_xlfn.XLOOKUP(D17,products!$A$2:$A$49,products!$B$2:$B$49,,0)</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Robusta</v>
      </c>
      <c r="O17" t="str">
        <f t="shared" si="2"/>
        <v>Medium</v>
      </c>
      <c r="P17" t="str">
        <f>_xlfn.XLOOKUP(C17,customers!$A$2:$A$1001,customers!$I$2:$I$1001,,0)</f>
        <v>No</v>
      </c>
    </row>
    <row r="18" spans="1:16" x14ac:dyDescent="0.4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_xlfn.XLOOKUP(D18,products!$A$2:$A$49,products!$B$2:$B$49,,0)</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_xlfn.XLOOKUP(C18,customers!$A$2:$A$1001,customers!$I$2:$I$1001,,0)</f>
        <v>No</v>
      </c>
    </row>
    <row r="19" spans="1:16" x14ac:dyDescent="0.4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_xlfn.XLOOKUP(D19,products!$A$2:$A$49,products!$B$2:$B$49,,0)</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Large</v>
      </c>
      <c r="P19" t="str">
        <f>_xlfn.XLOOKUP(C19,customers!$A$2:$A$1001,customers!$I$2:$I$1001,,0)</f>
        <v>No</v>
      </c>
    </row>
    <row r="20" spans="1:16" x14ac:dyDescent="0.4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_xlfn.XLOOKUP(D20,products!$A$2:$A$49,products!$B$2:$B$49,,0)</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Robusta</v>
      </c>
      <c r="O20" t="str">
        <f t="shared" si="2"/>
        <v>Dark</v>
      </c>
      <c r="P20" t="str">
        <f>_xlfn.XLOOKUP(C20,customers!$A$2:$A$1001,customers!$I$2:$I$1001,,0)</f>
        <v>Yes</v>
      </c>
    </row>
    <row r="21" spans="1:16" x14ac:dyDescent="0.4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_xlfn.XLOOKUP(D21,products!$A$2:$A$49,products!$B$2:$B$49,,0)</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_xlfn.XLOOKUP(C21,customers!$A$2:$A$1001,customers!$I$2:$I$1001,,0)</f>
        <v>Yes</v>
      </c>
    </row>
    <row r="22" spans="1:16" x14ac:dyDescent="0.4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_xlfn.XLOOKUP(D22,products!$A$2:$A$49,products!$B$2:$B$49,,0)</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_xlfn.XLOOKUP(C22,customers!$A$2:$A$1001,customers!$I$2:$I$1001,,0)</f>
        <v>Yes</v>
      </c>
    </row>
    <row r="23" spans="1:16" x14ac:dyDescent="0.4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_xlfn.XLOOKUP(D23,products!$A$2:$A$49,products!$B$2:$B$49,,0)</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_xlfn.XLOOKUP(C23,customers!$A$2:$A$1001,customers!$I$2:$I$1001,,0)</f>
        <v>No</v>
      </c>
    </row>
    <row r="24" spans="1:16" x14ac:dyDescent="0.4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_xlfn.XLOOKUP(D24,products!$A$2:$A$49,products!$B$2:$B$49,,0)</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Robusta</v>
      </c>
      <c r="O24" t="str">
        <f t="shared" si="2"/>
        <v>Medium</v>
      </c>
      <c r="P24" t="str">
        <f>_xlfn.XLOOKUP(C24,customers!$A$2:$A$1001,customers!$I$2:$I$1001,,0)</f>
        <v>Yes</v>
      </c>
    </row>
    <row r="25" spans="1:16" x14ac:dyDescent="0.4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_xlfn.XLOOKUP(D25,products!$A$2:$A$49,products!$B$2:$B$49,,0)</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_xlfn.XLOOKUP(C25,customers!$A$2:$A$1001,customers!$I$2:$I$1001,,0)</f>
        <v>Yes</v>
      </c>
    </row>
    <row r="26" spans="1:16" x14ac:dyDescent="0.4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_xlfn.XLOOKUP(D26,products!$A$2:$A$49,products!$B$2:$B$49,,0)</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_xlfn.XLOOKUP(C26,customers!$A$2:$A$1001,customers!$I$2:$I$1001,,0)</f>
        <v>No</v>
      </c>
    </row>
    <row r="27" spans="1:16" x14ac:dyDescent="0.4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_xlfn.XLOOKUP(D27,products!$A$2:$A$49,products!$B$2:$B$49,,0)</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_xlfn.XLOOKUP(C27,customers!$A$2:$A$1001,customers!$I$2:$I$1001,,0)</f>
        <v>Yes</v>
      </c>
    </row>
    <row r="28" spans="1:16" x14ac:dyDescent="0.4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_xlfn.XLOOKUP(D28,products!$A$2:$A$49,products!$B$2:$B$49,,0)</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_xlfn.XLOOKUP(C28,customers!$A$2:$A$1001,customers!$I$2:$I$1001,,0)</f>
        <v>Yes</v>
      </c>
    </row>
    <row r="29" spans="1:16" x14ac:dyDescent="0.4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_xlfn.XLOOKUP(D29,products!$A$2:$A$49,products!$B$2:$B$49,,0)</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_xlfn.XLOOKUP(C29,customers!$A$2:$A$1001,customers!$I$2:$I$1001,,0)</f>
        <v>No</v>
      </c>
    </row>
    <row r="30" spans="1:16" x14ac:dyDescent="0.4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_xlfn.XLOOKUP(D30,products!$A$2:$A$49,products!$B$2:$B$49,,0)</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_xlfn.XLOOKUP(C30,customers!$A$2:$A$1001,customers!$I$2:$I$1001,,0)</f>
        <v>No</v>
      </c>
    </row>
    <row r="31" spans="1:16" x14ac:dyDescent="0.4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_xlfn.XLOOKUP(D31,products!$A$2:$A$49,products!$B$2:$B$49,,0)</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_xlfn.XLOOKUP(C31,customers!$A$2:$A$1001,customers!$I$2:$I$1001,,0)</f>
        <v>Yes</v>
      </c>
    </row>
    <row r="32" spans="1:16" x14ac:dyDescent="0.4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_xlfn.XLOOKUP(D32,products!$A$2:$A$49,products!$B$2:$B$49,,0)</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Liberica</v>
      </c>
      <c r="O32" t="str">
        <f t="shared" si="2"/>
        <v>Medium</v>
      </c>
      <c r="P32" t="str">
        <f>_xlfn.XLOOKUP(C32,customers!$A$2:$A$1001,customers!$I$2:$I$1001,,0)</f>
        <v>No</v>
      </c>
    </row>
    <row r="33" spans="1:16" x14ac:dyDescent="0.4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_xlfn.XLOOKUP(D33,products!$A$2:$A$49,products!$B$2:$B$49,,0)</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_xlfn.XLOOKUP(C33,customers!$A$2:$A$1001,customers!$I$2:$I$1001,,0)</f>
        <v>No</v>
      </c>
    </row>
    <row r="34" spans="1:16" x14ac:dyDescent="0.4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_xlfn.XLOOKUP(D34,products!$A$2:$A$49,products!$B$2:$B$49,,0)</f>
        <v>Lib</v>
      </c>
      <c r="J34" t="str">
        <f>_xlfn.XLOOKUP(D34,products!$A$2:$A$49,products!$C$2:$C$49,,0)</f>
        <v>M</v>
      </c>
      <c r="K34" s="4">
        <f>_xlfn.XLOOKUP(D34,products!$A$2:$A$49,products!$D$2:$D$49,,0)</f>
        <v>0.5</v>
      </c>
      <c r="L34" s="5">
        <f>_xlfn.XLOOKUP(D34,products!$A$2:$A$49,products!$E$2:$E$49,,0)</f>
        <v>8.73</v>
      </c>
      <c r="M34" s="5">
        <f t="shared" si="0"/>
        <v>52.38</v>
      </c>
      <c r="N34" t="str">
        <f t="shared" si="1"/>
        <v>Liberica</v>
      </c>
      <c r="O34" t="str">
        <f t="shared" si="2"/>
        <v>Medium</v>
      </c>
      <c r="P34" t="str">
        <f>_xlfn.XLOOKUP(C34,customers!$A$2:$A$1001,customers!$I$2:$I$1001,,0)</f>
        <v>No</v>
      </c>
    </row>
    <row r="35" spans="1:16" x14ac:dyDescent="0.4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_xlfn.XLOOKUP(D35,products!$A$2:$A$49,products!$B$2:$B$49,,0)</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Liberica</v>
      </c>
      <c r="O35" t="str">
        <f t="shared" si="2"/>
        <v>Large</v>
      </c>
      <c r="P35" t="str">
        <f>_xlfn.XLOOKUP(C35,customers!$A$2:$A$1001,customers!$I$2:$I$1001,,0)</f>
        <v>No</v>
      </c>
    </row>
    <row r="36" spans="1:16" x14ac:dyDescent="0.4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_xlfn.XLOOKUP(D36,products!$A$2:$A$49,products!$B$2:$B$49,,0)</f>
        <v>Lib</v>
      </c>
      <c r="J36" t="str">
        <f>_xlfn.XLOOKUP(D36,products!$A$2:$A$49,products!$C$2:$C$49,,0)</f>
        <v>L</v>
      </c>
      <c r="K36" s="4">
        <f>_xlfn.XLOOKUP(D36,products!$A$2:$A$49,products!$D$2:$D$49,,0)</f>
        <v>0.5</v>
      </c>
      <c r="L36" s="5">
        <f>_xlfn.XLOOKUP(D36,products!$A$2:$A$49,products!$E$2:$E$49,,0)</f>
        <v>9.51</v>
      </c>
      <c r="M36" s="5">
        <f t="shared" si="0"/>
        <v>57.06</v>
      </c>
      <c r="N36" t="str">
        <f t="shared" si="1"/>
        <v>Liberica</v>
      </c>
      <c r="O36" t="str">
        <f t="shared" si="2"/>
        <v>Large</v>
      </c>
      <c r="P36" t="str">
        <f>_xlfn.XLOOKUP(C36,customers!$A$2:$A$1001,customers!$I$2:$I$1001,,0)</f>
        <v>Yes</v>
      </c>
    </row>
    <row r="37" spans="1:16" x14ac:dyDescent="0.4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_xlfn.XLOOKUP(D37,products!$A$2:$A$49,products!$B$2:$B$49,,0)</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_xlfn.XLOOKUP(C37,customers!$A$2:$A$1001,customers!$I$2:$I$1001,,0)</f>
        <v>No</v>
      </c>
    </row>
    <row r="38" spans="1:16" x14ac:dyDescent="0.4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_xlfn.XLOOKUP(D38,products!$A$2:$A$49,products!$B$2:$B$49,,0)</f>
        <v>Lib</v>
      </c>
      <c r="J38" t="str">
        <f>_xlfn.XLOOKUP(D38,products!$A$2:$A$49,products!$C$2:$C$49,,0)</f>
        <v>M</v>
      </c>
      <c r="K38" s="4">
        <f>_xlfn.XLOOKUP(D38,products!$A$2:$A$49,products!$D$2:$D$49,,0)</f>
        <v>0.2</v>
      </c>
      <c r="L38" s="5">
        <f>_xlfn.XLOOKUP(D38,products!$A$2:$A$49,products!$E$2:$E$49,,0)</f>
        <v>4.3650000000000002</v>
      </c>
      <c r="M38" s="5">
        <f t="shared" si="0"/>
        <v>8.73</v>
      </c>
      <c r="N38" t="str">
        <f t="shared" si="1"/>
        <v>Liberica</v>
      </c>
      <c r="O38" t="str">
        <f t="shared" si="2"/>
        <v>Medium</v>
      </c>
      <c r="P38" t="str">
        <f>_xlfn.XLOOKUP(C38,customers!$A$2:$A$1001,customers!$I$2:$I$1001,,0)</f>
        <v>No</v>
      </c>
    </row>
    <row r="39" spans="1:16" x14ac:dyDescent="0.4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_xlfn.XLOOKUP(D39,products!$A$2:$A$49,products!$B$2:$B$49,,0)</f>
        <v>Lib</v>
      </c>
      <c r="J39" t="str">
        <f>_xlfn.XLOOKUP(D39,products!$A$2:$A$49,products!$C$2:$C$49,,0)</f>
        <v>L</v>
      </c>
      <c r="K39" s="4">
        <f>_xlfn.XLOOKUP(D39,products!$A$2:$A$49,products!$D$2:$D$49,,0)</f>
        <v>0.5</v>
      </c>
      <c r="L39" s="5">
        <f>_xlfn.XLOOKUP(D39,products!$A$2:$A$49,products!$E$2:$E$49,,0)</f>
        <v>9.51</v>
      </c>
      <c r="M39" s="5">
        <f t="shared" si="0"/>
        <v>28.53</v>
      </c>
      <c r="N39" t="str">
        <f t="shared" si="1"/>
        <v>Liberica</v>
      </c>
      <c r="O39" t="str">
        <f t="shared" si="2"/>
        <v>Large</v>
      </c>
      <c r="P39" t="str">
        <f>_xlfn.XLOOKUP(C39,customers!$A$2:$A$1001,customers!$I$2:$I$1001,,0)</f>
        <v>No</v>
      </c>
    </row>
    <row r="40" spans="1:16" x14ac:dyDescent="0.4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_xlfn.XLOOKUP(D40,products!$A$2:$A$49,products!$B$2:$B$49,,0)</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Robusta</v>
      </c>
      <c r="O40" t="str">
        <f t="shared" si="2"/>
        <v>Medium</v>
      </c>
      <c r="P40" t="str">
        <f>_xlfn.XLOOKUP(C40,customers!$A$2:$A$1001,customers!$I$2:$I$1001,,0)</f>
        <v>No</v>
      </c>
    </row>
    <row r="41" spans="1:16" x14ac:dyDescent="0.4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_xlfn.XLOOKUP(D41,products!$A$2:$A$49,products!$B$2:$B$49,,0)</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Robusta</v>
      </c>
      <c r="O41" t="str">
        <f t="shared" si="2"/>
        <v>Medium</v>
      </c>
      <c r="P41" t="str">
        <f>_xlfn.XLOOKUP(C41,customers!$A$2:$A$1001,customers!$I$2:$I$1001,,0)</f>
        <v>Yes</v>
      </c>
    </row>
    <row r="42" spans="1:16" x14ac:dyDescent="0.4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_xlfn.XLOOKUP(D42,products!$A$2:$A$49,products!$B$2:$B$49,,0)</f>
        <v>Lib</v>
      </c>
      <c r="J42" t="str">
        <f>_xlfn.XLOOKUP(D42,products!$A$2:$A$49,products!$C$2:$C$49,,0)</f>
        <v>M</v>
      </c>
      <c r="K42" s="4">
        <f>_xlfn.XLOOKUP(D42,products!$A$2:$A$49,products!$D$2:$D$49,,0)</f>
        <v>1</v>
      </c>
      <c r="L42" s="5">
        <f>_xlfn.XLOOKUP(D42,products!$A$2:$A$49,products!$E$2:$E$49,,0)</f>
        <v>14.55</v>
      </c>
      <c r="M42" s="5">
        <f t="shared" si="0"/>
        <v>43.650000000000006</v>
      </c>
      <c r="N42" t="str">
        <f t="shared" si="1"/>
        <v>Liberica</v>
      </c>
      <c r="O42" t="str">
        <f t="shared" si="2"/>
        <v>Medium</v>
      </c>
      <c r="P42" t="str">
        <f>_xlfn.XLOOKUP(C42,customers!$A$2:$A$1001,customers!$I$2:$I$1001,,0)</f>
        <v>No</v>
      </c>
    </row>
    <row r="43" spans="1:16" x14ac:dyDescent="0.4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_xlfn.XLOOKUP(D43,products!$A$2:$A$49,products!$B$2:$B$49,,0)</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_xlfn.XLOOKUP(C43,customers!$A$2:$A$1001,customers!$I$2:$I$1001,,0)</f>
        <v>Yes</v>
      </c>
    </row>
    <row r="44" spans="1:16" x14ac:dyDescent="0.4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_xlfn.XLOOKUP(D44,products!$A$2:$A$49,products!$B$2:$B$49,,0)</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Robusta</v>
      </c>
      <c r="O44" t="str">
        <f t="shared" si="2"/>
        <v>Dark</v>
      </c>
      <c r="P44" t="str">
        <f>_xlfn.XLOOKUP(C44,customers!$A$2:$A$1001,customers!$I$2:$I$1001,,0)</f>
        <v>Yes</v>
      </c>
    </row>
    <row r="45" spans="1:16" x14ac:dyDescent="0.4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_xlfn.XLOOKUP(D45,products!$A$2:$A$49,products!$B$2:$B$49,,0)</f>
        <v>Lib</v>
      </c>
      <c r="J45" t="str">
        <f>_xlfn.XLOOKUP(D45,products!$A$2:$A$49,products!$C$2:$C$49,,0)</f>
        <v>L</v>
      </c>
      <c r="K45" s="4">
        <f>_xlfn.XLOOKUP(D45,products!$A$2:$A$49,products!$D$2:$D$49,,0)</f>
        <v>2.5</v>
      </c>
      <c r="L45" s="5">
        <f>_xlfn.XLOOKUP(D45,products!$A$2:$A$49,products!$E$2:$E$49,,0)</f>
        <v>36.454999999999998</v>
      </c>
      <c r="M45" s="5">
        <f t="shared" si="0"/>
        <v>72.91</v>
      </c>
      <c r="N45" t="str">
        <f t="shared" si="1"/>
        <v>Liberica</v>
      </c>
      <c r="O45" t="str">
        <f t="shared" si="2"/>
        <v>Large</v>
      </c>
      <c r="P45" t="str">
        <f>_xlfn.XLOOKUP(C45,customers!$A$2:$A$1001,customers!$I$2:$I$1001,,0)</f>
        <v>No</v>
      </c>
    </row>
    <row r="46" spans="1:16" x14ac:dyDescent="0.4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_xlfn.XLOOKUP(D46,products!$A$2:$A$49,products!$B$2:$B$49,,0)</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_xlfn.XLOOKUP(C46,customers!$A$2:$A$1001,customers!$I$2:$I$1001,,0)</f>
        <v>Yes</v>
      </c>
    </row>
    <row r="47" spans="1:16" x14ac:dyDescent="0.4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_xlfn.XLOOKUP(D47,products!$A$2:$A$49,products!$B$2:$B$49,,0)</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Liberica</v>
      </c>
      <c r="O47" t="str">
        <f t="shared" si="2"/>
        <v>Dark</v>
      </c>
      <c r="P47" t="str">
        <f>_xlfn.XLOOKUP(C47,customers!$A$2:$A$1001,customers!$I$2:$I$1001,,0)</f>
        <v>No</v>
      </c>
    </row>
    <row r="48" spans="1:16" x14ac:dyDescent="0.4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_xlfn.XLOOKUP(D48,products!$A$2:$A$49,products!$B$2:$B$49,,0)</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_xlfn.XLOOKUP(C48,customers!$A$2:$A$1001,customers!$I$2:$I$1001,,0)</f>
        <v>Yes</v>
      </c>
    </row>
    <row r="49" spans="1:16" x14ac:dyDescent="0.4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_xlfn.XLOOKUP(D49,products!$A$2:$A$49,products!$B$2:$B$49,,0)</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Large</v>
      </c>
      <c r="P49" t="str">
        <f>_xlfn.XLOOKUP(C49,customers!$A$2:$A$1001,customers!$I$2:$I$1001,,0)</f>
        <v>Yes</v>
      </c>
    </row>
    <row r="50" spans="1:16" x14ac:dyDescent="0.4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_xlfn.XLOOKUP(D50,products!$A$2:$A$49,products!$B$2:$B$49,,0)</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_xlfn.XLOOKUP(C50,customers!$A$2:$A$1001,customers!$I$2:$I$1001,,0)</f>
        <v>No</v>
      </c>
    </row>
    <row r="51" spans="1:16" x14ac:dyDescent="0.4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_xlfn.XLOOKUP(D51,products!$A$2:$A$49,products!$B$2:$B$49,,0)</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Large</v>
      </c>
      <c r="P51" t="str">
        <f>_xlfn.XLOOKUP(C51,customers!$A$2:$A$1001,customers!$I$2:$I$1001,,0)</f>
        <v>No</v>
      </c>
    </row>
    <row r="52" spans="1:16" x14ac:dyDescent="0.4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_xlfn.XLOOKUP(D52,products!$A$2:$A$49,products!$B$2:$B$49,,0)</f>
        <v>Lib</v>
      </c>
      <c r="J52" t="str">
        <f>_xlfn.XLOOKUP(D52,products!$A$2:$A$49,products!$C$2:$C$49,,0)</f>
        <v>D</v>
      </c>
      <c r="K52" s="4">
        <f>_xlfn.XLOOKUP(D52,products!$A$2:$A$49,products!$D$2:$D$49,,0)</f>
        <v>0.5</v>
      </c>
      <c r="L52" s="5">
        <f>_xlfn.XLOOKUP(D52,products!$A$2:$A$49,products!$E$2:$E$49,,0)</f>
        <v>7.77</v>
      </c>
      <c r="M52" s="5">
        <f t="shared" si="0"/>
        <v>15.54</v>
      </c>
      <c r="N52" t="str">
        <f t="shared" si="1"/>
        <v>Liberica</v>
      </c>
      <c r="O52" t="str">
        <f t="shared" si="2"/>
        <v>Dark</v>
      </c>
      <c r="P52" t="str">
        <f>_xlfn.XLOOKUP(C52,customers!$A$2:$A$1001,customers!$I$2:$I$1001,,0)</f>
        <v>No</v>
      </c>
    </row>
    <row r="53" spans="1:16" x14ac:dyDescent="0.4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_xlfn.XLOOKUP(D53,products!$A$2:$A$49,products!$B$2:$B$49,,0)</f>
        <v>Lib</v>
      </c>
      <c r="J53" t="str">
        <f>_xlfn.XLOOKUP(D53,products!$A$2:$A$49,products!$C$2:$C$49,,0)</f>
        <v>L</v>
      </c>
      <c r="K53" s="4">
        <f>_xlfn.XLOOKUP(D53,products!$A$2:$A$49,products!$D$2:$D$49,,0)</f>
        <v>2.5</v>
      </c>
      <c r="L53" s="5">
        <f>_xlfn.XLOOKUP(D53,products!$A$2:$A$49,products!$E$2:$E$49,,0)</f>
        <v>36.454999999999998</v>
      </c>
      <c r="M53" s="5">
        <f t="shared" si="0"/>
        <v>145.82</v>
      </c>
      <c r="N53" t="str">
        <f t="shared" si="1"/>
        <v>Liberica</v>
      </c>
      <c r="O53" t="str">
        <f t="shared" si="2"/>
        <v>Large</v>
      </c>
      <c r="P53" t="str">
        <f>_xlfn.XLOOKUP(C53,customers!$A$2:$A$1001,customers!$I$2:$I$1001,,0)</f>
        <v>Yes</v>
      </c>
    </row>
    <row r="54" spans="1:16" x14ac:dyDescent="0.4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_xlfn.XLOOKUP(D54,products!$A$2:$A$49,products!$B$2:$B$49,,0)</f>
        <v>Rob</v>
      </c>
      <c r="J54" t="str">
        <f>_xlfn.XLOOKUP(D54,products!$A$2:$A$49,products!$C$2:$C$49,,0)</f>
        <v>M</v>
      </c>
      <c r="K54" s="4">
        <f>_xlfn.XLOOKUP(D54,products!$A$2:$A$49,products!$D$2:$D$49,,0)</f>
        <v>0.5</v>
      </c>
      <c r="L54" s="5">
        <f>_xlfn.XLOOKUP(D54,products!$A$2:$A$49,products!$E$2:$E$49,,0)</f>
        <v>5.97</v>
      </c>
      <c r="M54" s="5">
        <f t="shared" si="0"/>
        <v>29.849999999999998</v>
      </c>
      <c r="N54" t="str">
        <f t="shared" si="1"/>
        <v>Robusta</v>
      </c>
      <c r="O54" t="str">
        <f t="shared" si="2"/>
        <v>Medium</v>
      </c>
      <c r="P54" t="str">
        <f>_xlfn.XLOOKUP(C54,customers!$A$2:$A$1001,customers!$I$2:$I$1001,,0)</f>
        <v>No</v>
      </c>
    </row>
    <row r="55" spans="1:16" x14ac:dyDescent="0.4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_xlfn.XLOOKUP(D55,products!$A$2:$A$49,products!$B$2:$B$49,,0)</f>
        <v>Lib</v>
      </c>
      <c r="J55" t="str">
        <f>_xlfn.XLOOKUP(D55,products!$A$2:$A$49,products!$C$2:$C$49,,0)</f>
        <v>L</v>
      </c>
      <c r="K55" s="4">
        <f>_xlfn.XLOOKUP(D55,products!$A$2:$A$49,products!$D$2:$D$49,,0)</f>
        <v>2.5</v>
      </c>
      <c r="L55" s="5">
        <f>_xlfn.XLOOKUP(D55,products!$A$2:$A$49,products!$E$2:$E$49,,0)</f>
        <v>36.454999999999998</v>
      </c>
      <c r="M55" s="5">
        <f t="shared" si="0"/>
        <v>72.91</v>
      </c>
      <c r="N55" t="str">
        <f t="shared" si="1"/>
        <v>Liberica</v>
      </c>
      <c r="O55" t="str">
        <f t="shared" si="2"/>
        <v>Large</v>
      </c>
      <c r="P55" t="str">
        <f>_xlfn.XLOOKUP(C55,customers!$A$2:$A$1001,customers!$I$2:$I$1001,,0)</f>
        <v>No</v>
      </c>
    </row>
    <row r="56" spans="1:16" x14ac:dyDescent="0.4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_xlfn.XLOOKUP(D56,products!$A$2:$A$49,products!$B$2:$B$49,,0)</f>
        <v>Lib</v>
      </c>
      <c r="J56" t="str">
        <f>_xlfn.XLOOKUP(D56,products!$A$2:$A$49,products!$C$2:$C$49,,0)</f>
        <v>M</v>
      </c>
      <c r="K56" s="4">
        <f>_xlfn.XLOOKUP(D56,products!$A$2:$A$49,products!$D$2:$D$49,,0)</f>
        <v>1</v>
      </c>
      <c r="L56" s="5">
        <f>_xlfn.XLOOKUP(D56,products!$A$2:$A$49,products!$E$2:$E$49,,0)</f>
        <v>14.55</v>
      </c>
      <c r="M56" s="5">
        <f t="shared" si="0"/>
        <v>72.75</v>
      </c>
      <c r="N56" t="str">
        <f t="shared" si="1"/>
        <v>Liberica</v>
      </c>
      <c r="O56" t="str">
        <f t="shared" si="2"/>
        <v>Medium</v>
      </c>
      <c r="P56" t="str">
        <f>_xlfn.XLOOKUP(C56,customers!$A$2:$A$1001,customers!$I$2:$I$1001,,0)</f>
        <v>No</v>
      </c>
    </row>
    <row r="57" spans="1:16" x14ac:dyDescent="0.4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_xlfn.XLOOKUP(D57,products!$A$2:$A$49,products!$B$2:$B$49,,0)</f>
        <v>Lib</v>
      </c>
      <c r="J57" t="str">
        <f>_xlfn.XLOOKUP(D57,products!$A$2:$A$49,products!$C$2:$C$49,,0)</f>
        <v>L</v>
      </c>
      <c r="K57" s="4">
        <f>_xlfn.XLOOKUP(D57,products!$A$2:$A$49,products!$D$2:$D$49,,0)</f>
        <v>1</v>
      </c>
      <c r="L57" s="5">
        <f>_xlfn.XLOOKUP(D57,products!$A$2:$A$49,products!$E$2:$E$49,,0)</f>
        <v>15.85</v>
      </c>
      <c r="M57" s="5">
        <f t="shared" si="0"/>
        <v>47.55</v>
      </c>
      <c r="N57" t="str">
        <f t="shared" si="1"/>
        <v>Liberica</v>
      </c>
      <c r="O57" t="str">
        <f t="shared" si="2"/>
        <v>Large</v>
      </c>
      <c r="P57" t="str">
        <f>_xlfn.XLOOKUP(C57,customers!$A$2:$A$1001,customers!$I$2:$I$1001,,0)</f>
        <v>No</v>
      </c>
    </row>
    <row r="58" spans="1:16" x14ac:dyDescent="0.4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_xlfn.XLOOKUP(D58,products!$A$2:$A$49,products!$B$2:$B$49,,0)</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_xlfn.XLOOKUP(C58,customers!$A$2:$A$1001,customers!$I$2:$I$1001,,0)</f>
        <v>Yes</v>
      </c>
    </row>
    <row r="59" spans="1:16" x14ac:dyDescent="0.4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_xlfn.XLOOKUP(D59,products!$A$2:$A$49,products!$B$2:$B$49,,0)</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Large</v>
      </c>
      <c r="P59" t="str">
        <f>_xlfn.XLOOKUP(C59,customers!$A$2:$A$1001,customers!$I$2:$I$1001,,0)</f>
        <v>No</v>
      </c>
    </row>
    <row r="60" spans="1:16" x14ac:dyDescent="0.4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_xlfn.XLOOKUP(D60,products!$A$2:$A$49,products!$B$2:$B$49,,0)</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Liberica</v>
      </c>
      <c r="O60" t="str">
        <f t="shared" si="2"/>
        <v>Dark</v>
      </c>
      <c r="P60" t="str">
        <f>_xlfn.XLOOKUP(C60,customers!$A$2:$A$1001,customers!$I$2:$I$1001,,0)</f>
        <v>Yes</v>
      </c>
    </row>
    <row r="61" spans="1:16" x14ac:dyDescent="0.4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_xlfn.XLOOKUP(D61,products!$A$2:$A$49,products!$B$2:$B$49,,0)</f>
        <v>Lib</v>
      </c>
      <c r="J61" t="str">
        <f>_xlfn.XLOOKUP(D61,products!$A$2:$A$49,products!$C$2:$C$49,,0)</f>
        <v>M</v>
      </c>
      <c r="K61" s="4">
        <f>_xlfn.XLOOKUP(D61,products!$A$2:$A$49,products!$D$2:$D$49,,0)</f>
        <v>0.5</v>
      </c>
      <c r="L61" s="5">
        <f>_xlfn.XLOOKUP(D61,products!$A$2:$A$49,products!$E$2:$E$49,,0)</f>
        <v>8.73</v>
      </c>
      <c r="M61" s="5">
        <f t="shared" si="0"/>
        <v>26.19</v>
      </c>
      <c r="N61" t="str">
        <f t="shared" si="1"/>
        <v>Liberica</v>
      </c>
      <c r="O61" t="str">
        <f t="shared" si="2"/>
        <v>Medium</v>
      </c>
      <c r="P61" t="str">
        <f>_xlfn.XLOOKUP(C61,customers!$A$2:$A$1001,customers!$I$2:$I$1001,,0)</f>
        <v>Yes</v>
      </c>
    </row>
    <row r="62" spans="1:16" x14ac:dyDescent="0.4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_xlfn.XLOOKUP(D62,products!$A$2:$A$49,products!$B$2:$B$49,,0)</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_xlfn.XLOOKUP(C62,customers!$A$2:$A$1001,customers!$I$2:$I$1001,,0)</f>
        <v>No</v>
      </c>
    </row>
    <row r="63" spans="1:16" x14ac:dyDescent="0.4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_xlfn.XLOOKUP(D63,products!$A$2:$A$49,products!$B$2:$B$49,,0)</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Robusta</v>
      </c>
      <c r="O63" t="str">
        <f t="shared" si="2"/>
        <v>Dark</v>
      </c>
      <c r="P63" t="str">
        <f>_xlfn.XLOOKUP(C63,customers!$A$2:$A$1001,customers!$I$2:$I$1001,,0)</f>
        <v>Yes</v>
      </c>
    </row>
    <row r="64" spans="1:16" x14ac:dyDescent="0.4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_xlfn.XLOOKUP(D64,products!$A$2:$A$49,products!$B$2:$B$49,,0)</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Liberica</v>
      </c>
      <c r="O64" t="str">
        <f t="shared" si="2"/>
        <v>Large</v>
      </c>
      <c r="P64" t="str">
        <f>_xlfn.XLOOKUP(C64,customers!$A$2:$A$1001,customers!$I$2:$I$1001,,0)</f>
        <v>Yes</v>
      </c>
    </row>
    <row r="65" spans="1:16" x14ac:dyDescent="0.4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_xlfn.XLOOKUP(D65,products!$A$2:$A$49,products!$B$2:$B$49,,0)</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_xlfn.XLOOKUP(C65,customers!$A$2:$A$1001,customers!$I$2:$I$1001,,0)</f>
        <v>No</v>
      </c>
    </row>
    <row r="66" spans="1:16" x14ac:dyDescent="0.4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_xlfn.XLOOKUP(D66,products!$A$2:$A$49,products!$B$2:$B$49,,0)</f>
        <v>Rob</v>
      </c>
      <c r="J66" t="str">
        <f>_xlfn.XLOOKUP(D66,products!$A$2:$A$49,products!$C$2:$C$49,,0)</f>
        <v>M</v>
      </c>
      <c r="K66" s="4">
        <f>_xlfn.XLOOKUP(D66,products!$A$2:$A$49,products!$D$2:$D$49,,0)</f>
        <v>0.5</v>
      </c>
      <c r="L66" s="5">
        <f>_xlfn.XLOOKUP(D66,products!$A$2:$A$49,products!$E$2:$E$49,,0)</f>
        <v>5.97</v>
      </c>
      <c r="M66" s="5">
        <f t="shared" si="0"/>
        <v>35.82</v>
      </c>
      <c r="N66" t="str">
        <f t="shared" si="1"/>
        <v>Robusta</v>
      </c>
      <c r="O66" t="str">
        <f t="shared" si="2"/>
        <v>Medium</v>
      </c>
      <c r="P66" t="str">
        <f>_xlfn.XLOOKUP(C66,customers!$A$2:$A$1001,customers!$I$2:$I$1001,,0)</f>
        <v>Yes</v>
      </c>
    </row>
    <row r="67" spans="1:16" x14ac:dyDescent="0.4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_xlfn.XLOOKUP(D67,products!$A$2:$A$49,products!$B$2:$B$49,,0)</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_xlfn.XLOOKUP(C67,customers!$A$2:$A$1001,customers!$I$2:$I$1001,,0)</f>
        <v>Yes</v>
      </c>
    </row>
    <row r="68" spans="1:16" x14ac:dyDescent="0.4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_xlfn.XLOOKUP(D68,products!$A$2:$A$49,products!$B$2:$B$49,,0)</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Robusta</v>
      </c>
      <c r="O68" t="str">
        <f t="shared" si="5"/>
        <v>Large</v>
      </c>
      <c r="P68" t="str">
        <f>_xlfn.XLOOKUP(C68,customers!$A$2:$A$1001,customers!$I$2:$I$1001,,0)</f>
        <v>Yes</v>
      </c>
    </row>
    <row r="69" spans="1:16" x14ac:dyDescent="0.4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_xlfn.XLOOKUP(D69,products!$A$2:$A$49,products!$B$2:$B$49,,0)</f>
        <v>Lib</v>
      </c>
      <c r="J69" t="str">
        <f>_xlfn.XLOOKUP(D69,products!$A$2:$A$49,products!$C$2:$C$49,,0)</f>
        <v>L</v>
      </c>
      <c r="K69" s="4">
        <f>_xlfn.XLOOKUP(D69,products!$A$2:$A$49,products!$D$2:$D$49,,0)</f>
        <v>0.2</v>
      </c>
      <c r="L69" s="5">
        <f>_xlfn.XLOOKUP(D69,products!$A$2:$A$49,products!$E$2:$E$49,,0)</f>
        <v>4.7549999999999999</v>
      </c>
      <c r="M69" s="5">
        <f t="shared" si="3"/>
        <v>9.51</v>
      </c>
      <c r="N69" t="str">
        <f t="shared" si="4"/>
        <v>Liberica</v>
      </c>
      <c r="O69" t="str">
        <f t="shared" si="5"/>
        <v>Large</v>
      </c>
      <c r="P69" t="str">
        <f>_xlfn.XLOOKUP(C69,customers!$A$2:$A$1001,customers!$I$2:$I$1001,,0)</f>
        <v>No</v>
      </c>
    </row>
    <row r="70" spans="1:16" x14ac:dyDescent="0.4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_xlfn.XLOOKUP(D70,products!$A$2:$A$49,products!$B$2:$B$49,,0)</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Robusta</v>
      </c>
      <c r="O70" t="str">
        <f t="shared" si="5"/>
        <v>Medium</v>
      </c>
      <c r="P70" t="str">
        <f>_xlfn.XLOOKUP(C70,customers!$A$2:$A$1001,customers!$I$2:$I$1001,,0)</f>
        <v>No</v>
      </c>
    </row>
    <row r="71" spans="1:16" x14ac:dyDescent="0.4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_xlfn.XLOOKUP(D71,products!$A$2:$A$49,products!$B$2:$B$49,,0)</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Robusta</v>
      </c>
      <c r="O71" t="str">
        <f t="shared" si="5"/>
        <v>Medium</v>
      </c>
      <c r="P71" t="str">
        <f>_xlfn.XLOOKUP(C71,customers!$A$2:$A$1001,customers!$I$2:$I$1001,,0)</f>
        <v>Yes</v>
      </c>
    </row>
    <row r="72" spans="1:16" x14ac:dyDescent="0.4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_xlfn.XLOOKUP(D72,products!$A$2:$A$49,products!$B$2:$B$49,,0)</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Large</v>
      </c>
      <c r="P72" t="str">
        <f>_xlfn.XLOOKUP(C72,customers!$A$2:$A$1001,customers!$I$2:$I$1001,,0)</f>
        <v>No</v>
      </c>
    </row>
    <row r="73" spans="1:16" x14ac:dyDescent="0.4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_xlfn.XLOOKUP(D73,products!$A$2:$A$49,products!$B$2:$B$49,,0)</f>
        <v>Lib</v>
      </c>
      <c r="J73" t="str">
        <f>_xlfn.XLOOKUP(D73,products!$A$2:$A$49,products!$C$2:$C$49,,0)</f>
        <v>L</v>
      </c>
      <c r="K73" s="4">
        <f>_xlfn.XLOOKUP(D73,products!$A$2:$A$49,products!$D$2:$D$49,,0)</f>
        <v>0.2</v>
      </c>
      <c r="L73" s="5">
        <f>_xlfn.XLOOKUP(D73,products!$A$2:$A$49,products!$E$2:$E$49,,0)</f>
        <v>4.7549999999999999</v>
      </c>
      <c r="M73" s="5">
        <f t="shared" si="3"/>
        <v>9.51</v>
      </c>
      <c r="N73" t="str">
        <f t="shared" si="4"/>
        <v>Liberica</v>
      </c>
      <c r="O73" t="str">
        <f t="shared" si="5"/>
        <v>Large</v>
      </c>
      <c r="P73" t="str">
        <f>_xlfn.XLOOKUP(C73,customers!$A$2:$A$1001,customers!$I$2:$I$1001,,0)</f>
        <v>No</v>
      </c>
    </row>
    <row r="74" spans="1:16" x14ac:dyDescent="0.4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_xlfn.XLOOKUP(D74,products!$A$2:$A$49,products!$B$2:$B$49,,0)</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_xlfn.XLOOKUP(C74,customers!$A$2:$A$1001,customers!$I$2:$I$1001,,0)</f>
        <v>No</v>
      </c>
    </row>
    <row r="75" spans="1:16" x14ac:dyDescent="0.4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_xlfn.XLOOKUP(D75,products!$A$2:$A$49,products!$B$2:$B$49,,0)</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Liberica</v>
      </c>
      <c r="O75" t="str">
        <f t="shared" si="5"/>
        <v>Medium</v>
      </c>
      <c r="P75" t="str">
        <f>_xlfn.XLOOKUP(C75,customers!$A$2:$A$1001,customers!$I$2:$I$1001,,0)</f>
        <v>Yes</v>
      </c>
    </row>
    <row r="76" spans="1:16" x14ac:dyDescent="0.4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_xlfn.XLOOKUP(D76,products!$A$2:$A$49,products!$B$2:$B$49,,0)</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Large</v>
      </c>
      <c r="P76" t="str">
        <f>_xlfn.XLOOKUP(C76,customers!$A$2:$A$1001,customers!$I$2:$I$1001,,0)</f>
        <v>Yes</v>
      </c>
    </row>
    <row r="77" spans="1:16" x14ac:dyDescent="0.4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_xlfn.XLOOKUP(D77,products!$A$2:$A$49,products!$B$2:$B$49,,0)</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Robusta</v>
      </c>
      <c r="O77" t="str">
        <f t="shared" si="5"/>
        <v>Dark</v>
      </c>
      <c r="P77" t="str">
        <f>_xlfn.XLOOKUP(C77,customers!$A$2:$A$1001,customers!$I$2:$I$1001,,0)</f>
        <v>Yes</v>
      </c>
    </row>
    <row r="78" spans="1:16" x14ac:dyDescent="0.4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_xlfn.XLOOKUP(D78,products!$A$2:$A$49,products!$B$2:$B$49,,0)</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Robusta</v>
      </c>
      <c r="O78" t="str">
        <f t="shared" si="5"/>
        <v>Large</v>
      </c>
      <c r="P78" t="str">
        <f>_xlfn.XLOOKUP(C78,customers!$A$2:$A$1001,customers!$I$2:$I$1001,,0)</f>
        <v>Yes</v>
      </c>
    </row>
    <row r="79" spans="1:16" x14ac:dyDescent="0.4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_xlfn.XLOOKUP(D79,products!$A$2:$A$49,products!$B$2:$B$49,,0)</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_xlfn.XLOOKUP(C79,customers!$A$2:$A$1001,customers!$I$2:$I$1001,,0)</f>
        <v>No</v>
      </c>
    </row>
    <row r="80" spans="1:16" x14ac:dyDescent="0.4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_xlfn.XLOOKUP(D80,products!$A$2:$A$49,products!$B$2:$B$49,,0)</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_xlfn.XLOOKUP(C80,customers!$A$2:$A$1001,customers!$I$2:$I$1001,,0)</f>
        <v>Yes</v>
      </c>
    </row>
    <row r="81" spans="1:16" x14ac:dyDescent="0.4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_xlfn.XLOOKUP(D81,products!$A$2:$A$49,products!$B$2:$B$49,,0)</f>
        <v>Rob</v>
      </c>
      <c r="J81" t="str">
        <f>_xlfn.XLOOKUP(D81,products!$A$2:$A$49,products!$C$2:$C$49,,0)</f>
        <v>L</v>
      </c>
      <c r="K81" s="4">
        <f>_xlfn.XLOOKUP(D81,products!$A$2:$A$49,products!$D$2:$D$49,,0)</f>
        <v>1</v>
      </c>
      <c r="L81" s="5">
        <f>_xlfn.XLOOKUP(D81,products!$A$2:$A$49,products!$E$2:$E$49,,0)</f>
        <v>11.95</v>
      </c>
      <c r="M81" s="5">
        <f t="shared" si="3"/>
        <v>47.8</v>
      </c>
      <c r="N81" t="str">
        <f t="shared" si="4"/>
        <v>Robusta</v>
      </c>
      <c r="O81" t="str">
        <f t="shared" si="5"/>
        <v>Large</v>
      </c>
      <c r="P81" t="str">
        <f>_xlfn.XLOOKUP(C81,customers!$A$2:$A$1001,customers!$I$2:$I$1001,,0)</f>
        <v>No</v>
      </c>
    </row>
    <row r="82" spans="1:16" x14ac:dyDescent="0.4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_xlfn.XLOOKUP(D82,products!$A$2:$A$49,products!$B$2:$B$49,,0)</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Large</v>
      </c>
      <c r="P82" t="str">
        <f>_xlfn.XLOOKUP(C82,customers!$A$2:$A$1001,customers!$I$2:$I$1001,,0)</f>
        <v>Yes</v>
      </c>
    </row>
    <row r="83" spans="1:16" x14ac:dyDescent="0.4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_xlfn.XLOOKUP(D83,products!$A$2:$A$49,products!$B$2:$B$49,,0)</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Liberica</v>
      </c>
      <c r="O83" t="str">
        <f t="shared" si="5"/>
        <v>Large</v>
      </c>
      <c r="P83" t="str">
        <f>_xlfn.XLOOKUP(C83,customers!$A$2:$A$1001,customers!$I$2:$I$1001,,0)</f>
        <v>Yes</v>
      </c>
    </row>
    <row r="84" spans="1:16" x14ac:dyDescent="0.4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_xlfn.XLOOKUP(D84,products!$A$2:$A$49,products!$B$2:$B$49,,0)</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Liberica</v>
      </c>
      <c r="O84" t="str">
        <f t="shared" si="5"/>
        <v>Medium</v>
      </c>
      <c r="P84" t="str">
        <f>_xlfn.XLOOKUP(C84,customers!$A$2:$A$1001,customers!$I$2:$I$1001,,0)</f>
        <v>Yes</v>
      </c>
    </row>
    <row r="85" spans="1:16" x14ac:dyDescent="0.4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_xlfn.XLOOKUP(D85,products!$A$2:$A$49,products!$B$2:$B$49,,0)</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Robusta</v>
      </c>
      <c r="O85" t="str">
        <f t="shared" si="5"/>
        <v>Dark</v>
      </c>
      <c r="P85" t="str">
        <f>_xlfn.XLOOKUP(C85,customers!$A$2:$A$1001,customers!$I$2:$I$1001,,0)</f>
        <v>Yes</v>
      </c>
    </row>
    <row r="86" spans="1:16" x14ac:dyDescent="0.4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_xlfn.XLOOKUP(D86,products!$A$2:$A$49,products!$B$2:$B$49,,0)</f>
        <v>Lib</v>
      </c>
      <c r="J86" t="str">
        <f>_xlfn.XLOOKUP(D86,products!$A$2:$A$49,products!$C$2:$C$49,,0)</f>
        <v>L</v>
      </c>
      <c r="K86" s="4">
        <f>_xlfn.XLOOKUP(D86,products!$A$2:$A$49,products!$D$2:$D$49,,0)</f>
        <v>0.5</v>
      </c>
      <c r="L86" s="5">
        <f>_xlfn.XLOOKUP(D86,products!$A$2:$A$49,products!$E$2:$E$49,,0)</f>
        <v>9.51</v>
      </c>
      <c r="M86" s="5">
        <f t="shared" si="3"/>
        <v>9.51</v>
      </c>
      <c r="N86" t="str">
        <f t="shared" si="4"/>
        <v>Liberica</v>
      </c>
      <c r="O86" t="str">
        <f t="shared" si="5"/>
        <v>Large</v>
      </c>
      <c r="P86" t="str">
        <f>_xlfn.XLOOKUP(C86,customers!$A$2:$A$1001,customers!$I$2:$I$1001,,0)</f>
        <v>No</v>
      </c>
    </row>
    <row r="87" spans="1:16" x14ac:dyDescent="0.4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_xlfn.XLOOKUP(D87,products!$A$2:$A$49,products!$B$2:$B$49,,0)</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Large</v>
      </c>
      <c r="P87" t="str">
        <f>_xlfn.XLOOKUP(C87,customers!$A$2:$A$1001,customers!$I$2:$I$1001,,0)</f>
        <v>No</v>
      </c>
    </row>
    <row r="88" spans="1:16" x14ac:dyDescent="0.4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_xlfn.XLOOKUP(D88,products!$A$2:$A$49,products!$B$2:$B$49,,0)</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_xlfn.XLOOKUP(C88,customers!$A$2:$A$1001,customers!$I$2:$I$1001,,0)</f>
        <v>No</v>
      </c>
    </row>
    <row r="89" spans="1:16" x14ac:dyDescent="0.4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_xlfn.XLOOKUP(D89,products!$A$2:$A$49,products!$B$2:$B$49,,0)</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_xlfn.XLOOKUP(C89,customers!$A$2:$A$1001,customers!$I$2:$I$1001,,0)</f>
        <v>No</v>
      </c>
    </row>
    <row r="90" spans="1:16" x14ac:dyDescent="0.4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_xlfn.XLOOKUP(D90,products!$A$2:$A$49,products!$B$2:$B$49,,0)</f>
        <v>Rob</v>
      </c>
      <c r="J90" t="str">
        <f>_xlfn.XLOOKUP(D90,products!$A$2:$A$49,products!$C$2:$C$49,,0)</f>
        <v>L</v>
      </c>
      <c r="K90" s="4">
        <f>_xlfn.XLOOKUP(D90,products!$A$2:$A$49,products!$D$2:$D$49,,0)</f>
        <v>1</v>
      </c>
      <c r="L90" s="5">
        <f>_xlfn.XLOOKUP(D90,products!$A$2:$A$49,products!$E$2:$E$49,,0)</f>
        <v>11.95</v>
      </c>
      <c r="M90" s="5">
        <f t="shared" si="3"/>
        <v>35.849999999999994</v>
      </c>
      <c r="N90" t="str">
        <f t="shared" si="4"/>
        <v>Robusta</v>
      </c>
      <c r="O90" t="str">
        <f t="shared" si="5"/>
        <v>Large</v>
      </c>
      <c r="P90" t="str">
        <f>_xlfn.XLOOKUP(C90,customers!$A$2:$A$1001,customers!$I$2:$I$1001,,0)</f>
        <v>No</v>
      </c>
    </row>
    <row r="91" spans="1:16" x14ac:dyDescent="0.4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_xlfn.XLOOKUP(D91,products!$A$2:$A$49,products!$B$2:$B$49,,0)</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Large</v>
      </c>
      <c r="P91" t="str">
        <f>_xlfn.XLOOKUP(C91,customers!$A$2:$A$1001,customers!$I$2:$I$1001,,0)</f>
        <v>No</v>
      </c>
    </row>
    <row r="92" spans="1:16" x14ac:dyDescent="0.4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_xlfn.XLOOKUP(D92,products!$A$2:$A$49,products!$B$2:$B$49,,0)</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Large</v>
      </c>
      <c r="P92" t="str">
        <f>_xlfn.XLOOKUP(C92,customers!$A$2:$A$1001,customers!$I$2:$I$1001,,0)</f>
        <v>Yes</v>
      </c>
    </row>
    <row r="93" spans="1:16" x14ac:dyDescent="0.4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_xlfn.XLOOKUP(D93,products!$A$2:$A$49,products!$B$2:$B$49,,0)</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_xlfn.XLOOKUP(C93,customers!$A$2:$A$1001,customers!$I$2:$I$1001,,0)</f>
        <v>No</v>
      </c>
    </row>
    <row r="94" spans="1:16" x14ac:dyDescent="0.4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_xlfn.XLOOKUP(D94,products!$A$2:$A$49,products!$B$2:$B$49,,0)</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Large</v>
      </c>
      <c r="P94" t="str">
        <f>_xlfn.XLOOKUP(C94,customers!$A$2:$A$1001,customers!$I$2:$I$1001,,0)</f>
        <v>Yes</v>
      </c>
    </row>
    <row r="95" spans="1:16" x14ac:dyDescent="0.4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_xlfn.XLOOKUP(D95,products!$A$2:$A$49,products!$B$2:$B$49,,0)</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Large</v>
      </c>
      <c r="P95" t="str">
        <f>_xlfn.XLOOKUP(C95,customers!$A$2:$A$1001,customers!$I$2:$I$1001,,0)</f>
        <v>Yes</v>
      </c>
    </row>
    <row r="96" spans="1:16" x14ac:dyDescent="0.4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_xlfn.XLOOKUP(D96,products!$A$2:$A$49,products!$B$2:$B$49,,0)</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_xlfn.XLOOKUP(C96,customers!$A$2:$A$1001,customers!$I$2:$I$1001,,0)</f>
        <v>Yes</v>
      </c>
    </row>
    <row r="97" spans="1:16" x14ac:dyDescent="0.4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_xlfn.XLOOKUP(D97,products!$A$2:$A$49,products!$B$2:$B$49,,0)</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_xlfn.XLOOKUP(C97,customers!$A$2:$A$1001,customers!$I$2:$I$1001,,0)</f>
        <v>No</v>
      </c>
    </row>
    <row r="98" spans="1:16" x14ac:dyDescent="0.4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_xlfn.XLOOKUP(D98,products!$A$2:$A$49,products!$B$2:$B$49,,0)</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_xlfn.XLOOKUP(C98,customers!$A$2:$A$1001,customers!$I$2:$I$1001,,0)</f>
        <v>No</v>
      </c>
    </row>
    <row r="99" spans="1:16" x14ac:dyDescent="0.4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_xlfn.XLOOKUP(D99,products!$A$2:$A$49,products!$B$2:$B$49,,0)</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_xlfn.XLOOKUP(C99,customers!$A$2:$A$1001,customers!$I$2:$I$1001,,0)</f>
        <v>No</v>
      </c>
    </row>
    <row r="100" spans="1:16" x14ac:dyDescent="0.4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_xlfn.XLOOKUP(D100,products!$A$2:$A$49,products!$B$2:$B$49,,0)</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_xlfn.XLOOKUP(C100,customers!$A$2:$A$1001,customers!$I$2:$I$1001,,0)</f>
        <v>No</v>
      </c>
    </row>
    <row r="101" spans="1:16" x14ac:dyDescent="0.4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_xlfn.XLOOKUP(D101,products!$A$2:$A$49,products!$B$2:$B$49,,0)</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Liberica</v>
      </c>
      <c r="O101" t="str">
        <f t="shared" si="5"/>
        <v>Medium</v>
      </c>
      <c r="P101" t="str">
        <f>_xlfn.XLOOKUP(C101,customers!$A$2:$A$1001,customers!$I$2:$I$1001,,0)</f>
        <v>Yes</v>
      </c>
    </row>
    <row r="102" spans="1:16" x14ac:dyDescent="0.4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_xlfn.XLOOKUP(D102,products!$A$2:$A$49,products!$B$2:$B$49,,0)</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Large</v>
      </c>
      <c r="P102" t="str">
        <f>_xlfn.XLOOKUP(C102,customers!$A$2:$A$1001,customers!$I$2:$I$1001,,0)</f>
        <v>Yes</v>
      </c>
    </row>
    <row r="103" spans="1:16" x14ac:dyDescent="0.4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_xlfn.XLOOKUP(D103,products!$A$2:$A$49,products!$B$2:$B$49,,0)</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Liberica</v>
      </c>
      <c r="O103" t="str">
        <f t="shared" si="5"/>
        <v>Dark</v>
      </c>
      <c r="P103" t="str">
        <f>_xlfn.XLOOKUP(C103,customers!$A$2:$A$1001,customers!$I$2:$I$1001,,0)</f>
        <v>Yes</v>
      </c>
    </row>
    <row r="104" spans="1:16" x14ac:dyDescent="0.4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_xlfn.XLOOKUP(D104,products!$A$2:$A$49,products!$B$2:$B$49,,0)</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Liberica</v>
      </c>
      <c r="O104" t="str">
        <f t="shared" si="5"/>
        <v>Dark</v>
      </c>
      <c r="P104" t="str">
        <f>_xlfn.XLOOKUP(C104,customers!$A$2:$A$1001,customers!$I$2:$I$1001,,0)</f>
        <v>Yes</v>
      </c>
    </row>
    <row r="105" spans="1:16" x14ac:dyDescent="0.4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_xlfn.XLOOKUP(D105,products!$A$2:$A$49,products!$B$2:$B$49,,0)</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Robusta</v>
      </c>
      <c r="O105" t="str">
        <f t="shared" si="5"/>
        <v>Medium</v>
      </c>
      <c r="P105" t="str">
        <f>_xlfn.XLOOKUP(C105,customers!$A$2:$A$1001,customers!$I$2:$I$1001,,0)</f>
        <v>No</v>
      </c>
    </row>
    <row r="106" spans="1:16" x14ac:dyDescent="0.4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_xlfn.XLOOKUP(D106,products!$A$2:$A$49,products!$B$2:$B$49,,0)</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Liberica</v>
      </c>
      <c r="O106" t="str">
        <f t="shared" si="5"/>
        <v>Medium</v>
      </c>
      <c r="P106" t="str">
        <f>_xlfn.XLOOKUP(C106,customers!$A$2:$A$1001,customers!$I$2:$I$1001,,0)</f>
        <v>No</v>
      </c>
    </row>
    <row r="107" spans="1:16" x14ac:dyDescent="0.4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_xlfn.XLOOKUP(D107,products!$A$2:$A$49,products!$B$2:$B$49,,0)</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_xlfn.XLOOKUP(C107,customers!$A$2:$A$1001,customers!$I$2:$I$1001,,0)</f>
        <v>Yes</v>
      </c>
    </row>
    <row r="108" spans="1:16" x14ac:dyDescent="0.4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_xlfn.XLOOKUP(D108,products!$A$2:$A$49,products!$B$2:$B$49,,0)</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_xlfn.XLOOKUP(C108,customers!$A$2:$A$1001,customers!$I$2:$I$1001,,0)</f>
        <v>No</v>
      </c>
    </row>
    <row r="109" spans="1:16" x14ac:dyDescent="0.4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_xlfn.XLOOKUP(D109,products!$A$2:$A$49,products!$B$2:$B$49,,0)</f>
        <v>Rob</v>
      </c>
      <c r="J109" t="str">
        <f>_xlfn.XLOOKUP(D109,products!$A$2:$A$49,products!$C$2:$C$49,,0)</f>
        <v>M</v>
      </c>
      <c r="K109" s="4">
        <f>_xlfn.XLOOKUP(D109,products!$A$2:$A$49,products!$D$2:$D$49,,0)</f>
        <v>0.5</v>
      </c>
      <c r="L109" s="5">
        <f>_xlfn.XLOOKUP(D109,products!$A$2:$A$49,products!$E$2:$E$49,,0)</f>
        <v>5.97</v>
      </c>
      <c r="M109" s="5">
        <f t="shared" si="3"/>
        <v>17.91</v>
      </c>
      <c r="N109" t="str">
        <f t="shared" si="4"/>
        <v>Robusta</v>
      </c>
      <c r="O109" t="str">
        <f t="shared" si="5"/>
        <v>Medium</v>
      </c>
      <c r="P109" t="str">
        <f>_xlfn.XLOOKUP(C109,customers!$A$2:$A$1001,customers!$I$2:$I$1001,,0)</f>
        <v>Yes</v>
      </c>
    </row>
    <row r="110" spans="1:16" x14ac:dyDescent="0.4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_xlfn.XLOOKUP(D110,products!$A$2:$A$49,products!$B$2:$B$49,,0)</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_xlfn.XLOOKUP(C110,customers!$A$2:$A$1001,customers!$I$2:$I$1001,,0)</f>
        <v>No</v>
      </c>
    </row>
    <row r="111" spans="1:16" x14ac:dyDescent="0.4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_xlfn.XLOOKUP(D111,products!$A$2:$A$49,products!$B$2:$B$49,,0)</f>
        <v>Lib</v>
      </c>
      <c r="J111" t="str">
        <f>_xlfn.XLOOKUP(D111,products!$A$2:$A$49,products!$C$2:$C$49,,0)</f>
        <v>D</v>
      </c>
      <c r="K111" s="4">
        <f>_xlfn.XLOOKUP(D111,products!$A$2:$A$49,products!$D$2:$D$49,,0)</f>
        <v>0.5</v>
      </c>
      <c r="L111" s="5">
        <f>_xlfn.XLOOKUP(D111,products!$A$2:$A$49,products!$E$2:$E$49,,0)</f>
        <v>7.77</v>
      </c>
      <c r="M111" s="5">
        <f t="shared" si="3"/>
        <v>7.77</v>
      </c>
      <c r="N111" t="str">
        <f t="shared" si="4"/>
        <v>Liberica</v>
      </c>
      <c r="O111" t="str">
        <f t="shared" si="5"/>
        <v>Dark</v>
      </c>
      <c r="P111" t="str">
        <f>_xlfn.XLOOKUP(C111,customers!$A$2:$A$1001,customers!$I$2:$I$1001,,0)</f>
        <v>Yes</v>
      </c>
    </row>
    <row r="112" spans="1:16" x14ac:dyDescent="0.4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_xlfn.XLOOKUP(D112,products!$A$2:$A$49,products!$B$2:$B$49,,0)</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Large</v>
      </c>
      <c r="P112" t="str">
        <f>_xlfn.XLOOKUP(C112,customers!$A$2:$A$1001,customers!$I$2:$I$1001,,0)</f>
        <v>Yes</v>
      </c>
    </row>
    <row r="113" spans="1:16" x14ac:dyDescent="0.4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_xlfn.XLOOKUP(D113,products!$A$2:$A$49,products!$B$2:$B$49,,0)</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Robusta</v>
      </c>
      <c r="O113" t="str">
        <f t="shared" si="5"/>
        <v>Dark</v>
      </c>
      <c r="P113" t="str">
        <f>_xlfn.XLOOKUP(C113,customers!$A$2:$A$1001,customers!$I$2:$I$1001,,0)</f>
        <v>No</v>
      </c>
    </row>
    <row r="114" spans="1:16" x14ac:dyDescent="0.4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_xlfn.XLOOKUP(D114,products!$A$2:$A$49,products!$B$2:$B$49,,0)</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_xlfn.XLOOKUP(C114,customers!$A$2:$A$1001,customers!$I$2:$I$1001,,0)</f>
        <v>No</v>
      </c>
    </row>
    <row r="115" spans="1:16" x14ac:dyDescent="0.4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_xlfn.XLOOKUP(D115,products!$A$2:$A$49,products!$B$2:$B$49,,0)</f>
        <v>Lib</v>
      </c>
      <c r="J115" t="str">
        <f>_xlfn.XLOOKUP(D115,products!$A$2:$A$49,products!$C$2:$C$49,,0)</f>
        <v>M</v>
      </c>
      <c r="K115" s="4">
        <f>_xlfn.XLOOKUP(D115,products!$A$2:$A$49,products!$D$2:$D$49,,0)</f>
        <v>1</v>
      </c>
      <c r="L115" s="5">
        <f>_xlfn.XLOOKUP(D115,products!$A$2:$A$49,products!$E$2:$E$49,,0)</f>
        <v>14.55</v>
      </c>
      <c r="M115" s="5">
        <f t="shared" si="3"/>
        <v>14.55</v>
      </c>
      <c r="N115" t="str">
        <f t="shared" si="4"/>
        <v>Liberica</v>
      </c>
      <c r="O115" t="str">
        <f t="shared" si="5"/>
        <v>Medium</v>
      </c>
      <c r="P115" t="str">
        <f>_xlfn.XLOOKUP(C115,customers!$A$2:$A$1001,customers!$I$2:$I$1001,,0)</f>
        <v>No</v>
      </c>
    </row>
    <row r="116" spans="1:16" x14ac:dyDescent="0.4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_xlfn.XLOOKUP(D116,products!$A$2:$A$49,products!$B$2:$B$49,,0)</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Robusta</v>
      </c>
      <c r="O116" t="str">
        <f t="shared" si="5"/>
        <v>Large</v>
      </c>
      <c r="P116" t="str">
        <f>_xlfn.XLOOKUP(C116,customers!$A$2:$A$1001,customers!$I$2:$I$1001,,0)</f>
        <v>No</v>
      </c>
    </row>
    <row r="117" spans="1:16" x14ac:dyDescent="0.4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_xlfn.XLOOKUP(D117,products!$A$2:$A$49,products!$B$2:$B$49,,0)</f>
        <v>Lib</v>
      </c>
      <c r="J117" t="str">
        <f>_xlfn.XLOOKUP(D117,products!$A$2:$A$49,products!$C$2:$C$49,,0)</f>
        <v>L</v>
      </c>
      <c r="K117" s="4">
        <f>_xlfn.XLOOKUP(D117,products!$A$2:$A$49,products!$D$2:$D$49,,0)</f>
        <v>1</v>
      </c>
      <c r="L117" s="5">
        <f>_xlfn.XLOOKUP(D117,products!$A$2:$A$49,products!$E$2:$E$49,,0)</f>
        <v>15.85</v>
      </c>
      <c r="M117" s="5">
        <f t="shared" si="3"/>
        <v>15.85</v>
      </c>
      <c r="N117" t="str">
        <f t="shared" si="4"/>
        <v>Liberica</v>
      </c>
      <c r="O117" t="str">
        <f t="shared" si="5"/>
        <v>Large</v>
      </c>
      <c r="P117" t="str">
        <f>_xlfn.XLOOKUP(C117,customers!$A$2:$A$1001,customers!$I$2:$I$1001,,0)</f>
        <v>No</v>
      </c>
    </row>
    <row r="118" spans="1:16" x14ac:dyDescent="0.4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_xlfn.XLOOKUP(D118,products!$A$2:$A$49,products!$B$2:$B$49,,0)</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Liberica</v>
      </c>
      <c r="O118" t="str">
        <f t="shared" si="5"/>
        <v>Large</v>
      </c>
      <c r="P118" t="str">
        <f>_xlfn.XLOOKUP(C118,customers!$A$2:$A$1001,customers!$I$2:$I$1001,,0)</f>
        <v>Yes</v>
      </c>
    </row>
    <row r="119" spans="1:16" x14ac:dyDescent="0.4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_xlfn.XLOOKUP(D119,products!$A$2:$A$49,products!$B$2:$B$49,,0)</f>
        <v>Lib</v>
      </c>
      <c r="J119" t="str">
        <f>_xlfn.XLOOKUP(D119,products!$A$2:$A$49,products!$C$2:$C$49,,0)</f>
        <v>L</v>
      </c>
      <c r="K119" s="4">
        <f>_xlfn.XLOOKUP(D119,products!$A$2:$A$49,products!$D$2:$D$49,,0)</f>
        <v>0.5</v>
      </c>
      <c r="L119" s="5">
        <f>_xlfn.XLOOKUP(D119,products!$A$2:$A$49,products!$E$2:$E$49,,0)</f>
        <v>9.51</v>
      </c>
      <c r="M119" s="5">
        <f t="shared" si="3"/>
        <v>38.04</v>
      </c>
      <c r="N119" t="str">
        <f t="shared" si="4"/>
        <v>Liberica</v>
      </c>
      <c r="O119" t="str">
        <f t="shared" si="5"/>
        <v>Large</v>
      </c>
      <c r="P119" t="str">
        <f>_xlfn.XLOOKUP(C119,customers!$A$2:$A$1001,customers!$I$2:$I$1001,,0)</f>
        <v>No</v>
      </c>
    </row>
    <row r="120" spans="1:16" x14ac:dyDescent="0.4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_xlfn.XLOOKUP(D120,products!$A$2:$A$49,products!$B$2:$B$49,,0)</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_xlfn.XLOOKUP(C120,customers!$A$2:$A$1001,customers!$I$2:$I$1001,,0)</f>
        <v>Yes</v>
      </c>
    </row>
    <row r="121" spans="1:16" x14ac:dyDescent="0.4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_xlfn.XLOOKUP(D121,products!$A$2:$A$49,products!$B$2:$B$49,,0)</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_xlfn.XLOOKUP(C121,customers!$A$2:$A$1001,customers!$I$2:$I$1001,,0)</f>
        <v>No</v>
      </c>
    </row>
    <row r="122" spans="1:16" x14ac:dyDescent="0.4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_xlfn.XLOOKUP(D122,products!$A$2:$A$49,products!$B$2:$B$49,,0)</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Large</v>
      </c>
      <c r="P122" t="str">
        <f>_xlfn.XLOOKUP(C122,customers!$A$2:$A$1001,customers!$I$2:$I$1001,,0)</f>
        <v>No</v>
      </c>
    </row>
    <row r="123" spans="1:16" x14ac:dyDescent="0.4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_xlfn.XLOOKUP(D123,products!$A$2:$A$49,products!$B$2:$B$49,,0)</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_xlfn.XLOOKUP(C123,customers!$A$2:$A$1001,customers!$I$2:$I$1001,,0)</f>
        <v>No</v>
      </c>
    </row>
    <row r="124" spans="1:16" x14ac:dyDescent="0.4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_xlfn.XLOOKUP(D124,products!$A$2:$A$49,products!$B$2:$B$49,,0)</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_xlfn.XLOOKUP(C124,customers!$A$2:$A$1001,customers!$I$2:$I$1001,,0)</f>
        <v>Yes</v>
      </c>
    </row>
    <row r="125" spans="1:16" x14ac:dyDescent="0.4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_xlfn.XLOOKUP(D125,products!$A$2:$A$49,products!$B$2:$B$49,,0)</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Liberica</v>
      </c>
      <c r="O125" t="str">
        <f t="shared" si="5"/>
        <v>Large</v>
      </c>
      <c r="P125" t="str">
        <f>_xlfn.XLOOKUP(C125,customers!$A$2:$A$1001,customers!$I$2:$I$1001,,0)</f>
        <v>No</v>
      </c>
    </row>
    <row r="126" spans="1:16" x14ac:dyDescent="0.4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_xlfn.XLOOKUP(D126,products!$A$2:$A$49,products!$B$2:$B$49,,0)</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Liberica</v>
      </c>
      <c r="O126" t="str">
        <f t="shared" si="5"/>
        <v>Medium</v>
      </c>
      <c r="P126" t="str">
        <f>_xlfn.XLOOKUP(C126,customers!$A$2:$A$1001,customers!$I$2:$I$1001,,0)</f>
        <v>Yes</v>
      </c>
    </row>
    <row r="127" spans="1:16" x14ac:dyDescent="0.4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_xlfn.XLOOKUP(D127,products!$A$2:$A$49,products!$B$2:$B$49,,0)</f>
        <v>Lib</v>
      </c>
      <c r="J127" t="str">
        <f>_xlfn.XLOOKUP(D127,products!$A$2:$A$49,products!$C$2:$C$49,,0)</f>
        <v>M</v>
      </c>
      <c r="K127" s="4">
        <f>_xlfn.XLOOKUP(D127,products!$A$2:$A$49,products!$D$2:$D$49,,0)</f>
        <v>0.5</v>
      </c>
      <c r="L127" s="5">
        <f>_xlfn.XLOOKUP(D127,products!$A$2:$A$49,products!$E$2:$E$49,,0)</f>
        <v>8.73</v>
      </c>
      <c r="M127" s="5">
        <f t="shared" si="3"/>
        <v>26.19</v>
      </c>
      <c r="N127" t="str">
        <f t="shared" si="4"/>
        <v>Liberica</v>
      </c>
      <c r="O127" t="str">
        <f t="shared" si="5"/>
        <v>Medium</v>
      </c>
      <c r="P127" t="str">
        <f>_xlfn.XLOOKUP(C127,customers!$A$2:$A$1001,customers!$I$2:$I$1001,,0)</f>
        <v>Yes</v>
      </c>
    </row>
    <row r="128" spans="1:16" x14ac:dyDescent="0.4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_xlfn.XLOOKUP(D128,products!$A$2:$A$49,products!$B$2:$B$49,,0)</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_xlfn.XLOOKUP(C128,customers!$A$2:$A$1001,customers!$I$2:$I$1001,,0)</f>
        <v>No</v>
      </c>
    </row>
    <row r="129" spans="1:16" x14ac:dyDescent="0.4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_xlfn.XLOOKUP(D129,products!$A$2:$A$49,products!$B$2:$B$49,,0)</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Liberica</v>
      </c>
      <c r="O129" t="str">
        <f t="shared" si="5"/>
        <v>Dark</v>
      </c>
      <c r="P129" t="str">
        <f>_xlfn.XLOOKUP(C129,customers!$A$2:$A$1001,customers!$I$2:$I$1001,,0)</f>
        <v>No</v>
      </c>
    </row>
    <row r="130" spans="1:16" x14ac:dyDescent="0.4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_xlfn.XLOOKUP(D130,products!$A$2:$A$49,products!$B$2:$B$49,,0)</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_xlfn.XLOOKUP(C130,customers!$A$2:$A$1001,customers!$I$2:$I$1001,,0)</f>
        <v>No</v>
      </c>
    </row>
    <row r="131" spans="1:16" x14ac:dyDescent="0.4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_xlfn.XLOOKUP(D131,products!$A$2:$A$49,products!$B$2:$B$49,,0)</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_xlfn.XLOOKUP(C131,customers!$A$2:$A$1001,customers!$I$2:$I$1001,,0)</f>
        <v>Yes</v>
      </c>
    </row>
    <row r="132" spans="1:16" x14ac:dyDescent="0.4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_xlfn.XLOOKUP(D132,products!$A$2:$A$49,products!$B$2:$B$49,,0)</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Large</v>
      </c>
      <c r="P132" t="str">
        <f>_xlfn.XLOOKUP(C132,customers!$A$2:$A$1001,customers!$I$2:$I$1001,,0)</f>
        <v>Yes</v>
      </c>
    </row>
    <row r="133" spans="1:16" x14ac:dyDescent="0.4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_xlfn.XLOOKUP(D133,products!$A$2:$A$49,products!$B$2:$B$49,,0)</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_xlfn.XLOOKUP(C133,customers!$A$2:$A$1001,customers!$I$2:$I$1001,,0)</f>
        <v>Yes</v>
      </c>
    </row>
    <row r="134" spans="1:16" x14ac:dyDescent="0.4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_xlfn.XLOOKUP(D134,products!$A$2:$A$49,products!$B$2:$B$49,,0)</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Large</v>
      </c>
      <c r="P134" t="str">
        <f>_xlfn.XLOOKUP(C134,customers!$A$2:$A$1001,customers!$I$2:$I$1001,,0)</f>
        <v>Yes</v>
      </c>
    </row>
    <row r="135" spans="1:16" x14ac:dyDescent="0.4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_xlfn.XLOOKUP(D135,products!$A$2:$A$49,products!$B$2:$B$49,,0)</f>
        <v>Lib</v>
      </c>
      <c r="J135" t="str">
        <f>_xlfn.XLOOKUP(D135,products!$A$2:$A$49,products!$C$2:$C$49,,0)</f>
        <v>D</v>
      </c>
      <c r="K135" s="4">
        <f>_xlfn.XLOOKUP(D135,products!$A$2:$A$49,products!$D$2:$D$49,,0)</f>
        <v>1</v>
      </c>
      <c r="L135" s="5">
        <f>_xlfn.XLOOKUP(D135,products!$A$2:$A$49,products!$E$2:$E$49,,0)</f>
        <v>12.95</v>
      </c>
      <c r="M135" s="5">
        <f t="shared" si="6"/>
        <v>12.95</v>
      </c>
      <c r="N135" t="str">
        <f t="shared" si="7"/>
        <v>Liberica</v>
      </c>
      <c r="O135" t="str">
        <f t="shared" si="8"/>
        <v>Dark</v>
      </c>
      <c r="P135" t="str">
        <f>_xlfn.XLOOKUP(C135,customers!$A$2:$A$1001,customers!$I$2:$I$1001,,0)</f>
        <v>No</v>
      </c>
    </row>
    <row r="136" spans="1:16" x14ac:dyDescent="0.4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_xlfn.XLOOKUP(D136,products!$A$2:$A$49,products!$B$2:$B$49,,0)</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_xlfn.XLOOKUP(C136,customers!$A$2:$A$1001,customers!$I$2:$I$1001,,0)</f>
        <v>Yes</v>
      </c>
    </row>
    <row r="137" spans="1:16" x14ac:dyDescent="0.4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_xlfn.XLOOKUP(D137,products!$A$2:$A$49,products!$B$2:$B$49,,0)</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Large</v>
      </c>
      <c r="P137" t="str">
        <f>_xlfn.XLOOKUP(C137,customers!$A$2:$A$1001,customers!$I$2:$I$1001,,0)</f>
        <v>Yes</v>
      </c>
    </row>
    <row r="138" spans="1:16" x14ac:dyDescent="0.4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_xlfn.XLOOKUP(D138,products!$A$2:$A$49,products!$B$2:$B$49,,0)</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_xlfn.XLOOKUP(C138,customers!$A$2:$A$1001,customers!$I$2:$I$1001,,0)</f>
        <v>No</v>
      </c>
    </row>
    <row r="139" spans="1:16" x14ac:dyDescent="0.4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_xlfn.XLOOKUP(D139,products!$A$2:$A$49,products!$B$2:$B$49,,0)</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Large</v>
      </c>
      <c r="P139" t="str">
        <f>_xlfn.XLOOKUP(C139,customers!$A$2:$A$1001,customers!$I$2:$I$1001,,0)</f>
        <v>No</v>
      </c>
    </row>
    <row r="140" spans="1:16" x14ac:dyDescent="0.4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_xlfn.XLOOKUP(D140,products!$A$2:$A$49,products!$B$2:$B$49,,0)</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_xlfn.XLOOKUP(C140,customers!$A$2:$A$1001,customers!$I$2:$I$1001,,0)</f>
        <v>No</v>
      </c>
    </row>
    <row r="141" spans="1:16" x14ac:dyDescent="0.4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_xlfn.XLOOKUP(D141,products!$A$2:$A$49,products!$B$2:$B$49,,0)</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Liberica</v>
      </c>
      <c r="O141" t="str">
        <f t="shared" si="8"/>
        <v>Dark</v>
      </c>
      <c r="P141" t="str">
        <f>_xlfn.XLOOKUP(C141,customers!$A$2:$A$1001,customers!$I$2:$I$1001,,0)</f>
        <v>Yes</v>
      </c>
    </row>
    <row r="142" spans="1:16" x14ac:dyDescent="0.4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_xlfn.XLOOKUP(D142,products!$A$2:$A$49,products!$B$2:$B$49,,0)</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Liberica</v>
      </c>
      <c r="O142" t="str">
        <f t="shared" si="8"/>
        <v>Dark</v>
      </c>
      <c r="P142" t="str">
        <f>_xlfn.XLOOKUP(C142,customers!$A$2:$A$1001,customers!$I$2:$I$1001,,0)</f>
        <v>Yes</v>
      </c>
    </row>
    <row r="143" spans="1:16" x14ac:dyDescent="0.4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_xlfn.XLOOKUP(D143,products!$A$2:$A$49,products!$B$2:$B$49,,0)</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Large</v>
      </c>
      <c r="P143" t="str">
        <f>_xlfn.XLOOKUP(C143,customers!$A$2:$A$1001,customers!$I$2:$I$1001,,0)</f>
        <v>Yes</v>
      </c>
    </row>
    <row r="144" spans="1:16" x14ac:dyDescent="0.4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_xlfn.XLOOKUP(D144,products!$A$2:$A$49,products!$B$2:$B$49,,0)</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Large</v>
      </c>
      <c r="P144" t="str">
        <f>_xlfn.XLOOKUP(C144,customers!$A$2:$A$1001,customers!$I$2:$I$1001,,0)</f>
        <v>Yes</v>
      </c>
    </row>
    <row r="145" spans="1:16" x14ac:dyDescent="0.4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_xlfn.XLOOKUP(D145,products!$A$2:$A$49,products!$B$2:$B$49,,0)</f>
        <v>Lib</v>
      </c>
      <c r="J145" t="str">
        <f>_xlfn.XLOOKUP(D145,products!$A$2:$A$49,products!$C$2:$C$49,,0)</f>
        <v>M</v>
      </c>
      <c r="K145" s="4">
        <f>_xlfn.XLOOKUP(D145,products!$A$2:$A$49,products!$D$2:$D$49,,0)</f>
        <v>0.5</v>
      </c>
      <c r="L145" s="5">
        <f>_xlfn.XLOOKUP(D145,products!$A$2:$A$49,products!$E$2:$E$49,,0)</f>
        <v>8.73</v>
      </c>
      <c r="M145" s="5">
        <f t="shared" si="6"/>
        <v>17.46</v>
      </c>
      <c r="N145" t="str">
        <f t="shared" si="7"/>
        <v>Liberica</v>
      </c>
      <c r="O145" t="str">
        <f t="shared" si="8"/>
        <v>Medium</v>
      </c>
      <c r="P145" t="str">
        <f>_xlfn.XLOOKUP(C145,customers!$A$2:$A$1001,customers!$I$2:$I$1001,,0)</f>
        <v>No</v>
      </c>
    </row>
    <row r="146" spans="1:16" x14ac:dyDescent="0.4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_xlfn.XLOOKUP(D146,products!$A$2:$A$49,products!$B$2:$B$49,,0)</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Large</v>
      </c>
      <c r="P146" t="str">
        <f>_xlfn.XLOOKUP(C146,customers!$A$2:$A$1001,customers!$I$2:$I$1001,,0)</f>
        <v>Yes</v>
      </c>
    </row>
    <row r="147" spans="1:16" x14ac:dyDescent="0.4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_xlfn.XLOOKUP(D147,products!$A$2:$A$49,products!$B$2:$B$49,,0)</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Liberica</v>
      </c>
      <c r="O147" t="str">
        <f t="shared" si="8"/>
        <v>Medium</v>
      </c>
      <c r="P147" t="str">
        <f>_xlfn.XLOOKUP(C147,customers!$A$2:$A$1001,customers!$I$2:$I$1001,,0)</f>
        <v>No</v>
      </c>
    </row>
    <row r="148" spans="1:16" x14ac:dyDescent="0.4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_xlfn.XLOOKUP(D148,products!$A$2:$A$49,products!$B$2:$B$49,,0)</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Liberica</v>
      </c>
      <c r="O148" t="str">
        <f t="shared" si="8"/>
        <v>Medium</v>
      </c>
      <c r="P148" t="str">
        <f>_xlfn.XLOOKUP(C148,customers!$A$2:$A$1001,customers!$I$2:$I$1001,,0)</f>
        <v>No</v>
      </c>
    </row>
    <row r="149" spans="1:16" x14ac:dyDescent="0.4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_xlfn.XLOOKUP(D149,products!$A$2:$A$49,products!$B$2:$B$49,,0)</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_xlfn.XLOOKUP(C149,customers!$A$2:$A$1001,customers!$I$2:$I$1001,,0)</f>
        <v>No</v>
      </c>
    </row>
    <row r="150" spans="1:16" x14ac:dyDescent="0.4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_xlfn.XLOOKUP(D150,products!$A$2:$A$49,products!$B$2:$B$49,,0)</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_xlfn.XLOOKUP(C150,customers!$A$2:$A$1001,customers!$I$2:$I$1001,,0)</f>
        <v>Yes</v>
      </c>
    </row>
    <row r="151" spans="1:16" x14ac:dyDescent="0.4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_xlfn.XLOOKUP(D151,products!$A$2:$A$49,products!$B$2:$B$49,,0)</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_xlfn.XLOOKUP(C151,customers!$A$2:$A$1001,customers!$I$2:$I$1001,,0)</f>
        <v>Yes</v>
      </c>
    </row>
    <row r="152" spans="1:16" x14ac:dyDescent="0.4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_xlfn.XLOOKUP(D152,products!$A$2:$A$49,products!$B$2:$B$49,,0)</f>
        <v>Lib</v>
      </c>
      <c r="J152" t="str">
        <f>_xlfn.XLOOKUP(D152,products!$A$2:$A$49,products!$C$2:$C$49,,0)</f>
        <v>D</v>
      </c>
      <c r="K152" s="4">
        <f>_xlfn.XLOOKUP(D152,products!$A$2:$A$49,products!$D$2:$D$49,,0)</f>
        <v>1</v>
      </c>
      <c r="L152" s="5">
        <f>_xlfn.XLOOKUP(D152,products!$A$2:$A$49,products!$E$2:$E$49,,0)</f>
        <v>12.95</v>
      </c>
      <c r="M152" s="5">
        <f t="shared" si="6"/>
        <v>12.95</v>
      </c>
      <c r="N152" t="str">
        <f t="shared" si="7"/>
        <v>Liberica</v>
      </c>
      <c r="O152" t="str">
        <f t="shared" si="8"/>
        <v>Dark</v>
      </c>
      <c r="P152" t="str">
        <f>_xlfn.XLOOKUP(C152,customers!$A$2:$A$1001,customers!$I$2:$I$1001,,0)</f>
        <v>Yes</v>
      </c>
    </row>
    <row r="153" spans="1:16" x14ac:dyDescent="0.4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_xlfn.XLOOKUP(D153,products!$A$2:$A$49,products!$B$2:$B$49,,0)</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_xlfn.XLOOKUP(C153,customers!$A$2:$A$1001,customers!$I$2:$I$1001,,0)</f>
        <v>Yes</v>
      </c>
    </row>
    <row r="154" spans="1:16" x14ac:dyDescent="0.4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_xlfn.XLOOKUP(D154,products!$A$2:$A$49,products!$B$2:$B$49,,0)</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Robusta</v>
      </c>
      <c r="O154" t="str">
        <f t="shared" si="8"/>
        <v>Medium</v>
      </c>
      <c r="P154" t="str">
        <f>_xlfn.XLOOKUP(C154,customers!$A$2:$A$1001,customers!$I$2:$I$1001,,0)</f>
        <v>Yes</v>
      </c>
    </row>
    <row r="155" spans="1:16" x14ac:dyDescent="0.4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_xlfn.XLOOKUP(D155,products!$A$2:$A$49,products!$B$2:$B$49,,0)</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Robusta</v>
      </c>
      <c r="O155" t="str">
        <f t="shared" si="8"/>
        <v>Dark</v>
      </c>
      <c r="P155" t="str">
        <f>_xlfn.XLOOKUP(C155,customers!$A$2:$A$1001,customers!$I$2:$I$1001,,0)</f>
        <v>No</v>
      </c>
    </row>
    <row r="156" spans="1:16" x14ac:dyDescent="0.4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_xlfn.XLOOKUP(D156,products!$A$2:$A$49,products!$B$2:$B$49,,0)</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_xlfn.XLOOKUP(C156,customers!$A$2:$A$1001,customers!$I$2:$I$1001,,0)</f>
        <v>No</v>
      </c>
    </row>
    <row r="157" spans="1:16" x14ac:dyDescent="0.4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_xlfn.XLOOKUP(D157,products!$A$2:$A$49,products!$B$2:$B$49,,0)</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_xlfn.XLOOKUP(C157,customers!$A$2:$A$1001,customers!$I$2:$I$1001,,0)</f>
        <v>Yes</v>
      </c>
    </row>
    <row r="158" spans="1:16" x14ac:dyDescent="0.4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_xlfn.XLOOKUP(D158,products!$A$2:$A$49,products!$B$2:$B$49,,0)</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_xlfn.XLOOKUP(C158,customers!$A$2:$A$1001,customers!$I$2:$I$1001,,0)</f>
        <v>Yes</v>
      </c>
    </row>
    <row r="159" spans="1:16" x14ac:dyDescent="0.4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_xlfn.XLOOKUP(D159,products!$A$2:$A$49,products!$B$2:$B$49,,0)</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Robusta</v>
      </c>
      <c r="O159" t="str">
        <f t="shared" si="8"/>
        <v>Dark</v>
      </c>
      <c r="P159" t="str">
        <f>_xlfn.XLOOKUP(C159,customers!$A$2:$A$1001,customers!$I$2:$I$1001,,0)</f>
        <v>No</v>
      </c>
    </row>
    <row r="160" spans="1:16" x14ac:dyDescent="0.4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_xlfn.XLOOKUP(D160,products!$A$2:$A$49,products!$B$2:$B$49,,0)</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Robusta</v>
      </c>
      <c r="O160" t="str">
        <f t="shared" si="8"/>
        <v>Dark</v>
      </c>
      <c r="P160" t="str">
        <f>_xlfn.XLOOKUP(C160,customers!$A$2:$A$1001,customers!$I$2:$I$1001,,0)</f>
        <v>Yes</v>
      </c>
    </row>
    <row r="161" spans="1:16" x14ac:dyDescent="0.4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_xlfn.XLOOKUP(D161,products!$A$2:$A$49,products!$B$2:$B$49,,0)</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Liberica</v>
      </c>
      <c r="O161" t="str">
        <f t="shared" si="8"/>
        <v>Large</v>
      </c>
      <c r="P161" t="str">
        <f>_xlfn.XLOOKUP(C161,customers!$A$2:$A$1001,customers!$I$2:$I$1001,,0)</f>
        <v>No</v>
      </c>
    </row>
    <row r="162" spans="1:16" x14ac:dyDescent="0.4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_xlfn.XLOOKUP(D162,products!$A$2:$A$49,products!$B$2:$B$49,,0)</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_xlfn.XLOOKUP(C162,customers!$A$2:$A$1001,customers!$I$2:$I$1001,,0)</f>
        <v>No</v>
      </c>
    </row>
    <row r="163" spans="1:16" x14ac:dyDescent="0.4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_xlfn.XLOOKUP(D163,products!$A$2:$A$49,products!$B$2:$B$49,,0)</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Large</v>
      </c>
      <c r="P163" t="str">
        <f>_xlfn.XLOOKUP(C163,customers!$A$2:$A$1001,customers!$I$2:$I$1001,,0)</f>
        <v>No</v>
      </c>
    </row>
    <row r="164" spans="1:16" x14ac:dyDescent="0.4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_xlfn.XLOOKUP(D164,products!$A$2:$A$49,products!$B$2:$B$49,,0)</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_xlfn.XLOOKUP(C164,customers!$A$2:$A$1001,customers!$I$2:$I$1001,,0)</f>
        <v>Yes</v>
      </c>
    </row>
    <row r="165" spans="1:16" x14ac:dyDescent="0.4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_xlfn.XLOOKUP(D165,products!$A$2:$A$49,products!$B$2:$B$49,,0)</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Robusta</v>
      </c>
      <c r="O165" t="str">
        <f t="shared" si="8"/>
        <v>Dark</v>
      </c>
      <c r="P165" t="str">
        <f>_xlfn.XLOOKUP(C165,customers!$A$2:$A$1001,customers!$I$2:$I$1001,,0)</f>
        <v>No</v>
      </c>
    </row>
    <row r="166" spans="1:16" x14ac:dyDescent="0.4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_xlfn.XLOOKUP(D166,products!$A$2:$A$49,products!$B$2:$B$49,,0)</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_xlfn.XLOOKUP(C166,customers!$A$2:$A$1001,customers!$I$2:$I$1001,,0)</f>
        <v>No</v>
      </c>
    </row>
    <row r="167" spans="1:16" x14ac:dyDescent="0.4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_xlfn.XLOOKUP(D167,products!$A$2:$A$49,products!$B$2:$B$49,,0)</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Robusta</v>
      </c>
      <c r="O167" t="str">
        <f t="shared" si="8"/>
        <v>Dark</v>
      </c>
      <c r="P167" t="str">
        <f>_xlfn.XLOOKUP(C167,customers!$A$2:$A$1001,customers!$I$2:$I$1001,,0)</f>
        <v>Yes</v>
      </c>
    </row>
    <row r="168" spans="1:16" x14ac:dyDescent="0.4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_xlfn.XLOOKUP(D168,products!$A$2:$A$49,products!$B$2:$B$49,,0)</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Robusta</v>
      </c>
      <c r="O168" t="str">
        <f t="shared" si="8"/>
        <v>Dark</v>
      </c>
      <c r="P168" t="str">
        <f>_xlfn.XLOOKUP(C168,customers!$A$2:$A$1001,customers!$I$2:$I$1001,,0)</f>
        <v>Yes</v>
      </c>
    </row>
    <row r="169" spans="1:16" x14ac:dyDescent="0.4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_xlfn.XLOOKUP(D169,products!$A$2:$A$49,products!$B$2:$B$49,,0)</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_xlfn.XLOOKUP(C169,customers!$A$2:$A$1001,customers!$I$2:$I$1001,,0)</f>
        <v>Yes</v>
      </c>
    </row>
    <row r="170" spans="1:16" x14ac:dyDescent="0.4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_xlfn.XLOOKUP(D170,products!$A$2:$A$49,products!$B$2:$B$49,,0)</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_xlfn.XLOOKUP(C170,customers!$A$2:$A$1001,customers!$I$2:$I$1001,,0)</f>
        <v>No</v>
      </c>
    </row>
    <row r="171" spans="1:16" x14ac:dyDescent="0.4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_xlfn.XLOOKUP(D171,products!$A$2:$A$49,products!$B$2:$B$49,,0)</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Robusta</v>
      </c>
      <c r="O171" t="str">
        <f t="shared" si="8"/>
        <v>Dark</v>
      </c>
      <c r="P171" t="str">
        <f>_xlfn.XLOOKUP(C171,customers!$A$2:$A$1001,customers!$I$2:$I$1001,,0)</f>
        <v>No</v>
      </c>
    </row>
    <row r="172" spans="1:16" x14ac:dyDescent="0.4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_xlfn.XLOOKUP(D172,products!$A$2:$A$49,products!$B$2:$B$49,,0)</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Large</v>
      </c>
      <c r="P172" t="str">
        <f>_xlfn.XLOOKUP(C172,customers!$A$2:$A$1001,customers!$I$2:$I$1001,,0)</f>
        <v>No</v>
      </c>
    </row>
    <row r="173" spans="1:16" x14ac:dyDescent="0.4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_xlfn.XLOOKUP(D173,products!$A$2:$A$49,products!$B$2:$B$49,,0)</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_xlfn.XLOOKUP(C173,customers!$A$2:$A$1001,customers!$I$2:$I$1001,,0)</f>
        <v>Yes</v>
      </c>
    </row>
    <row r="174" spans="1:16" x14ac:dyDescent="0.4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_xlfn.XLOOKUP(D174,products!$A$2:$A$49,products!$B$2:$B$49,,0)</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_xlfn.XLOOKUP(C174,customers!$A$2:$A$1001,customers!$I$2:$I$1001,,0)</f>
        <v>No</v>
      </c>
    </row>
    <row r="175" spans="1:16" x14ac:dyDescent="0.4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_xlfn.XLOOKUP(D175,products!$A$2:$A$49,products!$B$2:$B$49,,0)</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Robusta</v>
      </c>
      <c r="O175" t="str">
        <f t="shared" si="8"/>
        <v>Medium</v>
      </c>
      <c r="P175" t="str">
        <f>_xlfn.XLOOKUP(C175,customers!$A$2:$A$1001,customers!$I$2:$I$1001,,0)</f>
        <v>No</v>
      </c>
    </row>
    <row r="176" spans="1:16" x14ac:dyDescent="0.4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_xlfn.XLOOKUP(D176,products!$A$2:$A$49,products!$B$2:$B$49,,0)</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Large</v>
      </c>
      <c r="P176" t="str">
        <f>_xlfn.XLOOKUP(C176,customers!$A$2:$A$1001,customers!$I$2:$I$1001,,0)</f>
        <v>Yes</v>
      </c>
    </row>
    <row r="177" spans="1:16" x14ac:dyDescent="0.4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_xlfn.XLOOKUP(D177,products!$A$2:$A$49,products!$B$2:$B$49,,0)</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_xlfn.XLOOKUP(C177,customers!$A$2:$A$1001,customers!$I$2:$I$1001,,0)</f>
        <v>Yes</v>
      </c>
    </row>
    <row r="178" spans="1:16" x14ac:dyDescent="0.4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_xlfn.XLOOKUP(D178,products!$A$2:$A$49,products!$B$2:$B$49,,0)</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Large</v>
      </c>
      <c r="P178" t="str">
        <f>_xlfn.XLOOKUP(C178,customers!$A$2:$A$1001,customers!$I$2:$I$1001,,0)</f>
        <v>Yes</v>
      </c>
    </row>
    <row r="179" spans="1:16" x14ac:dyDescent="0.4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_xlfn.XLOOKUP(D179,products!$A$2:$A$49,products!$B$2:$B$49,,0)</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Robusta</v>
      </c>
      <c r="O179" t="str">
        <f t="shared" si="8"/>
        <v>Large</v>
      </c>
      <c r="P179" t="str">
        <f>_xlfn.XLOOKUP(C179,customers!$A$2:$A$1001,customers!$I$2:$I$1001,,0)</f>
        <v>Yes</v>
      </c>
    </row>
    <row r="180" spans="1:16" x14ac:dyDescent="0.4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_xlfn.XLOOKUP(D180,products!$A$2:$A$49,products!$B$2:$B$49,,0)</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Large</v>
      </c>
      <c r="P180" t="str">
        <f>_xlfn.XLOOKUP(C180,customers!$A$2:$A$1001,customers!$I$2:$I$1001,,0)</f>
        <v>No</v>
      </c>
    </row>
    <row r="181" spans="1:16" x14ac:dyDescent="0.4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_xlfn.XLOOKUP(D181,products!$A$2:$A$49,products!$B$2:$B$49,,0)</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_xlfn.XLOOKUP(C181,customers!$A$2:$A$1001,customers!$I$2:$I$1001,,0)</f>
        <v>No</v>
      </c>
    </row>
    <row r="182" spans="1:16" x14ac:dyDescent="0.4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_xlfn.XLOOKUP(D182,products!$A$2:$A$49,products!$B$2:$B$49,,0)</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Large</v>
      </c>
      <c r="P182" t="str">
        <f>_xlfn.XLOOKUP(C182,customers!$A$2:$A$1001,customers!$I$2:$I$1001,,0)</f>
        <v>No</v>
      </c>
    </row>
    <row r="183" spans="1:16" x14ac:dyDescent="0.4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_xlfn.XLOOKUP(D183,products!$A$2:$A$49,products!$B$2:$B$49,,0)</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_xlfn.XLOOKUP(C183,customers!$A$2:$A$1001,customers!$I$2:$I$1001,,0)</f>
        <v>No</v>
      </c>
    </row>
    <row r="184" spans="1:16" x14ac:dyDescent="0.4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_xlfn.XLOOKUP(D184,products!$A$2:$A$49,products!$B$2:$B$49,,0)</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Robusta</v>
      </c>
      <c r="O184" t="str">
        <f t="shared" si="8"/>
        <v>Dark</v>
      </c>
      <c r="P184" t="str">
        <f>_xlfn.XLOOKUP(C184,customers!$A$2:$A$1001,customers!$I$2:$I$1001,,0)</f>
        <v>No</v>
      </c>
    </row>
    <row r="185" spans="1:16" x14ac:dyDescent="0.4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_xlfn.XLOOKUP(D185,products!$A$2:$A$49,products!$B$2:$B$49,,0)</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_xlfn.XLOOKUP(C185,customers!$A$2:$A$1001,customers!$I$2:$I$1001,,0)</f>
        <v>No</v>
      </c>
    </row>
    <row r="186" spans="1:16" x14ac:dyDescent="0.4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_xlfn.XLOOKUP(D186,products!$A$2:$A$49,products!$B$2:$B$49,,0)</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Large</v>
      </c>
      <c r="P186" t="str">
        <f>_xlfn.XLOOKUP(C186,customers!$A$2:$A$1001,customers!$I$2:$I$1001,,0)</f>
        <v>No</v>
      </c>
    </row>
    <row r="187" spans="1:16" x14ac:dyDescent="0.4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_xlfn.XLOOKUP(D187,products!$A$2:$A$49,products!$B$2:$B$49,,0)</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_xlfn.XLOOKUP(C187,customers!$A$2:$A$1001,customers!$I$2:$I$1001,,0)</f>
        <v>Yes</v>
      </c>
    </row>
    <row r="188" spans="1:16" x14ac:dyDescent="0.4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_xlfn.XLOOKUP(D188,products!$A$2:$A$49,products!$B$2:$B$49,,0)</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Robusta</v>
      </c>
      <c r="O188" t="str">
        <f t="shared" si="8"/>
        <v>Medium</v>
      </c>
      <c r="P188" t="str">
        <f>_xlfn.XLOOKUP(C188,customers!$A$2:$A$1001,customers!$I$2:$I$1001,,0)</f>
        <v>No</v>
      </c>
    </row>
    <row r="189" spans="1:16" x14ac:dyDescent="0.4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_xlfn.XLOOKUP(D189,products!$A$2:$A$49,products!$B$2:$B$49,,0)</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Liberica</v>
      </c>
      <c r="O189" t="str">
        <f t="shared" si="8"/>
        <v>Medium</v>
      </c>
      <c r="P189" t="str">
        <f>_xlfn.XLOOKUP(C189,customers!$A$2:$A$1001,customers!$I$2:$I$1001,,0)</f>
        <v>Yes</v>
      </c>
    </row>
    <row r="190" spans="1:16" x14ac:dyDescent="0.4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_xlfn.XLOOKUP(D190,products!$A$2:$A$49,products!$B$2:$B$49,,0)</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Large</v>
      </c>
      <c r="P190" t="str">
        <f>_xlfn.XLOOKUP(C190,customers!$A$2:$A$1001,customers!$I$2:$I$1001,,0)</f>
        <v>Yes</v>
      </c>
    </row>
    <row r="191" spans="1:16" x14ac:dyDescent="0.4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_xlfn.XLOOKUP(D191,products!$A$2:$A$49,products!$B$2:$B$49,,0)</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Liberica</v>
      </c>
      <c r="O191" t="str">
        <f t="shared" si="8"/>
        <v>Medium</v>
      </c>
      <c r="P191" t="str">
        <f>_xlfn.XLOOKUP(C191,customers!$A$2:$A$1001,customers!$I$2:$I$1001,,0)</f>
        <v>Yes</v>
      </c>
    </row>
    <row r="192" spans="1:16" x14ac:dyDescent="0.4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_xlfn.XLOOKUP(D192,products!$A$2:$A$49,products!$B$2:$B$49,,0)</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Liberica</v>
      </c>
      <c r="O192" t="str">
        <f t="shared" si="8"/>
        <v>Medium</v>
      </c>
      <c r="P192" t="str">
        <f>_xlfn.XLOOKUP(C192,customers!$A$2:$A$1001,customers!$I$2:$I$1001,,0)</f>
        <v>Yes</v>
      </c>
    </row>
    <row r="193" spans="1:16" x14ac:dyDescent="0.4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_xlfn.XLOOKUP(D193,products!$A$2:$A$49,products!$B$2:$B$49,,0)</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Liberica</v>
      </c>
      <c r="O193" t="str">
        <f t="shared" si="8"/>
        <v>Dark</v>
      </c>
      <c r="P193" t="str">
        <f>_xlfn.XLOOKUP(C193,customers!$A$2:$A$1001,customers!$I$2:$I$1001,,0)</f>
        <v>Yes</v>
      </c>
    </row>
    <row r="194" spans="1:16" x14ac:dyDescent="0.4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_xlfn.XLOOKUP(D194,products!$A$2:$A$49,products!$B$2:$B$49,,0)</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_xlfn.XLOOKUP(C194,customers!$A$2:$A$1001,customers!$I$2:$I$1001,,0)</f>
        <v>Yes</v>
      </c>
    </row>
    <row r="195" spans="1:16" x14ac:dyDescent="0.4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_xlfn.XLOOKUP(D195,products!$A$2:$A$49,products!$B$2:$B$49,,0)</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_xlfn.XLOOKUP(C195,customers!$A$2:$A$1001,customers!$I$2:$I$1001,,0)</f>
        <v>No</v>
      </c>
    </row>
    <row r="196" spans="1:16" x14ac:dyDescent="0.4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_xlfn.XLOOKUP(D196,products!$A$2:$A$49,products!$B$2:$B$49,,0)</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_xlfn.XLOOKUP(C196,customers!$A$2:$A$1001,customers!$I$2:$I$1001,,0)</f>
        <v>No</v>
      </c>
    </row>
    <row r="197" spans="1:16" x14ac:dyDescent="0.4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_xlfn.XLOOKUP(D197,products!$A$2:$A$49,products!$B$2:$B$49,,0)</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Large</v>
      </c>
      <c r="P197" t="str">
        <f>_xlfn.XLOOKUP(C197,customers!$A$2:$A$1001,customers!$I$2:$I$1001,,0)</f>
        <v>No</v>
      </c>
    </row>
    <row r="198" spans="1:16" x14ac:dyDescent="0.4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_xlfn.XLOOKUP(D198,products!$A$2:$A$49,products!$B$2:$B$49,,0)</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Large</v>
      </c>
      <c r="P198" t="str">
        <f>_xlfn.XLOOKUP(C198,customers!$A$2:$A$1001,customers!$I$2:$I$1001,,0)</f>
        <v>No</v>
      </c>
    </row>
    <row r="199" spans="1:16" x14ac:dyDescent="0.4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_xlfn.XLOOKUP(D199,products!$A$2:$A$49,products!$B$2:$B$49,,0)</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Liberica</v>
      </c>
      <c r="O199" t="str">
        <f t="shared" si="11"/>
        <v>Dark</v>
      </c>
      <c r="P199" t="str">
        <f>_xlfn.XLOOKUP(C199,customers!$A$2:$A$1001,customers!$I$2:$I$1001,,0)</f>
        <v>No</v>
      </c>
    </row>
    <row r="200" spans="1:16" x14ac:dyDescent="0.4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_xlfn.XLOOKUP(D200,products!$A$2:$A$49,products!$B$2:$B$49,,0)</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Liberica</v>
      </c>
      <c r="O200" t="str">
        <f t="shared" si="11"/>
        <v>Dark</v>
      </c>
      <c r="P200" t="str">
        <f>_xlfn.XLOOKUP(C200,customers!$A$2:$A$1001,customers!$I$2:$I$1001,,0)</f>
        <v>No</v>
      </c>
    </row>
    <row r="201" spans="1:16" x14ac:dyDescent="0.4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_xlfn.XLOOKUP(D201,products!$A$2:$A$49,products!$B$2:$B$49,,0)</f>
        <v>Lib</v>
      </c>
      <c r="J201" t="str">
        <f>_xlfn.XLOOKUP(D201,products!$A$2:$A$49,products!$C$2:$C$49,,0)</f>
        <v>L</v>
      </c>
      <c r="K201" s="4">
        <f>_xlfn.XLOOKUP(D201,products!$A$2:$A$49,products!$D$2:$D$49,,0)</f>
        <v>0.5</v>
      </c>
      <c r="L201" s="5">
        <f>_xlfn.XLOOKUP(D201,products!$A$2:$A$49,products!$E$2:$E$49,,0)</f>
        <v>9.51</v>
      </c>
      <c r="M201" s="5">
        <f t="shared" si="9"/>
        <v>38.04</v>
      </c>
      <c r="N201" t="str">
        <f t="shared" si="10"/>
        <v>Liberica</v>
      </c>
      <c r="O201" t="str">
        <f t="shared" si="11"/>
        <v>Large</v>
      </c>
      <c r="P201" t="str">
        <f>_xlfn.XLOOKUP(C201,customers!$A$2:$A$1001,customers!$I$2:$I$1001,,0)</f>
        <v>No</v>
      </c>
    </row>
    <row r="202" spans="1:16" x14ac:dyDescent="0.4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_xlfn.XLOOKUP(D202,products!$A$2:$A$49,products!$B$2:$B$49,,0)</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_xlfn.XLOOKUP(C202,customers!$A$2:$A$1001,customers!$I$2:$I$1001,,0)</f>
        <v>No</v>
      </c>
    </row>
    <row r="203" spans="1:16" x14ac:dyDescent="0.4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_xlfn.XLOOKUP(D203,products!$A$2:$A$49,products!$B$2:$B$49,,0)</f>
        <v>Lib</v>
      </c>
      <c r="J203" t="str">
        <f>_xlfn.XLOOKUP(D203,products!$A$2:$A$49,products!$C$2:$C$49,,0)</f>
        <v>L</v>
      </c>
      <c r="K203" s="4">
        <f>_xlfn.XLOOKUP(D203,products!$A$2:$A$49,products!$D$2:$D$49,,0)</f>
        <v>0.5</v>
      </c>
      <c r="L203" s="5">
        <f>_xlfn.XLOOKUP(D203,products!$A$2:$A$49,products!$E$2:$E$49,,0)</f>
        <v>9.51</v>
      </c>
      <c r="M203" s="5">
        <f t="shared" si="9"/>
        <v>57.06</v>
      </c>
      <c r="N203" t="str">
        <f t="shared" si="10"/>
        <v>Liberica</v>
      </c>
      <c r="O203" t="str">
        <f t="shared" si="11"/>
        <v>Large</v>
      </c>
      <c r="P203" t="str">
        <f>_xlfn.XLOOKUP(C203,customers!$A$2:$A$1001,customers!$I$2:$I$1001,,0)</f>
        <v>No</v>
      </c>
    </row>
    <row r="204" spans="1:16" x14ac:dyDescent="0.4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_xlfn.XLOOKUP(D204,products!$A$2:$A$49,products!$B$2:$B$49,,0)</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Liberica</v>
      </c>
      <c r="O204" t="str">
        <f t="shared" si="11"/>
        <v>Dark</v>
      </c>
      <c r="P204" t="str">
        <f>_xlfn.XLOOKUP(C204,customers!$A$2:$A$1001,customers!$I$2:$I$1001,,0)</f>
        <v>Yes</v>
      </c>
    </row>
    <row r="205" spans="1:16" x14ac:dyDescent="0.4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_xlfn.XLOOKUP(D205,products!$A$2:$A$49,products!$B$2:$B$49,,0)</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Liberica</v>
      </c>
      <c r="O205" t="str">
        <f t="shared" si="11"/>
        <v>Large</v>
      </c>
      <c r="P205" t="str">
        <f>_xlfn.XLOOKUP(C205,customers!$A$2:$A$1001,customers!$I$2:$I$1001,,0)</f>
        <v>No</v>
      </c>
    </row>
    <row r="206" spans="1:16" x14ac:dyDescent="0.4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_xlfn.XLOOKUP(D206,products!$A$2:$A$49,products!$B$2:$B$49,,0)</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_xlfn.XLOOKUP(C206,customers!$A$2:$A$1001,customers!$I$2:$I$1001,,0)</f>
        <v>No</v>
      </c>
    </row>
    <row r="207" spans="1:16" x14ac:dyDescent="0.4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_xlfn.XLOOKUP(D207,products!$A$2:$A$49,products!$B$2:$B$49,,0)</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Robusta</v>
      </c>
      <c r="O207" t="str">
        <f t="shared" si="11"/>
        <v>Dark</v>
      </c>
      <c r="P207" t="str">
        <f>_xlfn.XLOOKUP(C207,customers!$A$2:$A$1001,customers!$I$2:$I$1001,,0)</f>
        <v>Yes</v>
      </c>
    </row>
    <row r="208" spans="1:16" x14ac:dyDescent="0.4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_xlfn.XLOOKUP(D208,products!$A$2:$A$49,products!$B$2:$B$49,,0)</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_xlfn.XLOOKUP(C208,customers!$A$2:$A$1001,customers!$I$2:$I$1001,,0)</f>
        <v>No</v>
      </c>
    </row>
    <row r="209" spans="1:16" x14ac:dyDescent="0.4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_xlfn.XLOOKUP(D209,products!$A$2:$A$49,products!$B$2:$B$49,,0)</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_xlfn.XLOOKUP(C209,customers!$A$2:$A$1001,customers!$I$2:$I$1001,,0)</f>
        <v>Yes</v>
      </c>
    </row>
    <row r="210" spans="1:16" x14ac:dyDescent="0.4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_xlfn.XLOOKUP(D210,products!$A$2:$A$49,products!$B$2:$B$49,,0)</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_xlfn.XLOOKUP(C210,customers!$A$2:$A$1001,customers!$I$2:$I$1001,,0)</f>
        <v>Yes</v>
      </c>
    </row>
    <row r="211" spans="1:16" x14ac:dyDescent="0.4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_xlfn.XLOOKUP(D211,products!$A$2:$A$49,products!$B$2:$B$49,,0)</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_xlfn.XLOOKUP(C211,customers!$A$2:$A$1001,customers!$I$2:$I$1001,,0)</f>
        <v>No</v>
      </c>
    </row>
    <row r="212" spans="1:16" x14ac:dyDescent="0.4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_xlfn.XLOOKUP(D212,products!$A$2:$A$49,products!$B$2:$B$49,,0)</f>
        <v>Lib</v>
      </c>
      <c r="J212" t="str">
        <f>_xlfn.XLOOKUP(D212,products!$A$2:$A$49,products!$C$2:$C$49,,0)</f>
        <v>D</v>
      </c>
      <c r="K212" s="4">
        <f>_xlfn.XLOOKUP(D212,products!$A$2:$A$49,products!$D$2:$D$49,,0)</f>
        <v>1</v>
      </c>
      <c r="L212" s="5">
        <f>_xlfn.XLOOKUP(D212,products!$A$2:$A$49,products!$E$2:$E$49,,0)</f>
        <v>12.95</v>
      </c>
      <c r="M212" s="5">
        <f t="shared" si="9"/>
        <v>51.8</v>
      </c>
      <c r="N212" t="str">
        <f t="shared" si="10"/>
        <v>Liberica</v>
      </c>
      <c r="O212" t="str">
        <f t="shared" si="11"/>
        <v>Dark</v>
      </c>
      <c r="P212" t="str">
        <f>_xlfn.XLOOKUP(C212,customers!$A$2:$A$1001,customers!$I$2:$I$1001,,0)</f>
        <v>Yes</v>
      </c>
    </row>
    <row r="213" spans="1:16" x14ac:dyDescent="0.4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_xlfn.XLOOKUP(D213,products!$A$2:$A$49,products!$B$2:$B$49,,0)</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Large</v>
      </c>
      <c r="P213" t="str">
        <f>_xlfn.XLOOKUP(C213,customers!$A$2:$A$1001,customers!$I$2:$I$1001,,0)</f>
        <v>No</v>
      </c>
    </row>
    <row r="214" spans="1:16" x14ac:dyDescent="0.4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_xlfn.XLOOKUP(D214,products!$A$2:$A$49,products!$B$2:$B$49,,0)</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_xlfn.XLOOKUP(C214,customers!$A$2:$A$1001,customers!$I$2:$I$1001,,0)</f>
        <v>Yes</v>
      </c>
    </row>
    <row r="215" spans="1:16" x14ac:dyDescent="0.4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_xlfn.XLOOKUP(D215,products!$A$2:$A$49,products!$B$2:$B$49,,0)</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Robusta</v>
      </c>
      <c r="O215" t="str">
        <f t="shared" si="11"/>
        <v>Dark</v>
      </c>
      <c r="P215" t="str">
        <f>_xlfn.XLOOKUP(C215,customers!$A$2:$A$1001,customers!$I$2:$I$1001,,0)</f>
        <v>No</v>
      </c>
    </row>
    <row r="216" spans="1:16" x14ac:dyDescent="0.4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_xlfn.XLOOKUP(D216,products!$A$2:$A$49,products!$B$2:$B$49,,0)</f>
        <v>Lib</v>
      </c>
      <c r="J216" t="str">
        <f>_xlfn.XLOOKUP(D216,products!$A$2:$A$49,products!$C$2:$C$49,,0)</f>
        <v>L</v>
      </c>
      <c r="K216" s="4">
        <f>_xlfn.XLOOKUP(D216,products!$A$2:$A$49,products!$D$2:$D$49,,0)</f>
        <v>1</v>
      </c>
      <c r="L216" s="5">
        <f>_xlfn.XLOOKUP(D216,products!$A$2:$A$49,products!$E$2:$E$49,,0)</f>
        <v>15.85</v>
      </c>
      <c r="M216" s="5">
        <f t="shared" si="9"/>
        <v>31.7</v>
      </c>
      <c r="N216" t="str">
        <f t="shared" si="10"/>
        <v>Liberica</v>
      </c>
      <c r="O216" t="str">
        <f t="shared" si="11"/>
        <v>Large</v>
      </c>
      <c r="P216" t="str">
        <f>_xlfn.XLOOKUP(C216,customers!$A$2:$A$1001,customers!$I$2:$I$1001,,0)</f>
        <v>No</v>
      </c>
    </row>
    <row r="217" spans="1:16" x14ac:dyDescent="0.4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_xlfn.XLOOKUP(D217,products!$A$2:$A$49,products!$B$2:$B$49,,0)</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Liberica</v>
      </c>
      <c r="O217" t="str">
        <f t="shared" si="11"/>
        <v>Dark</v>
      </c>
      <c r="P217" t="str">
        <f>_xlfn.XLOOKUP(C217,customers!$A$2:$A$1001,customers!$I$2:$I$1001,,0)</f>
        <v>No</v>
      </c>
    </row>
    <row r="218" spans="1:16" x14ac:dyDescent="0.4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_xlfn.XLOOKUP(D218,products!$A$2:$A$49,products!$B$2:$B$49,,0)</f>
        <v>Lib</v>
      </c>
      <c r="J218" t="str">
        <f>_xlfn.XLOOKUP(D218,products!$A$2:$A$49,products!$C$2:$C$49,,0)</f>
        <v>M</v>
      </c>
      <c r="K218" s="4">
        <f>_xlfn.XLOOKUP(D218,products!$A$2:$A$49,products!$D$2:$D$49,,0)</f>
        <v>1</v>
      </c>
      <c r="L218" s="5">
        <f>_xlfn.XLOOKUP(D218,products!$A$2:$A$49,products!$E$2:$E$49,,0)</f>
        <v>14.55</v>
      </c>
      <c r="M218" s="5">
        <f t="shared" si="9"/>
        <v>58.2</v>
      </c>
      <c r="N218" t="str">
        <f t="shared" si="10"/>
        <v>Liberica</v>
      </c>
      <c r="O218" t="str">
        <f t="shared" si="11"/>
        <v>Medium</v>
      </c>
      <c r="P218" t="str">
        <f>_xlfn.XLOOKUP(C218,customers!$A$2:$A$1001,customers!$I$2:$I$1001,,0)</f>
        <v>Yes</v>
      </c>
    </row>
    <row r="219" spans="1:16" x14ac:dyDescent="0.4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_xlfn.XLOOKUP(D219,products!$A$2:$A$49,products!$B$2:$B$49,,0)</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Large</v>
      </c>
      <c r="P219" t="str">
        <f>_xlfn.XLOOKUP(C219,customers!$A$2:$A$1001,customers!$I$2:$I$1001,,0)</f>
        <v>No</v>
      </c>
    </row>
    <row r="220" spans="1:16" x14ac:dyDescent="0.4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_xlfn.XLOOKUP(D220,products!$A$2:$A$49,products!$B$2:$B$49,,0)</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_xlfn.XLOOKUP(C220,customers!$A$2:$A$1001,customers!$I$2:$I$1001,,0)</f>
        <v>Yes</v>
      </c>
    </row>
    <row r="221" spans="1:16" x14ac:dyDescent="0.4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_xlfn.XLOOKUP(D221,products!$A$2:$A$49,products!$B$2:$B$49,,0)</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Robusta</v>
      </c>
      <c r="O221" t="str">
        <f t="shared" si="11"/>
        <v>Large</v>
      </c>
      <c r="P221" t="str">
        <f>_xlfn.XLOOKUP(C221,customers!$A$2:$A$1001,customers!$I$2:$I$1001,,0)</f>
        <v>No</v>
      </c>
    </row>
    <row r="222" spans="1:16" x14ac:dyDescent="0.4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_xlfn.XLOOKUP(D222,products!$A$2:$A$49,products!$B$2:$B$49,,0)</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Robusta</v>
      </c>
      <c r="O222" t="str">
        <f t="shared" si="11"/>
        <v>Medium</v>
      </c>
      <c r="P222" t="str">
        <f>_xlfn.XLOOKUP(C222,customers!$A$2:$A$1001,customers!$I$2:$I$1001,,0)</f>
        <v>No</v>
      </c>
    </row>
    <row r="223" spans="1:16" x14ac:dyDescent="0.4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_xlfn.XLOOKUP(D223,products!$A$2:$A$49,products!$B$2:$B$49,,0)</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Large</v>
      </c>
      <c r="P223" t="str">
        <f>_xlfn.XLOOKUP(C223,customers!$A$2:$A$1001,customers!$I$2:$I$1001,,0)</f>
        <v>Yes</v>
      </c>
    </row>
    <row r="224" spans="1:16" x14ac:dyDescent="0.4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_xlfn.XLOOKUP(D224,products!$A$2:$A$49,products!$B$2:$B$49,,0)</f>
        <v>Lib</v>
      </c>
      <c r="J224" t="str">
        <f>_xlfn.XLOOKUP(D224,products!$A$2:$A$49,products!$C$2:$C$49,,0)</f>
        <v>D</v>
      </c>
      <c r="K224" s="4">
        <f>_xlfn.XLOOKUP(D224,products!$A$2:$A$49,products!$D$2:$D$49,,0)</f>
        <v>0.5</v>
      </c>
      <c r="L224" s="5">
        <f>_xlfn.XLOOKUP(D224,products!$A$2:$A$49,products!$E$2:$E$49,,0)</f>
        <v>7.77</v>
      </c>
      <c r="M224" s="5">
        <f t="shared" si="9"/>
        <v>23.31</v>
      </c>
      <c r="N224" t="str">
        <f t="shared" si="10"/>
        <v>Liberica</v>
      </c>
      <c r="O224" t="str">
        <f t="shared" si="11"/>
        <v>Dark</v>
      </c>
      <c r="P224" t="str">
        <f>_xlfn.XLOOKUP(C224,customers!$A$2:$A$1001,customers!$I$2:$I$1001,,0)</f>
        <v>No</v>
      </c>
    </row>
    <row r="225" spans="1:16" x14ac:dyDescent="0.4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_xlfn.XLOOKUP(D225,products!$A$2:$A$49,products!$B$2:$B$49,,0)</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Large</v>
      </c>
      <c r="P225" t="str">
        <f>_xlfn.XLOOKUP(C225,customers!$A$2:$A$1001,customers!$I$2:$I$1001,,0)</f>
        <v>Yes</v>
      </c>
    </row>
    <row r="226" spans="1:16" x14ac:dyDescent="0.4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_xlfn.XLOOKUP(D226,products!$A$2:$A$49,products!$B$2:$B$49,,0)</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Liberica</v>
      </c>
      <c r="O226" t="str">
        <f t="shared" si="11"/>
        <v>Dark</v>
      </c>
      <c r="P226" t="str">
        <f>_xlfn.XLOOKUP(C226,customers!$A$2:$A$1001,customers!$I$2:$I$1001,,0)</f>
        <v>Yes</v>
      </c>
    </row>
    <row r="227" spans="1:16" x14ac:dyDescent="0.4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_xlfn.XLOOKUP(D227,products!$A$2:$A$49,products!$B$2:$B$49,,0)</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Robusta</v>
      </c>
      <c r="O227" t="str">
        <f t="shared" si="11"/>
        <v>Large</v>
      </c>
      <c r="P227" t="str">
        <f>_xlfn.XLOOKUP(C227,customers!$A$2:$A$1001,customers!$I$2:$I$1001,,0)</f>
        <v>No</v>
      </c>
    </row>
    <row r="228" spans="1:16" x14ac:dyDescent="0.4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_xlfn.XLOOKUP(D228,products!$A$2:$A$49,products!$B$2:$B$49,,0)</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_xlfn.XLOOKUP(C228,customers!$A$2:$A$1001,customers!$I$2:$I$1001,,0)</f>
        <v>No</v>
      </c>
    </row>
    <row r="229" spans="1:16" x14ac:dyDescent="0.4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_xlfn.XLOOKUP(D229,products!$A$2:$A$49,products!$B$2:$B$49,,0)</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Robusta</v>
      </c>
      <c r="O229" t="str">
        <f t="shared" si="11"/>
        <v>Dark</v>
      </c>
      <c r="P229" t="str">
        <f>_xlfn.XLOOKUP(C229,customers!$A$2:$A$1001,customers!$I$2:$I$1001,,0)</f>
        <v>Yes</v>
      </c>
    </row>
    <row r="230" spans="1:16" x14ac:dyDescent="0.4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_xlfn.XLOOKUP(D230,products!$A$2:$A$49,products!$B$2:$B$49,,0)</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Robusta</v>
      </c>
      <c r="O230" t="str">
        <f t="shared" si="11"/>
        <v>Large</v>
      </c>
      <c r="P230" t="str">
        <f>_xlfn.XLOOKUP(C230,customers!$A$2:$A$1001,customers!$I$2:$I$1001,,0)</f>
        <v>No</v>
      </c>
    </row>
    <row r="231" spans="1:16" x14ac:dyDescent="0.4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_xlfn.XLOOKUP(D231,products!$A$2:$A$49,products!$B$2:$B$49,,0)</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Liberica</v>
      </c>
      <c r="O231" t="str">
        <f t="shared" si="11"/>
        <v>Medium</v>
      </c>
      <c r="P231" t="str">
        <f>_xlfn.XLOOKUP(C231,customers!$A$2:$A$1001,customers!$I$2:$I$1001,,0)</f>
        <v>No</v>
      </c>
    </row>
    <row r="232" spans="1:16" x14ac:dyDescent="0.4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_xlfn.XLOOKUP(D232,products!$A$2:$A$49,products!$B$2:$B$49,,0)</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_xlfn.XLOOKUP(C232,customers!$A$2:$A$1001,customers!$I$2:$I$1001,,0)</f>
        <v>No</v>
      </c>
    </row>
    <row r="233" spans="1:16" x14ac:dyDescent="0.4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_xlfn.XLOOKUP(D233,products!$A$2:$A$49,products!$B$2:$B$49,,0)</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Liberica</v>
      </c>
      <c r="O233" t="str">
        <f t="shared" si="11"/>
        <v>Medium</v>
      </c>
      <c r="P233" t="str">
        <f>_xlfn.XLOOKUP(C233,customers!$A$2:$A$1001,customers!$I$2:$I$1001,,0)</f>
        <v>Yes</v>
      </c>
    </row>
    <row r="234" spans="1:16" x14ac:dyDescent="0.4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_xlfn.XLOOKUP(D234,products!$A$2:$A$49,products!$B$2:$B$49,,0)</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Liberica</v>
      </c>
      <c r="O234" t="str">
        <f t="shared" si="11"/>
        <v>Large</v>
      </c>
      <c r="P234" t="str">
        <f>_xlfn.XLOOKUP(C234,customers!$A$2:$A$1001,customers!$I$2:$I$1001,,0)</f>
        <v>No</v>
      </c>
    </row>
    <row r="235" spans="1:16" x14ac:dyDescent="0.4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_xlfn.XLOOKUP(D235,products!$A$2:$A$49,products!$B$2:$B$49,,0)</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_xlfn.XLOOKUP(C235,customers!$A$2:$A$1001,customers!$I$2:$I$1001,,0)</f>
        <v>No</v>
      </c>
    </row>
    <row r="236" spans="1:16" x14ac:dyDescent="0.4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_xlfn.XLOOKUP(D236,products!$A$2:$A$49,products!$B$2:$B$49,,0)</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Liberica</v>
      </c>
      <c r="O236" t="str">
        <f t="shared" si="11"/>
        <v>Large</v>
      </c>
      <c r="P236" t="str">
        <f>_xlfn.XLOOKUP(C236,customers!$A$2:$A$1001,customers!$I$2:$I$1001,,0)</f>
        <v>No</v>
      </c>
    </row>
    <row r="237" spans="1:16" x14ac:dyDescent="0.4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_xlfn.XLOOKUP(D237,products!$A$2:$A$49,products!$B$2:$B$49,,0)</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Liberica</v>
      </c>
      <c r="O237" t="str">
        <f t="shared" si="11"/>
        <v>Large</v>
      </c>
      <c r="P237" t="str">
        <f>_xlfn.XLOOKUP(C237,customers!$A$2:$A$1001,customers!$I$2:$I$1001,,0)</f>
        <v>No</v>
      </c>
    </row>
    <row r="238" spans="1:16" x14ac:dyDescent="0.4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_xlfn.XLOOKUP(D238,products!$A$2:$A$49,products!$B$2:$B$49,,0)</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Liberica</v>
      </c>
      <c r="O238" t="str">
        <f t="shared" si="11"/>
        <v>Dark</v>
      </c>
      <c r="P238" t="str">
        <f>_xlfn.XLOOKUP(C238,customers!$A$2:$A$1001,customers!$I$2:$I$1001,,0)</f>
        <v>No</v>
      </c>
    </row>
    <row r="239" spans="1:16" x14ac:dyDescent="0.4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_xlfn.XLOOKUP(D239,products!$A$2:$A$49,products!$B$2:$B$49,,0)</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Robusta</v>
      </c>
      <c r="O239" t="str">
        <f t="shared" si="11"/>
        <v>Large</v>
      </c>
      <c r="P239" t="str">
        <f>_xlfn.XLOOKUP(C239,customers!$A$2:$A$1001,customers!$I$2:$I$1001,,0)</f>
        <v>Yes</v>
      </c>
    </row>
    <row r="240" spans="1:16" x14ac:dyDescent="0.4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_xlfn.XLOOKUP(D240,products!$A$2:$A$49,products!$B$2:$B$49,,0)</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Robusta</v>
      </c>
      <c r="O240" t="str">
        <f t="shared" si="11"/>
        <v>Medium</v>
      </c>
      <c r="P240" t="str">
        <f>_xlfn.XLOOKUP(C240,customers!$A$2:$A$1001,customers!$I$2:$I$1001,,0)</f>
        <v>Yes</v>
      </c>
    </row>
    <row r="241" spans="1:16" x14ac:dyDescent="0.4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_xlfn.XLOOKUP(D241,products!$A$2:$A$49,products!$B$2:$B$49,,0)</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Large</v>
      </c>
      <c r="P241" t="str">
        <f>_xlfn.XLOOKUP(C241,customers!$A$2:$A$1001,customers!$I$2:$I$1001,,0)</f>
        <v>No</v>
      </c>
    </row>
    <row r="242" spans="1:16" x14ac:dyDescent="0.4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_xlfn.XLOOKUP(D242,products!$A$2:$A$49,products!$B$2:$B$49,,0)</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_xlfn.XLOOKUP(C242,customers!$A$2:$A$1001,customers!$I$2:$I$1001,,0)</f>
        <v>Yes</v>
      </c>
    </row>
    <row r="243" spans="1:16" x14ac:dyDescent="0.4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_xlfn.XLOOKUP(D243,products!$A$2:$A$49,products!$B$2:$B$49,,0)</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Robusta</v>
      </c>
      <c r="O243" t="str">
        <f t="shared" si="11"/>
        <v>Medium</v>
      </c>
      <c r="P243" t="str">
        <f>_xlfn.XLOOKUP(C243,customers!$A$2:$A$1001,customers!$I$2:$I$1001,,0)</f>
        <v>No</v>
      </c>
    </row>
    <row r="244" spans="1:16" x14ac:dyDescent="0.4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_xlfn.XLOOKUP(D244,products!$A$2:$A$49,products!$B$2:$B$49,,0)</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_xlfn.XLOOKUP(C244,customers!$A$2:$A$1001,customers!$I$2:$I$1001,,0)</f>
        <v>Yes</v>
      </c>
    </row>
    <row r="245" spans="1:16" x14ac:dyDescent="0.4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_xlfn.XLOOKUP(D245,products!$A$2:$A$49,products!$B$2:$B$49,,0)</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_xlfn.XLOOKUP(C245,customers!$A$2:$A$1001,customers!$I$2:$I$1001,,0)</f>
        <v>Yes</v>
      </c>
    </row>
    <row r="246" spans="1:16" x14ac:dyDescent="0.4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_xlfn.XLOOKUP(D246,products!$A$2:$A$49,products!$B$2:$B$49,,0)</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Liberica</v>
      </c>
      <c r="O246" t="str">
        <f t="shared" si="11"/>
        <v>Medium</v>
      </c>
      <c r="P246" t="str">
        <f>_xlfn.XLOOKUP(C246,customers!$A$2:$A$1001,customers!$I$2:$I$1001,,0)</f>
        <v>No</v>
      </c>
    </row>
    <row r="247" spans="1:16" x14ac:dyDescent="0.4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_xlfn.XLOOKUP(D247,products!$A$2:$A$49,products!$B$2:$B$49,,0)</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Liberica</v>
      </c>
      <c r="O247" t="str">
        <f t="shared" si="11"/>
        <v>Large</v>
      </c>
      <c r="P247" t="str">
        <f>_xlfn.XLOOKUP(C247,customers!$A$2:$A$1001,customers!$I$2:$I$1001,,0)</f>
        <v>Yes</v>
      </c>
    </row>
    <row r="248" spans="1:16" x14ac:dyDescent="0.4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_xlfn.XLOOKUP(D248,products!$A$2:$A$49,products!$B$2:$B$49,,0)</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Liberica</v>
      </c>
      <c r="O248" t="str">
        <f t="shared" si="11"/>
        <v>Dark</v>
      </c>
      <c r="P248" t="str">
        <f>_xlfn.XLOOKUP(C248,customers!$A$2:$A$1001,customers!$I$2:$I$1001,,0)</f>
        <v>No</v>
      </c>
    </row>
    <row r="249" spans="1:16" x14ac:dyDescent="0.4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_xlfn.XLOOKUP(D249,products!$A$2:$A$49,products!$B$2:$B$49,,0)</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Robusta</v>
      </c>
      <c r="O249" t="str">
        <f t="shared" si="11"/>
        <v>Large</v>
      </c>
      <c r="P249" t="str">
        <f>_xlfn.XLOOKUP(C249,customers!$A$2:$A$1001,customers!$I$2:$I$1001,,0)</f>
        <v>Yes</v>
      </c>
    </row>
    <row r="250" spans="1:16" x14ac:dyDescent="0.4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_xlfn.XLOOKUP(D250,products!$A$2:$A$49,products!$B$2:$B$49,,0)</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_xlfn.XLOOKUP(C250,customers!$A$2:$A$1001,customers!$I$2:$I$1001,,0)</f>
        <v>Yes</v>
      </c>
    </row>
    <row r="251" spans="1:16" x14ac:dyDescent="0.4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_xlfn.XLOOKUP(D251,products!$A$2:$A$49,products!$B$2:$B$49,,0)</f>
        <v>Lib</v>
      </c>
      <c r="J251" t="str">
        <f>_xlfn.XLOOKUP(D251,products!$A$2:$A$49,products!$C$2:$C$49,,0)</f>
        <v>L</v>
      </c>
      <c r="K251" s="4">
        <f>_xlfn.XLOOKUP(D251,products!$A$2:$A$49,products!$D$2:$D$49,,0)</f>
        <v>1</v>
      </c>
      <c r="L251" s="5">
        <f>_xlfn.XLOOKUP(D251,products!$A$2:$A$49,products!$E$2:$E$49,,0)</f>
        <v>15.85</v>
      </c>
      <c r="M251" s="5">
        <f t="shared" si="9"/>
        <v>15.85</v>
      </c>
      <c r="N251" t="str">
        <f t="shared" si="10"/>
        <v>Liberica</v>
      </c>
      <c r="O251" t="str">
        <f t="shared" si="11"/>
        <v>Large</v>
      </c>
      <c r="P251" t="str">
        <f>_xlfn.XLOOKUP(C251,customers!$A$2:$A$1001,customers!$I$2:$I$1001,,0)</f>
        <v>Yes</v>
      </c>
    </row>
    <row r="252" spans="1:16" x14ac:dyDescent="0.4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_xlfn.XLOOKUP(D252,products!$A$2:$A$49,products!$B$2:$B$49,,0)</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Robusta</v>
      </c>
      <c r="O252" t="str">
        <f t="shared" si="11"/>
        <v>Medium</v>
      </c>
      <c r="P252" t="str">
        <f>_xlfn.XLOOKUP(C252,customers!$A$2:$A$1001,customers!$I$2:$I$1001,,0)</f>
        <v>Yes</v>
      </c>
    </row>
    <row r="253" spans="1:16" x14ac:dyDescent="0.4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_xlfn.XLOOKUP(D253,products!$A$2:$A$49,products!$B$2:$B$49,,0)</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_xlfn.XLOOKUP(C253,customers!$A$2:$A$1001,customers!$I$2:$I$1001,,0)</f>
        <v>Yes</v>
      </c>
    </row>
    <row r="254" spans="1:16" x14ac:dyDescent="0.4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_xlfn.XLOOKUP(D254,products!$A$2:$A$49,products!$B$2:$B$49,,0)</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_xlfn.XLOOKUP(C254,customers!$A$2:$A$1001,customers!$I$2:$I$1001,,0)</f>
        <v>No</v>
      </c>
    </row>
    <row r="255" spans="1:16" x14ac:dyDescent="0.4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_xlfn.XLOOKUP(D255,products!$A$2:$A$49,products!$B$2:$B$49,,0)</f>
        <v>Lib</v>
      </c>
      <c r="J255" t="str">
        <f>_xlfn.XLOOKUP(D255,products!$A$2:$A$49,products!$C$2:$C$49,,0)</f>
        <v>M</v>
      </c>
      <c r="K255" s="4">
        <f>_xlfn.XLOOKUP(D255,products!$A$2:$A$49,products!$D$2:$D$49,,0)</f>
        <v>1</v>
      </c>
      <c r="L255" s="5">
        <f>_xlfn.XLOOKUP(D255,products!$A$2:$A$49,products!$E$2:$E$49,,0)</f>
        <v>14.55</v>
      </c>
      <c r="M255" s="5">
        <f t="shared" si="9"/>
        <v>58.2</v>
      </c>
      <c r="N255" t="str">
        <f t="shared" si="10"/>
        <v>Liberica</v>
      </c>
      <c r="O255" t="str">
        <f t="shared" si="11"/>
        <v>Medium</v>
      </c>
      <c r="P255" t="str">
        <f>_xlfn.XLOOKUP(C255,customers!$A$2:$A$1001,customers!$I$2:$I$1001,,0)</f>
        <v>No</v>
      </c>
    </row>
    <row r="256" spans="1:16" x14ac:dyDescent="0.4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_xlfn.XLOOKUP(D256,products!$A$2:$A$49,products!$B$2:$B$49,,0)</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Robusta</v>
      </c>
      <c r="O256" t="str">
        <f t="shared" si="11"/>
        <v>Large</v>
      </c>
      <c r="P256" t="str">
        <f>_xlfn.XLOOKUP(C256,customers!$A$2:$A$1001,customers!$I$2:$I$1001,,0)</f>
        <v>No</v>
      </c>
    </row>
    <row r="257" spans="1:16" x14ac:dyDescent="0.4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_xlfn.XLOOKUP(D257,products!$A$2:$A$49,products!$B$2:$B$49,,0)</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Robusta</v>
      </c>
      <c r="O257" t="str">
        <f t="shared" si="11"/>
        <v>Large</v>
      </c>
      <c r="P257" t="str">
        <f>_xlfn.XLOOKUP(C257,customers!$A$2:$A$1001,customers!$I$2:$I$1001,,0)</f>
        <v>No</v>
      </c>
    </row>
    <row r="258" spans="1:16" x14ac:dyDescent="0.4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_xlfn.XLOOKUP(D258,products!$A$2:$A$49,products!$B$2:$B$49,,0)</f>
        <v>Lib</v>
      </c>
      <c r="J258" t="str">
        <f>_xlfn.XLOOKUP(D258,products!$A$2:$A$49,products!$C$2:$C$49,,0)</f>
        <v>M</v>
      </c>
      <c r="K258" s="4">
        <f>_xlfn.XLOOKUP(D258,products!$A$2:$A$49,products!$D$2:$D$49,,0)</f>
        <v>0.5</v>
      </c>
      <c r="L258" s="5">
        <f>_xlfn.XLOOKUP(D258,products!$A$2:$A$49,products!$E$2:$E$49,,0)</f>
        <v>8.73</v>
      </c>
      <c r="M258" s="5">
        <f t="shared" si="9"/>
        <v>17.46</v>
      </c>
      <c r="N258" t="str">
        <f t="shared" si="10"/>
        <v>Liberica</v>
      </c>
      <c r="O258" t="str">
        <f t="shared" si="11"/>
        <v>Medium</v>
      </c>
      <c r="P258" t="str">
        <f>_xlfn.XLOOKUP(C258,customers!$A$2:$A$1001,customers!$I$2:$I$1001,,0)</f>
        <v>Yes</v>
      </c>
    </row>
    <row r="259" spans="1:16" x14ac:dyDescent="0.4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_xlfn.XLOOKUP(D259,products!$A$2:$A$49,products!$B$2:$B$49,,0)</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_xlfn.XLOOKUP(C259,customers!$A$2:$A$1001,customers!$I$2:$I$1001,,0)</f>
        <v>Yes</v>
      </c>
    </row>
    <row r="260" spans="1:16" x14ac:dyDescent="0.4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_xlfn.XLOOKUP(D260,products!$A$2:$A$49,products!$B$2:$B$49,,0)</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_xlfn.XLOOKUP(C260,customers!$A$2:$A$1001,customers!$I$2:$I$1001,,0)</f>
        <v>No</v>
      </c>
    </row>
    <row r="261" spans="1:16" x14ac:dyDescent="0.4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_xlfn.XLOOKUP(D261,products!$A$2:$A$49,products!$B$2:$B$49,,0)</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Robusta</v>
      </c>
      <c r="O261" t="str">
        <f t="shared" si="14"/>
        <v>Medium</v>
      </c>
      <c r="P261" t="str">
        <f>_xlfn.XLOOKUP(C261,customers!$A$2:$A$1001,customers!$I$2:$I$1001,,0)</f>
        <v>No</v>
      </c>
    </row>
    <row r="262" spans="1:16" x14ac:dyDescent="0.4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_xlfn.XLOOKUP(D262,products!$A$2:$A$49,products!$B$2:$B$49,,0)</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Robusta</v>
      </c>
      <c r="O262" t="str">
        <f t="shared" si="14"/>
        <v>Large</v>
      </c>
      <c r="P262" t="str">
        <f>_xlfn.XLOOKUP(C262,customers!$A$2:$A$1001,customers!$I$2:$I$1001,,0)</f>
        <v>Yes</v>
      </c>
    </row>
    <row r="263" spans="1:16" x14ac:dyDescent="0.4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_xlfn.XLOOKUP(D263,products!$A$2:$A$49,products!$B$2:$B$49,,0)</f>
        <v>Rob</v>
      </c>
      <c r="J263" t="str">
        <f>_xlfn.XLOOKUP(D263,products!$A$2:$A$49,products!$C$2:$C$49,,0)</f>
        <v>L</v>
      </c>
      <c r="K263" s="4">
        <f>_xlfn.XLOOKUP(D263,products!$A$2:$A$49,products!$D$2:$D$49,,0)</f>
        <v>1</v>
      </c>
      <c r="L263" s="5">
        <f>_xlfn.XLOOKUP(D263,products!$A$2:$A$49,products!$E$2:$E$49,,0)</f>
        <v>11.95</v>
      </c>
      <c r="M263" s="5">
        <f t="shared" si="12"/>
        <v>59.75</v>
      </c>
      <c r="N263" t="str">
        <f t="shared" si="13"/>
        <v>Robusta</v>
      </c>
      <c r="O263" t="str">
        <f t="shared" si="14"/>
        <v>Large</v>
      </c>
      <c r="P263" t="str">
        <f>_xlfn.XLOOKUP(C263,customers!$A$2:$A$1001,customers!$I$2:$I$1001,,0)</f>
        <v>Yes</v>
      </c>
    </row>
    <row r="264" spans="1:16" x14ac:dyDescent="0.4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_xlfn.XLOOKUP(D264,products!$A$2:$A$49,products!$B$2:$B$49,,0)</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_xlfn.XLOOKUP(C264,customers!$A$2:$A$1001,customers!$I$2:$I$1001,,0)</f>
        <v>No</v>
      </c>
    </row>
    <row r="265" spans="1:16" x14ac:dyDescent="0.4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_xlfn.XLOOKUP(D265,products!$A$2:$A$49,products!$B$2:$B$49,,0)</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Liberica</v>
      </c>
      <c r="O265" t="str">
        <f t="shared" si="14"/>
        <v>Medium</v>
      </c>
      <c r="P265" t="str">
        <f>_xlfn.XLOOKUP(C265,customers!$A$2:$A$1001,customers!$I$2:$I$1001,,0)</f>
        <v>No</v>
      </c>
    </row>
    <row r="266" spans="1:16" x14ac:dyDescent="0.4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_xlfn.XLOOKUP(D266,products!$A$2:$A$49,products!$B$2:$B$49,,0)</f>
        <v>Rob</v>
      </c>
      <c r="J266" t="str">
        <f>_xlfn.XLOOKUP(D266,products!$A$2:$A$49,products!$C$2:$C$49,,0)</f>
        <v>L</v>
      </c>
      <c r="K266" s="4">
        <f>_xlfn.XLOOKUP(D266,products!$A$2:$A$49,products!$D$2:$D$49,,0)</f>
        <v>1</v>
      </c>
      <c r="L266" s="5">
        <f>_xlfn.XLOOKUP(D266,products!$A$2:$A$49,products!$E$2:$E$49,,0)</f>
        <v>11.95</v>
      </c>
      <c r="M266" s="5">
        <f t="shared" si="12"/>
        <v>59.75</v>
      </c>
      <c r="N266" t="str">
        <f t="shared" si="13"/>
        <v>Robusta</v>
      </c>
      <c r="O266" t="str">
        <f t="shared" si="14"/>
        <v>Large</v>
      </c>
      <c r="P266" t="str">
        <f>_xlfn.XLOOKUP(C266,customers!$A$2:$A$1001,customers!$I$2:$I$1001,,0)</f>
        <v>Yes</v>
      </c>
    </row>
    <row r="267" spans="1:16" x14ac:dyDescent="0.4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_xlfn.XLOOKUP(D267,products!$A$2:$A$49,products!$B$2:$B$49,,0)</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_xlfn.XLOOKUP(C267,customers!$A$2:$A$1001,customers!$I$2:$I$1001,,0)</f>
        <v>Yes</v>
      </c>
    </row>
    <row r="268" spans="1:16" x14ac:dyDescent="0.4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_xlfn.XLOOKUP(D268,products!$A$2:$A$49,products!$B$2:$B$49,,0)</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_xlfn.XLOOKUP(C268,customers!$A$2:$A$1001,customers!$I$2:$I$1001,,0)</f>
        <v>No</v>
      </c>
    </row>
    <row r="269" spans="1:16" x14ac:dyDescent="0.4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_xlfn.XLOOKUP(D269,products!$A$2:$A$49,products!$B$2:$B$49,,0)</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_xlfn.XLOOKUP(C269,customers!$A$2:$A$1001,customers!$I$2:$I$1001,,0)</f>
        <v>Yes</v>
      </c>
    </row>
    <row r="270" spans="1:16" x14ac:dyDescent="0.4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_xlfn.XLOOKUP(D270,products!$A$2:$A$49,products!$B$2:$B$49,,0)</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_xlfn.XLOOKUP(C270,customers!$A$2:$A$1001,customers!$I$2:$I$1001,,0)</f>
        <v>Yes</v>
      </c>
    </row>
    <row r="271" spans="1:16" x14ac:dyDescent="0.4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_xlfn.XLOOKUP(D271,products!$A$2:$A$49,products!$B$2:$B$49,,0)</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_xlfn.XLOOKUP(C271,customers!$A$2:$A$1001,customers!$I$2:$I$1001,,0)</f>
        <v>No</v>
      </c>
    </row>
    <row r="272" spans="1:16" x14ac:dyDescent="0.4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_xlfn.XLOOKUP(D272,products!$A$2:$A$49,products!$B$2:$B$49,,0)</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_xlfn.XLOOKUP(C272,customers!$A$2:$A$1001,customers!$I$2:$I$1001,,0)</f>
        <v>Yes</v>
      </c>
    </row>
    <row r="273" spans="1:16" x14ac:dyDescent="0.4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_xlfn.XLOOKUP(D273,products!$A$2:$A$49,products!$B$2:$B$49,,0)</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_xlfn.XLOOKUP(C273,customers!$A$2:$A$1001,customers!$I$2:$I$1001,,0)</f>
        <v>Yes</v>
      </c>
    </row>
    <row r="274" spans="1:16" x14ac:dyDescent="0.4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_xlfn.XLOOKUP(D274,products!$A$2:$A$49,products!$B$2:$B$49,,0)</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Robusta</v>
      </c>
      <c r="O274" t="str">
        <f t="shared" si="14"/>
        <v>Large</v>
      </c>
      <c r="P274" t="str">
        <f>_xlfn.XLOOKUP(C274,customers!$A$2:$A$1001,customers!$I$2:$I$1001,,0)</f>
        <v>Yes</v>
      </c>
    </row>
    <row r="275" spans="1:16" x14ac:dyDescent="0.4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_xlfn.XLOOKUP(D275,products!$A$2:$A$49,products!$B$2:$B$49,,0)</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Large</v>
      </c>
      <c r="P275" t="str">
        <f>_xlfn.XLOOKUP(C275,customers!$A$2:$A$1001,customers!$I$2:$I$1001,,0)</f>
        <v>No</v>
      </c>
    </row>
    <row r="276" spans="1:16" x14ac:dyDescent="0.4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_xlfn.XLOOKUP(D276,products!$A$2:$A$49,products!$B$2:$B$49,,0)</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_xlfn.XLOOKUP(C276,customers!$A$2:$A$1001,customers!$I$2:$I$1001,,0)</f>
        <v>No</v>
      </c>
    </row>
    <row r="277" spans="1:16" x14ac:dyDescent="0.4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_xlfn.XLOOKUP(D277,products!$A$2:$A$49,products!$B$2:$B$49,,0)</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Large</v>
      </c>
      <c r="P277" t="str">
        <f>_xlfn.XLOOKUP(C277,customers!$A$2:$A$1001,customers!$I$2:$I$1001,,0)</f>
        <v>No</v>
      </c>
    </row>
    <row r="278" spans="1:16" x14ac:dyDescent="0.4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_xlfn.XLOOKUP(D278,products!$A$2:$A$49,products!$B$2:$B$49,,0)</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Robusta</v>
      </c>
      <c r="O278" t="str">
        <f t="shared" si="14"/>
        <v>Large</v>
      </c>
      <c r="P278" t="str">
        <f>_xlfn.XLOOKUP(C278,customers!$A$2:$A$1001,customers!$I$2:$I$1001,,0)</f>
        <v>Yes</v>
      </c>
    </row>
    <row r="279" spans="1:16" x14ac:dyDescent="0.4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_xlfn.XLOOKUP(D279,products!$A$2:$A$49,products!$B$2:$B$49,,0)</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Large</v>
      </c>
      <c r="P279" t="str">
        <f>_xlfn.XLOOKUP(C279,customers!$A$2:$A$1001,customers!$I$2:$I$1001,,0)</f>
        <v>No</v>
      </c>
    </row>
    <row r="280" spans="1:16" x14ac:dyDescent="0.4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_xlfn.XLOOKUP(D280,products!$A$2:$A$49,products!$B$2:$B$49,,0)</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Large</v>
      </c>
      <c r="P280" t="str">
        <f>_xlfn.XLOOKUP(C280,customers!$A$2:$A$1001,customers!$I$2:$I$1001,,0)</f>
        <v>Yes</v>
      </c>
    </row>
    <row r="281" spans="1:16" x14ac:dyDescent="0.4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_xlfn.XLOOKUP(D281,products!$A$2:$A$49,products!$B$2:$B$49,,0)</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Liberica</v>
      </c>
      <c r="O281" t="str">
        <f t="shared" si="14"/>
        <v>Medium</v>
      </c>
      <c r="P281" t="str">
        <f>_xlfn.XLOOKUP(C281,customers!$A$2:$A$1001,customers!$I$2:$I$1001,,0)</f>
        <v>Yes</v>
      </c>
    </row>
    <row r="282" spans="1:16" x14ac:dyDescent="0.4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_xlfn.XLOOKUP(D282,products!$A$2:$A$49,products!$B$2:$B$49,,0)</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_xlfn.XLOOKUP(C282,customers!$A$2:$A$1001,customers!$I$2:$I$1001,,0)</f>
        <v>Yes</v>
      </c>
    </row>
    <row r="283" spans="1:16" x14ac:dyDescent="0.4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_xlfn.XLOOKUP(D283,products!$A$2:$A$49,products!$B$2:$B$49,,0)</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Large</v>
      </c>
      <c r="P283" t="str">
        <f>_xlfn.XLOOKUP(C283,customers!$A$2:$A$1001,customers!$I$2:$I$1001,,0)</f>
        <v>Yes</v>
      </c>
    </row>
    <row r="284" spans="1:16" x14ac:dyDescent="0.4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_xlfn.XLOOKUP(D284,products!$A$2:$A$49,products!$B$2:$B$49,,0)</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Large</v>
      </c>
      <c r="P284" t="str">
        <f>_xlfn.XLOOKUP(C284,customers!$A$2:$A$1001,customers!$I$2:$I$1001,,0)</f>
        <v>No</v>
      </c>
    </row>
    <row r="285" spans="1:16" x14ac:dyDescent="0.4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_xlfn.XLOOKUP(D285,products!$A$2:$A$49,products!$B$2:$B$49,,0)</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Robusta</v>
      </c>
      <c r="O285" t="str">
        <f t="shared" si="14"/>
        <v>Dark</v>
      </c>
      <c r="P285" t="str">
        <f>_xlfn.XLOOKUP(C285,customers!$A$2:$A$1001,customers!$I$2:$I$1001,,0)</f>
        <v>Yes</v>
      </c>
    </row>
    <row r="286" spans="1:16" x14ac:dyDescent="0.4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_xlfn.XLOOKUP(D286,products!$A$2:$A$49,products!$B$2:$B$49,,0)</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_xlfn.XLOOKUP(C286,customers!$A$2:$A$1001,customers!$I$2:$I$1001,,0)</f>
        <v>No</v>
      </c>
    </row>
    <row r="287" spans="1:16" x14ac:dyDescent="0.4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_xlfn.XLOOKUP(D287,products!$A$2:$A$49,products!$B$2:$B$49,,0)</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Liberica</v>
      </c>
      <c r="O287" t="str">
        <f t="shared" si="14"/>
        <v>Large</v>
      </c>
      <c r="P287" t="str">
        <f>_xlfn.XLOOKUP(C287,customers!$A$2:$A$1001,customers!$I$2:$I$1001,,0)</f>
        <v>No</v>
      </c>
    </row>
    <row r="288" spans="1:16" x14ac:dyDescent="0.4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_xlfn.XLOOKUP(D288,products!$A$2:$A$49,products!$B$2:$B$49,,0)</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_xlfn.XLOOKUP(C288,customers!$A$2:$A$1001,customers!$I$2:$I$1001,,0)</f>
        <v>Yes</v>
      </c>
    </row>
    <row r="289" spans="1:16" x14ac:dyDescent="0.4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_xlfn.XLOOKUP(D289,products!$A$2:$A$49,products!$B$2:$B$49,,0)</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Robusta</v>
      </c>
      <c r="O289" t="str">
        <f t="shared" si="14"/>
        <v>Large</v>
      </c>
      <c r="P289" t="str">
        <f>_xlfn.XLOOKUP(C289,customers!$A$2:$A$1001,customers!$I$2:$I$1001,,0)</f>
        <v>No</v>
      </c>
    </row>
    <row r="290" spans="1:16" x14ac:dyDescent="0.4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_xlfn.XLOOKUP(D290,products!$A$2:$A$49,products!$B$2:$B$49,,0)</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_xlfn.XLOOKUP(C290,customers!$A$2:$A$1001,customers!$I$2:$I$1001,,0)</f>
        <v>Yes</v>
      </c>
    </row>
    <row r="291" spans="1:16" x14ac:dyDescent="0.4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_xlfn.XLOOKUP(D291,products!$A$2:$A$49,products!$B$2:$B$49,,0)</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Robusta</v>
      </c>
      <c r="O291" t="str">
        <f t="shared" si="14"/>
        <v>Dark</v>
      </c>
      <c r="P291" t="str">
        <f>_xlfn.XLOOKUP(C291,customers!$A$2:$A$1001,customers!$I$2:$I$1001,,0)</f>
        <v>Yes</v>
      </c>
    </row>
    <row r="292" spans="1:16" x14ac:dyDescent="0.4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_xlfn.XLOOKUP(D292,products!$A$2:$A$49,products!$B$2:$B$49,,0)</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_xlfn.XLOOKUP(C292,customers!$A$2:$A$1001,customers!$I$2:$I$1001,,0)</f>
        <v>No</v>
      </c>
    </row>
    <row r="293" spans="1:16" x14ac:dyDescent="0.4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_xlfn.XLOOKUP(D293,products!$A$2:$A$49,products!$B$2:$B$49,,0)</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_xlfn.XLOOKUP(C293,customers!$A$2:$A$1001,customers!$I$2:$I$1001,,0)</f>
        <v>No</v>
      </c>
    </row>
    <row r="294" spans="1:16" x14ac:dyDescent="0.4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_xlfn.XLOOKUP(D294,products!$A$2:$A$49,products!$B$2:$B$49,,0)</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_xlfn.XLOOKUP(C294,customers!$A$2:$A$1001,customers!$I$2:$I$1001,,0)</f>
        <v>No</v>
      </c>
    </row>
    <row r="295" spans="1:16" x14ac:dyDescent="0.4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_xlfn.XLOOKUP(D295,products!$A$2:$A$49,products!$B$2:$B$49,,0)</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_xlfn.XLOOKUP(C295,customers!$A$2:$A$1001,customers!$I$2:$I$1001,,0)</f>
        <v>No</v>
      </c>
    </row>
    <row r="296" spans="1:16" x14ac:dyDescent="0.4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_xlfn.XLOOKUP(D296,products!$A$2:$A$49,products!$B$2:$B$49,,0)</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Large</v>
      </c>
      <c r="P296" t="str">
        <f>_xlfn.XLOOKUP(C296,customers!$A$2:$A$1001,customers!$I$2:$I$1001,,0)</f>
        <v>No</v>
      </c>
    </row>
    <row r="297" spans="1:16" x14ac:dyDescent="0.4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_xlfn.XLOOKUP(D297,products!$A$2:$A$49,products!$B$2:$B$49,,0)</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_xlfn.XLOOKUP(C297,customers!$A$2:$A$1001,customers!$I$2:$I$1001,,0)</f>
        <v>No</v>
      </c>
    </row>
    <row r="298" spans="1:16" x14ac:dyDescent="0.4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_xlfn.XLOOKUP(D298,products!$A$2:$A$49,products!$B$2:$B$49,,0)</f>
        <v>Rob</v>
      </c>
      <c r="J298" t="str">
        <f>_xlfn.XLOOKUP(D298,products!$A$2:$A$49,products!$C$2:$C$49,,0)</f>
        <v>M</v>
      </c>
      <c r="K298" s="4">
        <f>_xlfn.XLOOKUP(D298,products!$A$2:$A$49,products!$D$2:$D$49,,0)</f>
        <v>0.5</v>
      </c>
      <c r="L298" s="5">
        <f>_xlfn.XLOOKUP(D298,products!$A$2:$A$49,products!$E$2:$E$49,,0)</f>
        <v>5.97</v>
      </c>
      <c r="M298" s="5">
        <f t="shared" si="12"/>
        <v>35.82</v>
      </c>
      <c r="N298" t="str">
        <f t="shared" si="13"/>
        <v>Robusta</v>
      </c>
      <c r="O298" t="str">
        <f t="shared" si="14"/>
        <v>Medium</v>
      </c>
      <c r="P298" t="str">
        <f>_xlfn.XLOOKUP(C298,customers!$A$2:$A$1001,customers!$I$2:$I$1001,,0)</f>
        <v>Yes</v>
      </c>
    </row>
    <row r="299" spans="1:16" x14ac:dyDescent="0.4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_xlfn.XLOOKUP(D299,products!$A$2:$A$49,products!$B$2:$B$49,,0)</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Robusta</v>
      </c>
      <c r="O299" t="str">
        <f t="shared" si="14"/>
        <v>Dark</v>
      </c>
      <c r="P299" t="str">
        <f>_xlfn.XLOOKUP(C299,customers!$A$2:$A$1001,customers!$I$2:$I$1001,,0)</f>
        <v>Yes</v>
      </c>
    </row>
    <row r="300" spans="1:16" x14ac:dyDescent="0.4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_xlfn.XLOOKUP(D300,products!$A$2:$A$49,products!$B$2:$B$49,,0)</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Large</v>
      </c>
      <c r="P300" t="str">
        <f>_xlfn.XLOOKUP(C300,customers!$A$2:$A$1001,customers!$I$2:$I$1001,,0)</f>
        <v>Yes</v>
      </c>
    </row>
    <row r="301" spans="1:16" x14ac:dyDescent="0.4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_xlfn.XLOOKUP(D301,products!$A$2:$A$49,products!$B$2:$B$49,,0)</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Large</v>
      </c>
      <c r="P301" t="str">
        <f>_xlfn.XLOOKUP(C301,customers!$A$2:$A$1001,customers!$I$2:$I$1001,,0)</f>
        <v>Yes</v>
      </c>
    </row>
    <row r="302" spans="1:16" x14ac:dyDescent="0.4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_xlfn.XLOOKUP(D302,products!$A$2:$A$49,products!$B$2:$B$49,,0)</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Large</v>
      </c>
      <c r="P302" t="str">
        <f>_xlfn.XLOOKUP(C302,customers!$A$2:$A$1001,customers!$I$2:$I$1001,,0)</f>
        <v>Yes</v>
      </c>
    </row>
    <row r="303" spans="1:16" x14ac:dyDescent="0.4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_xlfn.XLOOKUP(D303,products!$A$2:$A$49,products!$B$2:$B$49,,0)</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Liberica</v>
      </c>
      <c r="O303" t="str">
        <f t="shared" si="14"/>
        <v>Dark</v>
      </c>
      <c r="P303" t="str">
        <f>_xlfn.XLOOKUP(C303,customers!$A$2:$A$1001,customers!$I$2:$I$1001,,0)</f>
        <v>Yes</v>
      </c>
    </row>
    <row r="304" spans="1:16" x14ac:dyDescent="0.4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_xlfn.XLOOKUP(D304,products!$A$2:$A$49,products!$B$2:$B$49,,0)</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_xlfn.XLOOKUP(C304,customers!$A$2:$A$1001,customers!$I$2:$I$1001,,0)</f>
        <v>No</v>
      </c>
    </row>
    <row r="305" spans="1:16" x14ac:dyDescent="0.4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_xlfn.XLOOKUP(D305,products!$A$2:$A$49,products!$B$2:$B$49,,0)</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_xlfn.XLOOKUP(C305,customers!$A$2:$A$1001,customers!$I$2:$I$1001,,0)</f>
        <v>Yes</v>
      </c>
    </row>
    <row r="306" spans="1:16" x14ac:dyDescent="0.4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_xlfn.XLOOKUP(D306,products!$A$2:$A$49,products!$B$2:$B$49,,0)</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Large</v>
      </c>
      <c r="P306" t="str">
        <f>_xlfn.XLOOKUP(C306,customers!$A$2:$A$1001,customers!$I$2:$I$1001,,0)</f>
        <v>Yes</v>
      </c>
    </row>
    <row r="307" spans="1:16" x14ac:dyDescent="0.4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_xlfn.XLOOKUP(D307,products!$A$2:$A$49,products!$B$2:$B$49,,0)</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Liberica</v>
      </c>
      <c r="O307" t="str">
        <f t="shared" si="14"/>
        <v>Medium</v>
      </c>
      <c r="P307" t="str">
        <f>_xlfn.XLOOKUP(C307,customers!$A$2:$A$1001,customers!$I$2:$I$1001,,0)</f>
        <v>No</v>
      </c>
    </row>
    <row r="308" spans="1:16" x14ac:dyDescent="0.4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_xlfn.XLOOKUP(D308,products!$A$2:$A$49,products!$B$2:$B$49,,0)</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Robusta</v>
      </c>
      <c r="O308" t="str">
        <f t="shared" si="14"/>
        <v>Medium</v>
      </c>
      <c r="P308" t="str">
        <f>_xlfn.XLOOKUP(C308,customers!$A$2:$A$1001,customers!$I$2:$I$1001,,0)</f>
        <v>No</v>
      </c>
    </row>
    <row r="309" spans="1:16" x14ac:dyDescent="0.4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_xlfn.XLOOKUP(D309,products!$A$2:$A$49,products!$B$2:$B$49,,0)</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_xlfn.XLOOKUP(C309,customers!$A$2:$A$1001,customers!$I$2:$I$1001,,0)</f>
        <v>Yes</v>
      </c>
    </row>
    <row r="310" spans="1:16" x14ac:dyDescent="0.4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_xlfn.XLOOKUP(D310,products!$A$2:$A$49,products!$B$2:$B$49,,0)</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_xlfn.XLOOKUP(C310,customers!$A$2:$A$1001,customers!$I$2:$I$1001,,0)</f>
        <v>No</v>
      </c>
    </row>
    <row r="311" spans="1:16" x14ac:dyDescent="0.4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_xlfn.XLOOKUP(D311,products!$A$2:$A$49,products!$B$2:$B$49,,0)</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Liberica</v>
      </c>
      <c r="O311" t="str">
        <f t="shared" si="14"/>
        <v>Medium</v>
      </c>
      <c r="P311" t="str">
        <f>_xlfn.XLOOKUP(C311,customers!$A$2:$A$1001,customers!$I$2:$I$1001,,0)</f>
        <v>Yes</v>
      </c>
    </row>
    <row r="312" spans="1:16" x14ac:dyDescent="0.4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_xlfn.XLOOKUP(D312,products!$A$2:$A$49,products!$B$2:$B$49,,0)</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Large</v>
      </c>
      <c r="P312" t="str">
        <f>_xlfn.XLOOKUP(C312,customers!$A$2:$A$1001,customers!$I$2:$I$1001,,0)</f>
        <v>No</v>
      </c>
    </row>
    <row r="313" spans="1:16" x14ac:dyDescent="0.4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_xlfn.XLOOKUP(D313,products!$A$2:$A$49,products!$B$2:$B$49,,0)</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_xlfn.XLOOKUP(C313,customers!$A$2:$A$1001,customers!$I$2:$I$1001,,0)</f>
        <v>Yes</v>
      </c>
    </row>
    <row r="314" spans="1:16" x14ac:dyDescent="0.4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_xlfn.XLOOKUP(D314,products!$A$2:$A$49,products!$B$2:$B$49,,0)</f>
        <v>Rob</v>
      </c>
      <c r="J314" t="str">
        <f>_xlfn.XLOOKUP(D314,products!$A$2:$A$49,products!$C$2:$C$49,,0)</f>
        <v>M</v>
      </c>
      <c r="K314" s="4">
        <f>_xlfn.XLOOKUP(D314,products!$A$2:$A$49,products!$D$2:$D$49,,0)</f>
        <v>0.5</v>
      </c>
      <c r="L314" s="5">
        <f>_xlfn.XLOOKUP(D314,products!$A$2:$A$49,products!$E$2:$E$49,,0)</f>
        <v>5.97</v>
      </c>
      <c r="M314" s="5">
        <f t="shared" si="12"/>
        <v>5.97</v>
      </c>
      <c r="N314" t="str">
        <f t="shared" si="13"/>
        <v>Robusta</v>
      </c>
      <c r="O314" t="str">
        <f t="shared" si="14"/>
        <v>Medium</v>
      </c>
      <c r="P314" t="str">
        <f>_xlfn.XLOOKUP(C314,customers!$A$2:$A$1001,customers!$I$2:$I$1001,,0)</f>
        <v>Yes</v>
      </c>
    </row>
    <row r="315" spans="1:16" x14ac:dyDescent="0.4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_xlfn.XLOOKUP(D315,products!$A$2:$A$49,products!$B$2:$B$49,,0)</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Robusta</v>
      </c>
      <c r="O315" t="str">
        <f t="shared" si="14"/>
        <v>Medium</v>
      </c>
      <c r="P315" t="str">
        <f>_xlfn.XLOOKUP(C315,customers!$A$2:$A$1001,customers!$I$2:$I$1001,,0)</f>
        <v>Yes</v>
      </c>
    </row>
    <row r="316" spans="1:16" x14ac:dyDescent="0.4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_xlfn.XLOOKUP(D316,products!$A$2:$A$49,products!$B$2:$B$49,,0)</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Robusta</v>
      </c>
      <c r="O316" t="str">
        <f t="shared" si="14"/>
        <v>Dark</v>
      </c>
      <c r="P316" t="str">
        <f>_xlfn.XLOOKUP(C316,customers!$A$2:$A$1001,customers!$I$2:$I$1001,,0)</f>
        <v>No</v>
      </c>
    </row>
    <row r="317" spans="1:16" x14ac:dyDescent="0.4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_xlfn.XLOOKUP(D317,products!$A$2:$A$49,products!$B$2:$B$49,,0)</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Large</v>
      </c>
      <c r="P317" t="str">
        <f>_xlfn.XLOOKUP(C317,customers!$A$2:$A$1001,customers!$I$2:$I$1001,,0)</f>
        <v>Yes</v>
      </c>
    </row>
    <row r="318" spans="1:16" x14ac:dyDescent="0.4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_xlfn.XLOOKUP(D318,products!$A$2:$A$49,products!$B$2:$B$49,,0)</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Large</v>
      </c>
      <c r="P318" t="str">
        <f>_xlfn.XLOOKUP(C318,customers!$A$2:$A$1001,customers!$I$2:$I$1001,,0)</f>
        <v>No</v>
      </c>
    </row>
    <row r="319" spans="1:16" x14ac:dyDescent="0.4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_xlfn.XLOOKUP(D319,products!$A$2:$A$49,products!$B$2:$B$49,,0)</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_xlfn.XLOOKUP(C319,customers!$A$2:$A$1001,customers!$I$2:$I$1001,,0)</f>
        <v>No</v>
      </c>
    </row>
    <row r="320" spans="1:16" x14ac:dyDescent="0.4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_xlfn.XLOOKUP(D320,products!$A$2:$A$49,products!$B$2:$B$49,,0)</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_xlfn.XLOOKUP(C320,customers!$A$2:$A$1001,customers!$I$2:$I$1001,,0)</f>
        <v>Yes</v>
      </c>
    </row>
    <row r="321" spans="1:16" x14ac:dyDescent="0.4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_xlfn.XLOOKUP(D321,products!$A$2:$A$49,products!$B$2:$B$49,,0)</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_xlfn.XLOOKUP(C321,customers!$A$2:$A$1001,customers!$I$2:$I$1001,,0)</f>
        <v>Yes</v>
      </c>
    </row>
    <row r="322" spans="1:16" x14ac:dyDescent="0.4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_xlfn.XLOOKUP(D322,products!$A$2:$A$49,products!$B$2:$B$49,,0)</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Large</v>
      </c>
      <c r="P322" t="str">
        <f>_xlfn.XLOOKUP(C322,customers!$A$2:$A$1001,customers!$I$2:$I$1001,,0)</f>
        <v>Yes</v>
      </c>
    </row>
    <row r="323" spans="1:16" x14ac:dyDescent="0.4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_xlfn.XLOOKUP(D323,products!$A$2:$A$49,products!$B$2:$B$49,,0)</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_xlfn.XLOOKUP(C323,customers!$A$2:$A$1001,customers!$I$2:$I$1001,,0)</f>
        <v>Yes</v>
      </c>
    </row>
    <row r="324" spans="1:16" x14ac:dyDescent="0.4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_xlfn.XLOOKUP(D324,products!$A$2:$A$49,products!$B$2:$B$49,,0)</f>
        <v>Lib</v>
      </c>
      <c r="J324" t="str">
        <f>_xlfn.XLOOKUP(D324,products!$A$2:$A$49,products!$C$2:$C$49,,0)</f>
        <v>D</v>
      </c>
      <c r="K324" s="4">
        <f>_xlfn.XLOOKUP(D324,products!$A$2:$A$49,products!$D$2:$D$49,,0)</f>
        <v>0.5</v>
      </c>
      <c r="L324" s="5">
        <f>_xlfn.XLOOKUP(D324,products!$A$2:$A$49,products!$E$2:$E$49,,0)</f>
        <v>7.77</v>
      </c>
      <c r="M324" s="5">
        <f t="shared" si="15"/>
        <v>23.31</v>
      </c>
      <c r="N324" t="str">
        <f t="shared" si="16"/>
        <v>Liberica</v>
      </c>
      <c r="O324" t="str">
        <f t="shared" si="17"/>
        <v>Dark</v>
      </c>
      <c r="P324" t="str">
        <f>_xlfn.XLOOKUP(C324,customers!$A$2:$A$1001,customers!$I$2:$I$1001,,0)</f>
        <v>No</v>
      </c>
    </row>
    <row r="325" spans="1:16" x14ac:dyDescent="0.4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_xlfn.XLOOKUP(D325,products!$A$2:$A$49,products!$B$2:$B$49,,0)</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_xlfn.XLOOKUP(C325,customers!$A$2:$A$1001,customers!$I$2:$I$1001,,0)</f>
        <v>Yes</v>
      </c>
    </row>
    <row r="326" spans="1:16" x14ac:dyDescent="0.4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_xlfn.XLOOKUP(D326,products!$A$2:$A$49,products!$B$2:$B$49,,0)</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_xlfn.XLOOKUP(C326,customers!$A$2:$A$1001,customers!$I$2:$I$1001,,0)</f>
        <v>No</v>
      </c>
    </row>
    <row r="327" spans="1:16" x14ac:dyDescent="0.4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_xlfn.XLOOKUP(D327,products!$A$2:$A$49,products!$B$2:$B$49,,0)</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Large</v>
      </c>
      <c r="P327" t="str">
        <f>_xlfn.XLOOKUP(C327,customers!$A$2:$A$1001,customers!$I$2:$I$1001,,0)</f>
        <v>Yes</v>
      </c>
    </row>
    <row r="328" spans="1:16" x14ac:dyDescent="0.4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_xlfn.XLOOKUP(D328,products!$A$2:$A$49,products!$B$2:$B$49,,0)</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Robusta</v>
      </c>
      <c r="O328" t="str">
        <f t="shared" si="17"/>
        <v>Dark</v>
      </c>
      <c r="P328" t="str">
        <f>_xlfn.XLOOKUP(C328,customers!$A$2:$A$1001,customers!$I$2:$I$1001,,0)</f>
        <v>No</v>
      </c>
    </row>
    <row r="329" spans="1:16" x14ac:dyDescent="0.4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_xlfn.XLOOKUP(D329,products!$A$2:$A$49,products!$B$2:$B$49,,0)</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Robusta</v>
      </c>
      <c r="O329" t="str">
        <f t="shared" si="17"/>
        <v>Dark</v>
      </c>
      <c r="P329" t="str">
        <f>_xlfn.XLOOKUP(C329,customers!$A$2:$A$1001,customers!$I$2:$I$1001,,0)</f>
        <v>Yes</v>
      </c>
    </row>
    <row r="330" spans="1:16" x14ac:dyDescent="0.4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_xlfn.XLOOKUP(D330,products!$A$2:$A$49,products!$B$2:$B$49,,0)</f>
        <v>Lib</v>
      </c>
      <c r="J330" t="str">
        <f>_xlfn.XLOOKUP(D330,products!$A$2:$A$49,products!$C$2:$C$49,,0)</f>
        <v>L</v>
      </c>
      <c r="K330" s="4">
        <f>_xlfn.XLOOKUP(D330,products!$A$2:$A$49,products!$D$2:$D$49,,0)</f>
        <v>0.5</v>
      </c>
      <c r="L330" s="5">
        <f>_xlfn.XLOOKUP(D330,products!$A$2:$A$49,products!$E$2:$E$49,,0)</f>
        <v>9.51</v>
      </c>
      <c r="M330" s="5">
        <f t="shared" si="15"/>
        <v>38.04</v>
      </c>
      <c r="N330" t="str">
        <f t="shared" si="16"/>
        <v>Liberica</v>
      </c>
      <c r="O330" t="str">
        <f t="shared" si="17"/>
        <v>Large</v>
      </c>
      <c r="P330" t="str">
        <f>_xlfn.XLOOKUP(C330,customers!$A$2:$A$1001,customers!$I$2:$I$1001,,0)</f>
        <v>Yes</v>
      </c>
    </row>
    <row r="331" spans="1:16" x14ac:dyDescent="0.4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_xlfn.XLOOKUP(D331,products!$A$2:$A$49,products!$B$2:$B$49,,0)</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Robusta</v>
      </c>
      <c r="O331" t="str">
        <f t="shared" si="17"/>
        <v>Dark</v>
      </c>
      <c r="P331" t="str">
        <f>_xlfn.XLOOKUP(C331,customers!$A$2:$A$1001,customers!$I$2:$I$1001,,0)</f>
        <v>Yes</v>
      </c>
    </row>
    <row r="332" spans="1:16" x14ac:dyDescent="0.4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_xlfn.XLOOKUP(D332,products!$A$2:$A$49,products!$B$2:$B$49,,0)</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Robusta</v>
      </c>
      <c r="O332" t="str">
        <f t="shared" si="17"/>
        <v>Dark</v>
      </c>
      <c r="P332" t="str">
        <f>_xlfn.XLOOKUP(C332,customers!$A$2:$A$1001,customers!$I$2:$I$1001,,0)</f>
        <v>No</v>
      </c>
    </row>
    <row r="333" spans="1:16" x14ac:dyDescent="0.4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_xlfn.XLOOKUP(D333,products!$A$2:$A$49,products!$B$2:$B$49,,0)</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Robusta</v>
      </c>
      <c r="O333" t="str">
        <f t="shared" si="17"/>
        <v>Medium</v>
      </c>
      <c r="P333" t="str">
        <f>_xlfn.XLOOKUP(C333,customers!$A$2:$A$1001,customers!$I$2:$I$1001,,0)</f>
        <v>Yes</v>
      </c>
    </row>
    <row r="334" spans="1:16" x14ac:dyDescent="0.4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_xlfn.XLOOKUP(D334,products!$A$2:$A$49,products!$B$2:$B$49,,0)</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_xlfn.XLOOKUP(C334,customers!$A$2:$A$1001,customers!$I$2:$I$1001,,0)</f>
        <v>Yes</v>
      </c>
    </row>
    <row r="335" spans="1:16" x14ac:dyDescent="0.4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_xlfn.XLOOKUP(D335,products!$A$2:$A$49,products!$B$2:$B$49,,0)</f>
        <v>Rob</v>
      </c>
      <c r="J335" t="str">
        <f>_xlfn.XLOOKUP(D335,products!$A$2:$A$49,products!$C$2:$C$49,,0)</f>
        <v>M</v>
      </c>
      <c r="K335" s="4">
        <f>_xlfn.XLOOKUP(D335,products!$A$2:$A$49,products!$D$2:$D$49,,0)</f>
        <v>0.5</v>
      </c>
      <c r="L335" s="5">
        <f>_xlfn.XLOOKUP(D335,products!$A$2:$A$49,products!$E$2:$E$49,,0)</f>
        <v>5.97</v>
      </c>
      <c r="M335" s="5">
        <f t="shared" si="15"/>
        <v>23.88</v>
      </c>
      <c r="N335" t="str">
        <f t="shared" si="16"/>
        <v>Robusta</v>
      </c>
      <c r="O335" t="str">
        <f t="shared" si="17"/>
        <v>Medium</v>
      </c>
      <c r="P335" t="str">
        <f>_xlfn.XLOOKUP(C335,customers!$A$2:$A$1001,customers!$I$2:$I$1001,,0)</f>
        <v>Yes</v>
      </c>
    </row>
    <row r="336" spans="1:16" x14ac:dyDescent="0.4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_xlfn.XLOOKUP(D336,products!$A$2:$A$49,products!$B$2:$B$49,,0)</f>
        <v>Rob</v>
      </c>
      <c r="J336" t="str">
        <f>_xlfn.XLOOKUP(D336,products!$A$2:$A$49,products!$C$2:$C$49,,0)</f>
        <v>L</v>
      </c>
      <c r="K336" s="4">
        <f>_xlfn.XLOOKUP(D336,products!$A$2:$A$49,products!$D$2:$D$49,,0)</f>
        <v>1</v>
      </c>
      <c r="L336" s="5">
        <f>_xlfn.XLOOKUP(D336,products!$A$2:$A$49,products!$E$2:$E$49,,0)</f>
        <v>11.95</v>
      </c>
      <c r="M336" s="5">
        <f t="shared" si="15"/>
        <v>59.75</v>
      </c>
      <c r="N336" t="str">
        <f t="shared" si="16"/>
        <v>Robusta</v>
      </c>
      <c r="O336" t="str">
        <f t="shared" si="17"/>
        <v>Large</v>
      </c>
      <c r="P336" t="str">
        <f>_xlfn.XLOOKUP(C336,customers!$A$2:$A$1001,customers!$I$2:$I$1001,,0)</f>
        <v>No</v>
      </c>
    </row>
    <row r="337" spans="1:16" x14ac:dyDescent="0.4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_xlfn.XLOOKUP(D337,products!$A$2:$A$49,products!$B$2:$B$49,,0)</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Liberica</v>
      </c>
      <c r="O337" t="str">
        <f t="shared" si="17"/>
        <v>Large</v>
      </c>
      <c r="P337" t="str">
        <f>_xlfn.XLOOKUP(C337,customers!$A$2:$A$1001,customers!$I$2:$I$1001,,0)</f>
        <v>Yes</v>
      </c>
    </row>
    <row r="338" spans="1:16" x14ac:dyDescent="0.4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_xlfn.XLOOKUP(D338,products!$A$2:$A$49,products!$B$2:$B$49,,0)</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_xlfn.XLOOKUP(C338,customers!$A$2:$A$1001,customers!$I$2:$I$1001,,0)</f>
        <v>No</v>
      </c>
    </row>
    <row r="339" spans="1:16" x14ac:dyDescent="0.4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_xlfn.XLOOKUP(D339,products!$A$2:$A$49,products!$B$2:$B$49,,0)</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_xlfn.XLOOKUP(C339,customers!$A$2:$A$1001,customers!$I$2:$I$1001,,0)</f>
        <v>No</v>
      </c>
    </row>
    <row r="340" spans="1:16" x14ac:dyDescent="0.4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_xlfn.XLOOKUP(D340,products!$A$2:$A$49,products!$B$2:$B$49,,0)</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Large</v>
      </c>
      <c r="P340" t="str">
        <f>_xlfn.XLOOKUP(C340,customers!$A$2:$A$1001,customers!$I$2:$I$1001,,0)</f>
        <v>No</v>
      </c>
    </row>
    <row r="341" spans="1:16" x14ac:dyDescent="0.4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_xlfn.XLOOKUP(D341,products!$A$2:$A$49,products!$B$2:$B$49,,0)</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_xlfn.XLOOKUP(C341,customers!$A$2:$A$1001,customers!$I$2:$I$1001,,0)</f>
        <v>Yes</v>
      </c>
    </row>
    <row r="342" spans="1:16" x14ac:dyDescent="0.4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_xlfn.XLOOKUP(D342,products!$A$2:$A$49,products!$B$2:$B$49,,0)</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_xlfn.XLOOKUP(C342,customers!$A$2:$A$1001,customers!$I$2:$I$1001,,0)</f>
        <v>Yes</v>
      </c>
    </row>
    <row r="343" spans="1:16" x14ac:dyDescent="0.4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_xlfn.XLOOKUP(D343,products!$A$2:$A$49,products!$B$2:$B$49,,0)</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Large</v>
      </c>
      <c r="P343" t="str">
        <f>_xlfn.XLOOKUP(C343,customers!$A$2:$A$1001,customers!$I$2:$I$1001,,0)</f>
        <v>No</v>
      </c>
    </row>
    <row r="344" spans="1:16" x14ac:dyDescent="0.4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_xlfn.XLOOKUP(D344,products!$A$2:$A$49,products!$B$2:$B$49,,0)</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Liberica</v>
      </c>
      <c r="O344" t="str">
        <f t="shared" si="17"/>
        <v>Dark</v>
      </c>
      <c r="P344" t="str">
        <f>_xlfn.XLOOKUP(C344,customers!$A$2:$A$1001,customers!$I$2:$I$1001,,0)</f>
        <v>No</v>
      </c>
    </row>
    <row r="345" spans="1:16" x14ac:dyDescent="0.4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_xlfn.XLOOKUP(D345,products!$A$2:$A$49,products!$B$2:$B$49,,0)</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Robusta</v>
      </c>
      <c r="O345" t="str">
        <f t="shared" si="17"/>
        <v>Dark</v>
      </c>
      <c r="P345" t="str">
        <f>_xlfn.XLOOKUP(C345,customers!$A$2:$A$1001,customers!$I$2:$I$1001,,0)</f>
        <v>No</v>
      </c>
    </row>
    <row r="346" spans="1:16" x14ac:dyDescent="0.4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_xlfn.XLOOKUP(D346,products!$A$2:$A$49,products!$B$2:$B$49,,0)</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Robusta</v>
      </c>
      <c r="O346" t="str">
        <f t="shared" si="17"/>
        <v>Medium</v>
      </c>
      <c r="P346" t="str">
        <f>_xlfn.XLOOKUP(C346,customers!$A$2:$A$1001,customers!$I$2:$I$1001,,0)</f>
        <v>Yes</v>
      </c>
    </row>
    <row r="347" spans="1:16" x14ac:dyDescent="0.4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_xlfn.XLOOKUP(D347,products!$A$2:$A$49,products!$B$2:$B$49,,0)</f>
        <v>Rob</v>
      </c>
      <c r="J347" t="str">
        <f>_xlfn.XLOOKUP(D347,products!$A$2:$A$49,products!$C$2:$C$49,,0)</f>
        <v>L</v>
      </c>
      <c r="K347" s="4">
        <f>_xlfn.XLOOKUP(D347,products!$A$2:$A$49,products!$D$2:$D$49,,0)</f>
        <v>1</v>
      </c>
      <c r="L347" s="5">
        <f>_xlfn.XLOOKUP(D347,products!$A$2:$A$49,products!$E$2:$E$49,,0)</f>
        <v>11.95</v>
      </c>
      <c r="M347" s="5">
        <f t="shared" si="15"/>
        <v>59.75</v>
      </c>
      <c r="N347" t="str">
        <f t="shared" si="16"/>
        <v>Robusta</v>
      </c>
      <c r="O347" t="str">
        <f t="shared" si="17"/>
        <v>Large</v>
      </c>
      <c r="P347" t="str">
        <f>_xlfn.XLOOKUP(C347,customers!$A$2:$A$1001,customers!$I$2:$I$1001,,0)</f>
        <v>No</v>
      </c>
    </row>
    <row r="348" spans="1:16" x14ac:dyDescent="0.4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_xlfn.XLOOKUP(D348,products!$A$2:$A$49,products!$B$2:$B$49,,0)</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Large</v>
      </c>
      <c r="P348" t="str">
        <f>_xlfn.XLOOKUP(C348,customers!$A$2:$A$1001,customers!$I$2:$I$1001,,0)</f>
        <v>Yes</v>
      </c>
    </row>
    <row r="349" spans="1:16" x14ac:dyDescent="0.4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_xlfn.XLOOKUP(D349,products!$A$2:$A$49,products!$B$2:$B$49,,0)</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Liberica</v>
      </c>
      <c r="O349" t="str">
        <f t="shared" si="17"/>
        <v>Medium</v>
      </c>
      <c r="P349" t="str">
        <f>_xlfn.XLOOKUP(C349,customers!$A$2:$A$1001,customers!$I$2:$I$1001,,0)</f>
        <v>No</v>
      </c>
    </row>
    <row r="350" spans="1:16" x14ac:dyDescent="0.4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_xlfn.XLOOKUP(D350,products!$A$2:$A$49,products!$B$2:$B$49,,0)</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Large</v>
      </c>
      <c r="P350" t="str">
        <f>_xlfn.XLOOKUP(C350,customers!$A$2:$A$1001,customers!$I$2:$I$1001,,0)</f>
        <v>No</v>
      </c>
    </row>
    <row r="351" spans="1:16" x14ac:dyDescent="0.4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_xlfn.XLOOKUP(D351,products!$A$2:$A$49,products!$B$2:$B$49,,0)</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Robusta</v>
      </c>
      <c r="O351" t="str">
        <f t="shared" si="17"/>
        <v>Large</v>
      </c>
      <c r="P351" t="str">
        <f>_xlfn.XLOOKUP(C351,customers!$A$2:$A$1001,customers!$I$2:$I$1001,,0)</f>
        <v>No</v>
      </c>
    </row>
    <row r="352" spans="1:16" x14ac:dyDescent="0.4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_xlfn.XLOOKUP(D352,products!$A$2:$A$49,products!$B$2:$B$49,,0)</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_xlfn.XLOOKUP(C352,customers!$A$2:$A$1001,customers!$I$2:$I$1001,,0)</f>
        <v>No</v>
      </c>
    </row>
    <row r="353" spans="1:16" x14ac:dyDescent="0.4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_xlfn.XLOOKUP(D353,products!$A$2:$A$49,products!$B$2:$B$49,,0)</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_xlfn.XLOOKUP(C353,customers!$A$2:$A$1001,customers!$I$2:$I$1001,,0)</f>
        <v>No</v>
      </c>
    </row>
    <row r="354" spans="1:16" x14ac:dyDescent="0.4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_xlfn.XLOOKUP(D354,products!$A$2:$A$49,products!$B$2:$B$49,,0)</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_xlfn.XLOOKUP(C354,customers!$A$2:$A$1001,customers!$I$2:$I$1001,,0)</f>
        <v>No</v>
      </c>
    </row>
    <row r="355" spans="1:16" x14ac:dyDescent="0.4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_xlfn.XLOOKUP(D355,products!$A$2:$A$49,products!$B$2:$B$49,,0)</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_xlfn.XLOOKUP(C355,customers!$A$2:$A$1001,customers!$I$2:$I$1001,,0)</f>
        <v>Yes</v>
      </c>
    </row>
    <row r="356" spans="1:16" x14ac:dyDescent="0.4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_xlfn.XLOOKUP(D356,products!$A$2:$A$49,products!$B$2:$B$49,,0)</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_xlfn.XLOOKUP(C356,customers!$A$2:$A$1001,customers!$I$2:$I$1001,,0)</f>
        <v>No</v>
      </c>
    </row>
    <row r="357" spans="1:16" x14ac:dyDescent="0.4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_xlfn.XLOOKUP(D357,products!$A$2:$A$49,products!$B$2:$B$49,,0)</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_xlfn.XLOOKUP(C357,customers!$A$2:$A$1001,customers!$I$2:$I$1001,,0)</f>
        <v>Yes</v>
      </c>
    </row>
    <row r="358" spans="1:16" x14ac:dyDescent="0.4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_xlfn.XLOOKUP(D358,products!$A$2:$A$49,products!$B$2:$B$49,,0)</f>
        <v>Lib</v>
      </c>
      <c r="J358" t="str">
        <f>_xlfn.XLOOKUP(D358,products!$A$2:$A$49,products!$C$2:$C$49,,0)</f>
        <v>D</v>
      </c>
      <c r="K358" s="4">
        <f>_xlfn.XLOOKUP(D358,products!$A$2:$A$49,products!$D$2:$D$49,,0)</f>
        <v>1</v>
      </c>
      <c r="L358" s="5">
        <f>_xlfn.XLOOKUP(D358,products!$A$2:$A$49,products!$E$2:$E$49,,0)</f>
        <v>12.95</v>
      </c>
      <c r="M358" s="5">
        <f t="shared" si="15"/>
        <v>51.8</v>
      </c>
      <c r="N358" t="str">
        <f t="shared" si="16"/>
        <v>Liberica</v>
      </c>
      <c r="O358" t="str">
        <f t="shared" si="17"/>
        <v>Dark</v>
      </c>
      <c r="P358" t="str">
        <f>_xlfn.XLOOKUP(C358,customers!$A$2:$A$1001,customers!$I$2:$I$1001,,0)</f>
        <v>Yes</v>
      </c>
    </row>
    <row r="359" spans="1:16" x14ac:dyDescent="0.4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_xlfn.XLOOKUP(D359,products!$A$2:$A$49,products!$B$2:$B$49,,0)</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_xlfn.XLOOKUP(C359,customers!$A$2:$A$1001,customers!$I$2:$I$1001,,0)</f>
        <v>No</v>
      </c>
    </row>
    <row r="360" spans="1:16" x14ac:dyDescent="0.4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_xlfn.XLOOKUP(D360,products!$A$2:$A$49,products!$B$2:$B$49,,0)</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Large</v>
      </c>
      <c r="P360" t="str">
        <f>_xlfn.XLOOKUP(C360,customers!$A$2:$A$1001,customers!$I$2:$I$1001,,0)</f>
        <v>No</v>
      </c>
    </row>
    <row r="361" spans="1:16" x14ac:dyDescent="0.4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_xlfn.XLOOKUP(D361,products!$A$2:$A$49,products!$B$2:$B$49,,0)</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Robusta</v>
      </c>
      <c r="O361" t="str">
        <f t="shared" si="17"/>
        <v>Large</v>
      </c>
      <c r="P361" t="str">
        <f>_xlfn.XLOOKUP(C361,customers!$A$2:$A$1001,customers!$I$2:$I$1001,,0)</f>
        <v>No</v>
      </c>
    </row>
    <row r="362" spans="1:16" x14ac:dyDescent="0.4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_xlfn.XLOOKUP(D362,products!$A$2:$A$49,products!$B$2:$B$49,,0)</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Robusta</v>
      </c>
      <c r="O362" t="str">
        <f t="shared" si="17"/>
        <v>Dark</v>
      </c>
      <c r="P362" t="str">
        <f>_xlfn.XLOOKUP(C362,customers!$A$2:$A$1001,customers!$I$2:$I$1001,,0)</f>
        <v>No</v>
      </c>
    </row>
    <row r="363" spans="1:16" x14ac:dyDescent="0.4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_xlfn.XLOOKUP(D363,products!$A$2:$A$49,products!$B$2:$B$49,,0)</f>
        <v>Rob</v>
      </c>
      <c r="J363" t="str">
        <f>_xlfn.XLOOKUP(D363,products!$A$2:$A$49,products!$C$2:$C$49,,0)</f>
        <v>M</v>
      </c>
      <c r="K363" s="4">
        <f>_xlfn.XLOOKUP(D363,products!$A$2:$A$49,products!$D$2:$D$49,,0)</f>
        <v>0.5</v>
      </c>
      <c r="L363" s="5">
        <f>_xlfn.XLOOKUP(D363,products!$A$2:$A$49,products!$E$2:$E$49,,0)</f>
        <v>5.97</v>
      </c>
      <c r="M363" s="5">
        <f t="shared" si="15"/>
        <v>5.97</v>
      </c>
      <c r="N363" t="str">
        <f t="shared" si="16"/>
        <v>Robusta</v>
      </c>
      <c r="O363" t="str">
        <f t="shared" si="17"/>
        <v>Medium</v>
      </c>
      <c r="P363" t="str">
        <f>_xlfn.XLOOKUP(C363,customers!$A$2:$A$1001,customers!$I$2:$I$1001,,0)</f>
        <v>No</v>
      </c>
    </row>
    <row r="364" spans="1:16" x14ac:dyDescent="0.4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_xlfn.XLOOKUP(D364,products!$A$2:$A$49,products!$B$2:$B$49,,0)</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Large</v>
      </c>
      <c r="P364" t="str">
        <f>_xlfn.XLOOKUP(C364,customers!$A$2:$A$1001,customers!$I$2:$I$1001,,0)</f>
        <v>Yes</v>
      </c>
    </row>
    <row r="365" spans="1:16" x14ac:dyDescent="0.4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_xlfn.XLOOKUP(D365,products!$A$2:$A$49,products!$B$2:$B$49,,0)</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Liberica</v>
      </c>
      <c r="O365" t="str">
        <f t="shared" si="17"/>
        <v>Medium</v>
      </c>
      <c r="P365" t="str">
        <f>_xlfn.XLOOKUP(C365,customers!$A$2:$A$1001,customers!$I$2:$I$1001,,0)</f>
        <v>No</v>
      </c>
    </row>
    <row r="366" spans="1:16" x14ac:dyDescent="0.4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_xlfn.XLOOKUP(D366,products!$A$2:$A$49,products!$B$2:$B$49,,0)</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_xlfn.XLOOKUP(C366,customers!$A$2:$A$1001,customers!$I$2:$I$1001,,0)</f>
        <v>Yes</v>
      </c>
    </row>
    <row r="367" spans="1:16" x14ac:dyDescent="0.4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_xlfn.XLOOKUP(D367,products!$A$2:$A$49,products!$B$2:$B$49,,0)</f>
        <v>Lib</v>
      </c>
      <c r="J367" t="str">
        <f>_xlfn.XLOOKUP(D367,products!$A$2:$A$49,products!$C$2:$C$49,,0)</f>
        <v>D</v>
      </c>
      <c r="K367" s="4">
        <f>_xlfn.XLOOKUP(D367,products!$A$2:$A$49,products!$D$2:$D$49,,0)</f>
        <v>0.5</v>
      </c>
      <c r="L367" s="5">
        <f>_xlfn.XLOOKUP(D367,products!$A$2:$A$49,products!$E$2:$E$49,,0)</f>
        <v>7.77</v>
      </c>
      <c r="M367" s="5">
        <f t="shared" si="15"/>
        <v>7.77</v>
      </c>
      <c r="N367" t="str">
        <f t="shared" si="16"/>
        <v>Liberica</v>
      </c>
      <c r="O367" t="str">
        <f t="shared" si="17"/>
        <v>Dark</v>
      </c>
      <c r="P367" t="str">
        <f>_xlfn.XLOOKUP(C367,customers!$A$2:$A$1001,customers!$I$2:$I$1001,,0)</f>
        <v>No</v>
      </c>
    </row>
    <row r="368" spans="1:16" x14ac:dyDescent="0.4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_xlfn.XLOOKUP(D368,products!$A$2:$A$49,products!$B$2:$B$49,,0)</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_xlfn.XLOOKUP(C368,customers!$A$2:$A$1001,customers!$I$2:$I$1001,,0)</f>
        <v>No</v>
      </c>
    </row>
    <row r="369" spans="1:16" x14ac:dyDescent="0.4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_xlfn.XLOOKUP(D369,products!$A$2:$A$49,products!$B$2:$B$49,,0)</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Liberica</v>
      </c>
      <c r="O369" t="str">
        <f t="shared" si="17"/>
        <v>Medium</v>
      </c>
      <c r="P369" t="str">
        <f>_xlfn.XLOOKUP(C369,customers!$A$2:$A$1001,customers!$I$2:$I$1001,,0)</f>
        <v>Yes</v>
      </c>
    </row>
    <row r="370" spans="1:16" x14ac:dyDescent="0.4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_xlfn.XLOOKUP(D370,products!$A$2:$A$49,products!$B$2:$B$49,,0)</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_xlfn.XLOOKUP(C370,customers!$A$2:$A$1001,customers!$I$2:$I$1001,,0)</f>
        <v>No</v>
      </c>
    </row>
    <row r="371" spans="1:16" x14ac:dyDescent="0.4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_xlfn.XLOOKUP(D371,products!$A$2:$A$49,products!$B$2:$B$49,,0)</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Large</v>
      </c>
      <c r="P371" t="str">
        <f>_xlfn.XLOOKUP(C371,customers!$A$2:$A$1001,customers!$I$2:$I$1001,,0)</f>
        <v>Yes</v>
      </c>
    </row>
    <row r="372" spans="1:16" x14ac:dyDescent="0.4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_xlfn.XLOOKUP(D372,products!$A$2:$A$49,products!$B$2:$B$49,,0)</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_xlfn.XLOOKUP(C372,customers!$A$2:$A$1001,customers!$I$2:$I$1001,,0)</f>
        <v>Yes</v>
      </c>
    </row>
    <row r="373" spans="1:16" x14ac:dyDescent="0.4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_xlfn.XLOOKUP(D373,products!$A$2:$A$49,products!$B$2:$B$49,,0)</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Large</v>
      </c>
      <c r="P373" t="str">
        <f>_xlfn.XLOOKUP(C373,customers!$A$2:$A$1001,customers!$I$2:$I$1001,,0)</f>
        <v>Yes</v>
      </c>
    </row>
    <row r="374" spans="1:16" x14ac:dyDescent="0.4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_xlfn.XLOOKUP(D374,products!$A$2:$A$49,products!$B$2:$B$49,,0)</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Robusta</v>
      </c>
      <c r="O374" t="str">
        <f t="shared" si="17"/>
        <v>Large</v>
      </c>
      <c r="P374" t="str">
        <f>_xlfn.XLOOKUP(C374,customers!$A$2:$A$1001,customers!$I$2:$I$1001,,0)</f>
        <v>No</v>
      </c>
    </row>
    <row r="375" spans="1:16" x14ac:dyDescent="0.4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_xlfn.XLOOKUP(D375,products!$A$2:$A$49,products!$B$2:$B$49,,0)</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_xlfn.XLOOKUP(C375,customers!$A$2:$A$1001,customers!$I$2:$I$1001,,0)</f>
        <v>Yes</v>
      </c>
    </row>
    <row r="376" spans="1:16" x14ac:dyDescent="0.4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_xlfn.XLOOKUP(D376,products!$A$2:$A$49,products!$B$2:$B$49,,0)</f>
        <v>Lib</v>
      </c>
      <c r="J376" t="str">
        <f>_xlfn.XLOOKUP(D376,products!$A$2:$A$49,products!$C$2:$C$49,,0)</f>
        <v>L</v>
      </c>
      <c r="K376" s="4">
        <f>_xlfn.XLOOKUP(D376,products!$A$2:$A$49,products!$D$2:$D$49,,0)</f>
        <v>0.5</v>
      </c>
      <c r="L376" s="5">
        <f>_xlfn.XLOOKUP(D376,products!$A$2:$A$49,products!$E$2:$E$49,,0)</f>
        <v>9.51</v>
      </c>
      <c r="M376" s="5">
        <f t="shared" si="15"/>
        <v>38.04</v>
      </c>
      <c r="N376" t="str">
        <f t="shared" si="16"/>
        <v>Liberica</v>
      </c>
      <c r="O376" t="str">
        <f t="shared" si="17"/>
        <v>Large</v>
      </c>
      <c r="P376" t="str">
        <f>_xlfn.XLOOKUP(C376,customers!$A$2:$A$1001,customers!$I$2:$I$1001,,0)</f>
        <v>Yes</v>
      </c>
    </row>
    <row r="377" spans="1:16" x14ac:dyDescent="0.4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_xlfn.XLOOKUP(D377,products!$A$2:$A$49,products!$B$2:$B$49,,0)</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_xlfn.XLOOKUP(C377,customers!$A$2:$A$1001,customers!$I$2:$I$1001,,0)</f>
        <v>Yes</v>
      </c>
    </row>
    <row r="378" spans="1:16" x14ac:dyDescent="0.4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_xlfn.XLOOKUP(D378,products!$A$2:$A$49,products!$B$2:$B$49,,0)</f>
        <v>Rob</v>
      </c>
      <c r="J378" t="str">
        <f>_xlfn.XLOOKUP(D378,products!$A$2:$A$49,products!$C$2:$C$49,,0)</f>
        <v>M</v>
      </c>
      <c r="K378" s="4">
        <f>_xlfn.XLOOKUP(D378,products!$A$2:$A$49,products!$D$2:$D$49,,0)</f>
        <v>0.5</v>
      </c>
      <c r="L378" s="5">
        <f>_xlfn.XLOOKUP(D378,products!$A$2:$A$49,products!$E$2:$E$49,,0)</f>
        <v>5.97</v>
      </c>
      <c r="M378" s="5">
        <f t="shared" si="15"/>
        <v>5.97</v>
      </c>
      <c r="N378" t="str">
        <f t="shared" si="16"/>
        <v>Robusta</v>
      </c>
      <c r="O378" t="str">
        <f t="shared" si="17"/>
        <v>Medium</v>
      </c>
      <c r="P378" t="str">
        <f>_xlfn.XLOOKUP(C378,customers!$A$2:$A$1001,customers!$I$2:$I$1001,,0)</f>
        <v>Yes</v>
      </c>
    </row>
    <row r="379" spans="1:16" x14ac:dyDescent="0.4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_xlfn.XLOOKUP(D379,products!$A$2:$A$49,products!$B$2:$B$49,,0)</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Robusta</v>
      </c>
      <c r="O379" t="str">
        <f t="shared" si="17"/>
        <v>Dark</v>
      </c>
      <c r="P379" t="str">
        <f>_xlfn.XLOOKUP(C379,customers!$A$2:$A$1001,customers!$I$2:$I$1001,,0)</f>
        <v>No</v>
      </c>
    </row>
    <row r="380" spans="1:16" x14ac:dyDescent="0.4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_xlfn.XLOOKUP(D380,products!$A$2:$A$49,products!$B$2:$B$49,,0)</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Large</v>
      </c>
      <c r="P380" t="str">
        <f>_xlfn.XLOOKUP(C380,customers!$A$2:$A$1001,customers!$I$2:$I$1001,,0)</f>
        <v>Yes</v>
      </c>
    </row>
    <row r="381" spans="1:16" x14ac:dyDescent="0.4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_xlfn.XLOOKUP(D381,products!$A$2:$A$49,products!$B$2:$B$49,,0)</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Robusta</v>
      </c>
      <c r="O381" t="str">
        <f t="shared" si="17"/>
        <v>Large</v>
      </c>
      <c r="P381" t="str">
        <f>_xlfn.XLOOKUP(C381,customers!$A$2:$A$1001,customers!$I$2:$I$1001,,0)</f>
        <v>Yes</v>
      </c>
    </row>
    <row r="382" spans="1:16" x14ac:dyDescent="0.4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_xlfn.XLOOKUP(D382,products!$A$2:$A$49,products!$B$2:$B$49,,0)</f>
        <v>Lib</v>
      </c>
      <c r="J382" t="str">
        <f>_xlfn.XLOOKUP(D382,products!$A$2:$A$49,products!$C$2:$C$49,,0)</f>
        <v>D</v>
      </c>
      <c r="K382" s="4">
        <f>_xlfn.XLOOKUP(D382,products!$A$2:$A$49,products!$D$2:$D$49,,0)</f>
        <v>0.5</v>
      </c>
      <c r="L382" s="5">
        <f>_xlfn.XLOOKUP(D382,products!$A$2:$A$49,products!$E$2:$E$49,,0)</f>
        <v>7.77</v>
      </c>
      <c r="M382" s="5">
        <f t="shared" si="15"/>
        <v>23.31</v>
      </c>
      <c r="N382" t="str">
        <f t="shared" si="16"/>
        <v>Liberica</v>
      </c>
      <c r="O382" t="str">
        <f t="shared" si="17"/>
        <v>Dark</v>
      </c>
      <c r="P382" t="str">
        <f>_xlfn.XLOOKUP(C382,customers!$A$2:$A$1001,customers!$I$2:$I$1001,,0)</f>
        <v>No</v>
      </c>
    </row>
    <row r="383" spans="1:16" x14ac:dyDescent="0.4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_xlfn.XLOOKUP(D383,products!$A$2:$A$49,products!$B$2:$B$49,,0)</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_xlfn.XLOOKUP(C383,customers!$A$2:$A$1001,customers!$I$2:$I$1001,,0)</f>
        <v>Yes</v>
      </c>
    </row>
    <row r="384" spans="1:16" x14ac:dyDescent="0.4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_xlfn.XLOOKUP(D384,products!$A$2:$A$49,products!$B$2:$B$49,,0)</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_xlfn.XLOOKUP(C384,customers!$A$2:$A$1001,customers!$I$2:$I$1001,,0)</f>
        <v>No</v>
      </c>
    </row>
    <row r="385" spans="1:16" x14ac:dyDescent="0.4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_xlfn.XLOOKUP(D385,products!$A$2:$A$49,products!$B$2:$B$49,,0)</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Large</v>
      </c>
      <c r="P385" t="str">
        <f>_xlfn.XLOOKUP(C385,customers!$A$2:$A$1001,customers!$I$2:$I$1001,,0)</f>
        <v>Yes</v>
      </c>
    </row>
    <row r="386" spans="1:16" x14ac:dyDescent="0.4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_xlfn.XLOOKUP(D386,products!$A$2:$A$49,products!$B$2:$B$49,,0)</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Large</v>
      </c>
      <c r="P386" t="str">
        <f>_xlfn.XLOOKUP(C386,customers!$A$2:$A$1001,customers!$I$2:$I$1001,,0)</f>
        <v>No</v>
      </c>
    </row>
    <row r="387" spans="1:16" x14ac:dyDescent="0.4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_xlfn.XLOOKUP(D387,products!$A$2:$A$49,products!$B$2:$B$49,,0)</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_xlfn.XLOOKUP(C387,customers!$A$2:$A$1001,customers!$I$2:$I$1001,,0)</f>
        <v>Yes</v>
      </c>
    </row>
    <row r="388" spans="1:16" x14ac:dyDescent="0.4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_xlfn.XLOOKUP(D388,products!$A$2:$A$49,products!$B$2:$B$49,,0)</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_xlfn.XLOOKUP(C388,customers!$A$2:$A$1001,customers!$I$2:$I$1001,,0)</f>
        <v>Yes</v>
      </c>
    </row>
    <row r="389" spans="1:16" x14ac:dyDescent="0.4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_xlfn.XLOOKUP(D389,products!$A$2:$A$49,products!$B$2:$B$49,,0)</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Large</v>
      </c>
      <c r="P389" t="str">
        <f>_xlfn.XLOOKUP(C389,customers!$A$2:$A$1001,customers!$I$2:$I$1001,,0)</f>
        <v>Yes</v>
      </c>
    </row>
    <row r="390" spans="1:16" x14ac:dyDescent="0.4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_xlfn.XLOOKUP(D390,products!$A$2:$A$49,products!$B$2:$B$49,,0)</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Liberica</v>
      </c>
      <c r="O390" t="str">
        <f t="shared" si="20"/>
        <v>Dark</v>
      </c>
      <c r="P390" t="str">
        <f>_xlfn.XLOOKUP(C390,customers!$A$2:$A$1001,customers!$I$2:$I$1001,,0)</f>
        <v>Yes</v>
      </c>
    </row>
    <row r="391" spans="1:16" x14ac:dyDescent="0.4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_xlfn.XLOOKUP(D391,products!$A$2:$A$49,products!$B$2:$B$49,,0)</f>
        <v>Lib</v>
      </c>
      <c r="J391" t="str">
        <f>_xlfn.XLOOKUP(D391,products!$A$2:$A$49,products!$C$2:$C$49,,0)</f>
        <v>D</v>
      </c>
      <c r="K391" s="4">
        <f>_xlfn.XLOOKUP(D391,products!$A$2:$A$49,products!$D$2:$D$49,,0)</f>
        <v>0.5</v>
      </c>
      <c r="L391" s="5">
        <f>_xlfn.XLOOKUP(D391,products!$A$2:$A$49,products!$E$2:$E$49,,0)</f>
        <v>7.77</v>
      </c>
      <c r="M391" s="5">
        <f t="shared" si="18"/>
        <v>23.31</v>
      </c>
      <c r="N391" t="str">
        <f t="shared" si="19"/>
        <v>Liberica</v>
      </c>
      <c r="O391" t="str">
        <f t="shared" si="20"/>
        <v>Dark</v>
      </c>
      <c r="P391" t="str">
        <f>_xlfn.XLOOKUP(C391,customers!$A$2:$A$1001,customers!$I$2:$I$1001,,0)</f>
        <v>Yes</v>
      </c>
    </row>
    <row r="392" spans="1:16" x14ac:dyDescent="0.4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_xlfn.XLOOKUP(D392,products!$A$2:$A$49,products!$B$2:$B$49,,0)</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_xlfn.XLOOKUP(C392,customers!$A$2:$A$1001,customers!$I$2:$I$1001,,0)</f>
        <v>Yes</v>
      </c>
    </row>
    <row r="393" spans="1:16" x14ac:dyDescent="0.4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_xlfn.XLOOKUP(D393,products!$A$2:$A$49,products!$B$2:$B$49,,0)</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_xlfn.XLOOKUP(C393,customers!$A$2:$A$1001,customers!$I$2:$I$1001,,0)</f>
        <v>No</v>
      </c>
    </row>
    <row r="394" spans="1:16" x14ac:dyDescent="0.4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_xlfn.XLOOKUP(D394,products!$A$2:$A$49,products!$B$2:$B$49,,0)</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Large</v>
      </c>
      <c r="P394" t="str">
        <f>_xlfn.XLOOKUP(C394,customers!$A$2:$A$1001,customers!$I$2:$I$1001,,0)</f>
        <v>No</v>
      </c>
    </row>
    <row r="395" spans="1:16" x14ac:dyDescent="0.4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_xlfn.XLOOKUP(D395,products!$A$2:$A$49,products!$B$2:$B$49,,0)</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Large</v>
      </c>
      <c r="P395" t="str">
        <f>_xlfn.XLOOKUP(C395,customers!$A$2:$A$1001,customers!$I$2:$I$1001,,0)</f>
        <v>No</v>
      </c>
    </row>
    <row r="396" spans="1:16" x14ac:dyDescent="0.4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_xlfn.XLOOKUP(D396,products!$A$2:$A$49,products!$B$2:$B$49,,0)</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Robusta</v>
      </c>
      <c r="O396" t="str">
        <f t="shared" si="20"/>
        <v>Large</v>
      </c>
      <c r="P396" t="str">
        <f>_xlfn.XLOOKUP(C396,customers!$A$2:$A$1001,customers!$I$2:$I$1001,,0)</f>
        <v>No</v>
      </c>
    </row>
    <row r="397" spans="1:16" x14ac:dyDescent="0.4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_xlfn.XLOOKUP(D397,products!$A$2:$A$49,products!$B$2:$B$49,,0)</f>
        <v>Lib</v>
      </c>
      <c r="J397" t="str">
        <f>_xlfn.XLOOKUP(D397,products!$A$2:$A$49,products!$C$2:$C$49,,0)</f>
        <v>D</v>
      </c>
      <c r="K397" s="4">
        <f>_xlfn.XLOOKUP(D397,products!$A$2:$A$49,products!$D$2:$D$49,,0)</f>
        <v>0.5</v>
      </c>
      <c r="L397" s="5">
        <f>_xlfn.XLOOKUP(D397,products!$A$2:$A$49,products!$E$2:$E$49,,0)</f>
        <v>7.77</v>
      </c>
      <c r="M397" s="5">
        <f t="shared" si="18"/>
        <v>46.62</v>
      </c>
      <c r="N397" t="str">
        <f t="shared" si="19"/>
        <v>Liberica</v>
      </c>
      <c r="O397" t="str">
        <f t="shared" si="20"/>
        <v>Dark</v>
      </c>
      <c r="P397" t="str">
        <f>_xlfn.XLOOKUP(C397,customers!$A$2:$A$1001,customers!$I$2:$I$1001,,0)</f>
        <v>Yes</v>
      </c>
    </row>
    <row r="398" spans="1:16" x14ac:dyDescent="0.4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_xlfn.XLOOKUP(D398,products!$A$2:$A$49,products!$B$2:$B$49,,0)</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Large</v>
      </c>
      <c r="P398" t="str">
        <f>_xlfn.XLOOKUP(C398,customers!$A$2:$A$1001,customers!$I$2:$I$1001,,0)</f>
        <v>No</v>
      </c>
    </row>
    <row r="399" spans="1:16" x14ac:dyDescent="0.4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_xlfn.XLOOKUP(D399,products!$A$2:$A$49,products!$B$2:$B$49,,0)</f>
        <v>Lib</v>
      </c>
      <c r="J399" t="str">
        <f>_xlfn.XLOOKUP(D399,products!$A$2:$A$49,products!$C$2:$C$49,,0)</f>
        <v>D</v>
      </c>
      <c r="K399" s="4">
        <f>_xlfn.XLOOKUP(D399,products!$A$2:$A$49,products!$D$2:$D$49,,0)</f>
        <v>0.5</v>
      </c>
      <c r="L399" s="5">
        <f>_xlfn.XLOOKUP(D399,products!$A$2:$A$49,products!$E$2:$E$49,,0)</f>
        <v>7.77</v>
      </c>
      <c r="M399" s="5">
        <f t="shared" si="18"/>
        <v>31.08</v>
      </c>
      <c r="N399" t="str">
        <f t="shared" si="19"/>
        <v>Liberica</v>
      </c>
      <c r="O399" t="str">
        <f t="shared" si="20"/>
        <v>Dark</v>
      </c>
      <c r="P399" t="str">
        <f>_xlfn.XLOOKUP(C399,customers!$A$2:$A$1001,customers!$I$2:$I$1001,,0)</f>
        <v>Yes</v>
      </c>
    </row>
    <row r="400" spans="1:16" x14ac:dyDescent="0.4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_xlfn.XLOOKUP(D400,products!$A$2:$A$49,products!$B$2:$B$49,,0)</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_xlfn.XLOOKUP(C400,customers!$A$2:$A$1001,customers!$I$2:$I$1001,,0)</f>
        <v>Yes</v>
      </c>
    </row>
    <row r="401" spans="1:16" x14ac:dyDescent="0.4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_xlfn.XLOOKUP(D401,products!$A$2:$A$49,products!$B$2:$B$49,,0)</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_xlfn.XLOOKUP(C401,customers!$A$2:$A$1001,customers!$I$2:$I$1001,,0)</f>
        <v>No</v>
      </c>
    </row>
    <row r="402" spans="1:16" x14ac:dyDescent="0.4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_xlfn.XLOOKUP(D402,products!$A$2:$A$49,products!$B$2:$B$49,,0)</f>
        <v>Lib</v>
      </c>
      <c r="J402" t="str">
        <f>_xlfn.XLOOKUP(D402,products!$A$2:$A$49,products!$C$2:$C$49,,0)</f>
        <v>L</v>
      </c>
      <c r="K402" s="4">
        <f>_xlfn.XLOOKUP(D402,products!$A$2:$A$49,products!$D$2:$D$49,,0)</f>
        <v>1</v>
      </c>
      <c r="L402" s="5">
        <f>_xlfn.XLOOKUP(D402,products!$A$2:$A$49,products!$E$2:$E$49,,0)</f>
        <v>15.85</v>
      </c>
      <c r="M402" s="5">
        <f t="shared" si="18"/>
        <v>63.4</v>
      </c>
      <c r="N402" t="str">
        <f t="shared" si="19"/>
        <v>Liberica</v>
      </c>
      <c r="O402" t="str">
        <f t="shared" si="20"/>
        <v>Large</v>
      </c>
      <c r="P402" t="str">
        <f>_xlfn.XLOOKUP(C402,customers!$A$2:$A$1001,customers!$I$2:$I$1001,,0)</f>
        <v>No</v>
      </c>
    </row>
    <row r="403" spans="1:16" x14ac:dyDescent="0.4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_xlfn.XLOOKUP(D403,products!$A$2:$A$49,products!$B$2:$B$49,,0)</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Liberica</v>
      </c>
      <c r="O403" t="str">
        <f t="shared" si="20"/>
        <v>Medium</v>
      </c>
      <c r="P403" t="str">
        <f>_xlfn.XLOOKUP(C403,customers!$A$2:$A$1001,customers!$I$2:$I$1001,,0)</f>
        <v>Yes</v>
      </c>
    </row>
    <row r="404" spans="1:16" x14ac:dyDescent="0.4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_xlfn.XLOOKUP(D404,products!$A$2:$A$49,products!$B$2:$B$49,,0)</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Robusta</v>
      </c>
      <c r="O404" t="str">
        <f t="shared" si="20"/>
        <v>Dark</v>
      </c>
      <c r="P404" t="str">
        <f>_xlfn.XLOOKUP(C404,customers!$A$2:$A$1001,customers!$I$2:$I$1001,,0)</f>
        <v>Yes</v>
      </c>
    </row>
    <row r="405" spans="1:16" x14ac:dyDescent="0.4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_xlfn.XLOOKUP(D405,products!$A$2:$A$49,products!$B$2:$B$49,,0)</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Liberica</v>
      </c>
      <c r="O405" t="str">
        <f t="shared" si="20"/>
        <v>Large</v>
      </c>
      <c r="P405" t="str">
        <f>_xlfn.XLOOKUP(C405,customers!$A$2:$A$1001,customers!$I$2:$I$1001,,0)</f>
        <v>No</v>
      </c>
    </row>
    <row r="406" spans="1:16" x14ac:dyDescent="0.4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_xlfn.XLOOKUP(D406,products!$A$2:$A$49,products!$B$2:$B$49,,0)</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_xlfn.XLOOKUP(C406,customers!$A$2:$A$1001,customers!$I$2:$I$1001,,0)</f>
        <v>No</v>
      </c>
    </row>
    <row r="407" spans="1:16" x14ac:dyDescent="0.4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_xlfn.XLOOKUP(D407,products!$A$2:$A$49,products!$B$2:$B$49,,0)</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_xlfn.XLOOKUP(C407,customers!$A$2:$A$1001,customers!$I$2:$I$1001,,0)</f>
        <v>Yes</v>
      </c>
    </row>
    <row r="408" spans="1:16" x14ac:dyDescent="0.4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_xlfn.XLOOKUP(D408,products!$A$2:$A$49,products!$B$2:$B$49,,0)</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_xlfn.XLOOKUP(C408,customers!$A$2:$A$1001,customers!$I$2:$I$1001,,0)</f>
        <v>Yes</v>
      </c>
    </row>
    <row r="409" spans="1:16" x14ac:dyDescent="0.4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_xlfn.XLOOKUP(D409,products!$A$2:$A$49,products!$B$2:$B$49,,0)</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_xlfn.XLOOKUP(C409,customers!$A$2:$A$1001,customers!$I$2:$I$1001,,0)</f>
        <v>No</v>
      </c>
    </row>
    <row r="410" spans="1:16" x14ac:dyDescent="0.4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_xlfn.XLOOKUP(D410,products!$A$2:$A$49,products!$B$2:$B$49,,0)</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_xlfn.XLOOKUP(C410,customers!$A$2:$A$1001,customers!$I$2:$I$1001,,0)</f>
        <v>Yes</v>
      </c>
    </row>
    <row r="411" spans="1:16" x14ac:dyDescent="0.4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_xlfn.XLOOKUP(D411,products!$A$2:$A$49,products!$B$2:$B$49,,0)</f>
        <v>Lib</v>
      </c>
      <c r="J411" t="str">
        <f>_xlfn.XLOOKUP(D411,products!$A$2:$A$49,products!$C$2:$C$49,,0)</f>
        <v>L</v>
      </c>
      <c r="K411" s="4">
        <f>_xlfn.XLOOKUP(D411,products!$A$2:$A$49,products!$D$2:$D$49,,0)</f>
        <v>1</v>
      </c>
      <c r="L411" s="5">
        <f>_xlfn.XLOOKUP(D411,products!$A$2:$A$49,products!$E$2:$E$49,,0)</f>
        <v>15.85</v>
      </c>
      <c r="M411" s="5">
        <f t="shared" si="18"/>
        <v>47.55</v>
      </c>
      <c r="N411" t="str">
        <f t="shared" si="19"/>
        <v>Liberica</v>
      </c>
      <c r="O411" t="str">
        <f t="shared" si="20"/>
        <v>Large</v>
      </c>
      <c r="P411" t="str">
        <f>_xlfn.XLOOKUP(C411,customers!$A$2:$A$1001,customers!$I$2:$I$1001,,0)</f>
        <v>Yes</v>
      </c>
    </row>
    <row r="412" spans="1:16" x14ac:dyDescent="0.4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_xlfn.XLOOKUP(D412,products!$A$2:$A$49,products!$B$2:$B$49,,0)</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Large</v>
      </c>
      <c r="P412" t="str">
        <f>_xlfn.XLOOKUP(C412,customers!$A$2:$A$1001,customers!$I$2:$I$1001,,0)</f>
        <v>No</v>
      </c>
    </row>
    <row r="413" spans="1:16" x14ac:dyDescent="0.4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_xlfn.XLOOKUP(D413,products!$A$2:$A$49,products!$B$2:$B$49,,0)</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Liberica</v>
      </c>
      <c r="O413" t="str">
        <f t="shared" si="20"/>
        <v>Medium</v>
      </c>
      <c r="P413" t="str">
        <f>_xlfn.XLOOKUP(C413,customers!$A$2:$A$1001,customers!$I$2:$I$1001,,0)</f>
        <v>Yes</v>
      </c>
    </row>
    <row r="414" spans="1:16" x14ac:dyDescent="0.4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_xlfn.XLOOKUP(D414,products!$A$2:$A$49,products!$B$2:$B$49,,0)</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_xlfn.XLOOKUP(C414,customers!$A$2:$A$1001,customers!$I$2:$I$1001,,0)</f>
        <v>Yes</v>
      </c>
    </row>
    <row r="415" spans="1:16" x14ac:dyDescent="0.4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_xlfn.XLOOKUP(D415,products!$A$2:$A$49,products!$B$2:$B$49,,0)</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Liberica</v>
      </c>
      <c r="O415" t="str">
        <f t="shared" si="20"/>
        <v>Large</v>
      </c>
      <c r="P415" t="str">
        <f>_xlfn.XLOOKUP(C415,customers!$A$2:$A$1001,customers!$I$2:$I$1001,,0)</f>
        <v>Yes</v>
      </c>
    </row>
    <row r="416" spans="1:16" x14ac:dyDescent="0.4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_xlfn.XLOOKUP(D416,products!$A$2:$A$49,products!$B$2:$B$49,,0)</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Robusta</v>
      </c>
      <c r="O416" t="str">
        <f t="shared" si="20"/>
        <v>Large</v>
      </c>
      <c r="P416" t="str">
        <f>_xlfn.XLOOKUP(C416,customers!$A$2:$A$1001,customers!$I$2:$I$1001,,0)</f>
        <v>Yes</v>
      </c>
    </row>
    <row r="417" spans="1:16" x14ac:dyDescent="0.4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_xlfn.XLOOKUP(D417,products!$A$2:$A$49,products!$B$2:$B$49,,0)</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Robusta</v>
      </c>
      <c r="O417" t="str">
        <f t="shared" si="20"/>
        <v>Medium</v>
      </c>
      <c r="P417" t="str">
        <f>_xlfn.XLOOKUP(C417,customers!$A$2:$A$1001,customers!$I$2:$I$1001,,0)</f>
        <v>No</v>
      </c>
    </row>
    <row r="418" spans="1:16" x14ac:dyDescent="0.4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_xlfn.XLOOKUP(D418,products!$A$2:$A$49,products!$B$2:$B$49,,0)</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Large</v>
      </c>
      <c r="P418" t="str">
        <f>_xlfn.XLOOKUP(C418,customers!$A$2:$A$1001,customers!$I$2:$I$1001,,0)</f>
        <v>Yes</v>
      </c>
    </row>
    <row r="419" spans="1:16" x14ac:dyDescent="0.4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_xlfn.XLOOKUP(D419,products!$A$2:$A$49,products!$B$2:$B$49,,0)</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Large</v>
      </c>
      <c r="P419" t="str">
        <f>_xlfn.XLOOKUP(C419,customers!$A$2:$A$1001,customers!$I$2:$I$1001,,0)</f>
        <v>Yes</v>
      </c>
    </row>
    <row r="420" spans="1:16" x14ac:dyDescent="0.4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_xlfn.XLOOKUP(D420,products!$A$2:$A$49,products!$B$2:$B$49,,0)</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Large</v>
      </c>
      <c r="P420" t="str">
        <f>_xlfn.XLOOKUP(C420,customers!$A$2:$A$1001,customers!$I$2:$I$1001,,0)</f>
        <v>Yes</v>
      </c>
    </row>
    <row r="421" spans="1:16" x14ac:dyDescent="0.4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_xlfn.XLOOKUP(D421,products!$A$2:$A$49,products!$B$2:$B$49,,0)</f>
        <v>Lib</v>
      </c>
      <c r="J421" t="str">
        <f>_xlfn.XLOOKUP(D421,products!$A$2:$A$49,products!$C$2:$C$49,,0)</f>
        <v>M</v>
      </c>
      <c r="K421" s="4">
        <f>_xlfn.XLOOKUP(D421,products!$A$2:$A$49,products!$D$2:$D$49,,0)</f>
        <v>0.5</v>
      </c>
      <c r="L421" s="5">
        <f>_xlfn.XLOOKUP(D421,products!$A$2:$A$49,products!$E$2:$E$49,,0)</f>
        <v>8.73</v>
      </c>
      <c r="M421" s="5">
        <f t="shared" si="18"/>
        <v>8.73</v>
      </c>
      <c r="N421" t="str">
        <f t="shared" si="19"/>
        <v>Liberica</v>
      </c>
      <c r="O421" t="str">
        <f t="shared" si="20"/>
        <v>Medium</v>
      </c>
      <c r="P421" t="str">
        <f>_xlfn.XLOOKUP(C421,customers!$A$2:$A$1001,customers!$I$2:$I$1001,,0)</f>
        <v>Yes</v>
      </c>
    </row>
    <row r="422" spans="1:16" x14ac:dyDescent="0.4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_xlfn.XLOOKUP(D422,products!$A$2:$A$49,products!$B$2:$B$49,,0)</f>
        <v>Lib</v>
      </c>
      <c r="J422" t="str">
        <f>_xlfn.XLOOKUP(D422,products!$A$2:$A$49,products!$C$2:$C$49,,0)</f>
        <v>D</v>
      </c>
      <c r="K422" s="4">
        <f>_xlfn.XLOOKUP(D422,products!$A$2:$A$49,products!$D$2:$D$49,,0)</f>
        <v>0.5</v>
      </c>
      <c r="L422" s="5">
        <f>_xlfn.XLOOKUP(D422,products!$A$2:$A$49,products!$E$2:$E$49,,0)</f>
        <v>7.77</v>
      </c>
      <c r="M422" s="5">
        <f t="shared" si="18"/>
        <v>31.08</v>
      </c>
      <c r="N422" t="str">
        <f t="shared" si="19"/>
        <v>Liberica</v>
      </c>
      <c r="O422" t="str">
        <f t="shared" si="20"/>
        <v>Dark</v>
      </c>
      <c r="P422" t="str">
        <f>_xlfn.XLOOKUP(C422,customers!$A$2:$A$1001,customers!$I$2:$I$1001,,0)</f>
        <v>No</v>
      </c>
    </row>
    <row r="423" spans="1:16" x14ac:dyDescent="0.4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_xlfn.XLOOKUP(D423,products!$A$2:$A$49,products!$B$2:$B$49,,0)</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_xlfn.XLOOKUP(C423,customers!$A$2:$A$1001,customers!$I$2:$I$1001,,0)</f>
        <v>No</v>
      </c>
    </row>
    <row r="424" spans="1:16" x14ac:dyDescent="0.4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_xlfn.XLOOKUP(D424,products!$A$2:$A$49,products!$B$2:$B$49,,0)</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_xlfn.XLOOKUP(C424,customers!$A$2:$A$1001,customers!$I$2:$I$1001,,0)</f>
        <v>No</v>
      </c>
    </row>
    <row r="425" spans="1:16" x14ac:dyDescent="0.4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_xlfn.XLOOKUP(D425,products!$A$2:$A$49,products!$B$2:$B$49,,0)</f>
        <v>Rob</v>
      </c>
      <c r="J425" t="str">
        <f>_xlfn.XLOOKUP(D425,products!$A$2:$A$49,products!$C$2:$C$49,,0)</f>
        <v>M</v>
      </c>
      <c r="K425" s="4">
        <f>_xlfn.XLOOKUP(D425,products!$A$2:$A$49,products!$D$2:$D$49,,0)</f>
        <v>0.5</v>
      </c>
      <c r="L425" s="5">
        <f>_xlfn.XLOOKUP(D425,products!$A$2:$A$49,products!$E$2:$E$49,,0)</f>
        <v>5.97</v>
      </c>
      <c r="M425" s="5">
        <f t="shared" si="18"/>
        <v>17.91</v>
      </c>
      <c r="N425" t="str">
        <f t="shared" si="19"/>
        <v>Robusta</v>
      </c>
      <c r="O425" t="str">
        <f t="shared" si="20"/>
        <v>Medium</v>
      </c>
      <c r="P425" t="str">
        <f>_xlfn.XLOOKUP(C425,customers!$A$2:$A$1001,customers!$I$2:$I$1001,,0)</f>
        <v>No</v>
      </c>
    </row>
    <row r="426" spans="1:16" x14ac:dyDescent="0.4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_xlfn.XLOOKUP(D426,products!$A$2:$A$49,products!$B$2:$B$49,,0)</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Large</v>
      </c>
      <c r="P426" t="str">
        <f>_xlfn.XLOOKUP(C426,customers!$A$2:$A$1001,customers!$I$2:$I$1001,,0)</f>
        <v>Yes</v>
      </c>
    </row>
    <row r="427" spans="1:16" x14ac:dyDescent="0.4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_xlfn.XLOOKUP(D427,products!$A$2:$A$49,products!$B$2:$B$49,,0)</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Robusta</v>
      </c>
      <c r="O427" t="str">
        <f t="shared" si="20"/>
        <v>Dark</v>
      </c>
      <c r="P427" t="str">
        <f>_xlfn.XLOOKUP(C427,customers!$A$2:$A$1001,customers!$I$2:$I$1001,,0)</f>
        <v>No</v>
      </c>
    </row>
    <row r="428" spans="1:16" x14ac:dyDescent="0.4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_xlfn.XLOOKUP(D428,products!$A$2:$A$49,products!$B$2:$B$49,,0)</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Robusta</v>
      </c>
      <c r="O428" t="str">
        <f t="shared" si="20"/>
        <v>Large</v>
      </c>
      <c r="P428" t="str">
        <f>_xlfn.XLOOKUP(C428,customers!$A$2:$A$1001,customers!$I$2:$I$1001,,0)</f>
        <v>Yes</v>
      </c>
    </row>
    <row r="429" spans="1:16" x14ac:dyDescent="0.4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_xlfn.XLOOKUP(D429,products!$A$2:$A$49,products!$B$2:$B$49,,0)</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_xlfn.XLOOKUP(C429,customers!$A$2:$A$1001,customers!$I$2:$I$1001,,0)</f>
        <v>Yes</v>
      </c>
    </row>
    <row r="430" spans="1:16" x14ac:dyDescent="0.4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_xlfn.XLOOKUP(D430,products!$A$2:$A$49,products!$B$2:$B$49,,0)</f>
        <v>Rob</v>
      </c>
      <c r="J430" t="str">
        <f>_xlfn.XLOOKUP(D430,products!$A$2:$A$49,products!$C$2:$C$49,,0)</f>
        <v>L</v>
      </c>
      <c r="K430" s="4">
        <f>_xlfn.XLOOKUP(D430,products!$A$2:$A$49,products!$D$2:$D$49,,0)</f>
        <v>1</v>
      </c>
      <c r="L430" s="5">
        <f>_xlfn.XLOOKUP(D430,products!$A$2:$A$49,products!$E$2:$E$49,,0)</f>
        <v>11.95</v>
      </c>
      <c r="M430" s="5">
        <f t="shared" si="18"/>
        <v>59.75</v>
      </c>
      <c r="N430" t="str">
        <f t="shared" si="19"/>
        <v>Robusta</v>
      </c>
      <c r="O430" t="str">
        <f t="shared" si="20"/>
        <v>Large</v>
      </c>
      <c r="P430" t="str">
        <f>_xlfn.XLOOKUP(C430,customers!$A$2:$A$1001,customers!$I$2:$I$1001,,0)</f>
        <v>No</v>
      </c>
    </row>
    <row r="431" spans="1:16" x14ac:dyDescent="0.4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_xlfn.XLOOKUP(D431,products!$A$2:$A$49,products!$B$2:$B$49,,0)</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Large</v>
      </c>
      <c r="P431" t="str">
        <f>_xlfn.XLOOKUP(C431,customers!$A$2:$A$1001,customers!$I$2:$I$1001,,0)</f>
        <v>No</v>
      </c>
    </row>
    <row r="432" spans="1:16" x14ac:dyDescent="0.4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_xlfn.XLOOKUP(D432,products!$A$2:$A$49,products!$B$2:$B$49,,0)</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Robusta</v>
      </c>
      <c r="O432" t="str">
        <f t="shared" si="20"/>
        <v>Dark</v>
      </c>
      <c r="P432" t="str">
        <f>_xlfn.XLOOKUP(C432,customers!$A$2:$A$1001,customers!$I$2:$I$1001,,0)</f>
        <v>Yes</v>
      </c>
    </row>
    <row r="433" spans="1:16" x14ac:dyDescent="0.4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_xlfn.XLOOKUP(D433,products!$A$2:$A$49,products!$B$2:$B$49,,0)</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_xlfn.XLOOKUP(C433,customers!$A$2:$A$1001,customers!$I$2:$I$1001,,0)</f>
        <v>Yes</v>
      </c>
    </row>
    <row r="434" spans="1:16" x14ac:dyDescent="0.4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_xlfn.XLOOKUP(D434,products!$A$2:$A$49,products!$B$2:$B$49,,0)</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_xlfn.XLOOKUP(C434,customers!$A$2:$A$1001,customers!$I$2:$I$1001,,0)</f>
        <v>No</v>
      </c>
    </row>
    <row r="435" spans="1:16" x14ac:dyDescent="0.4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_xlfn.XLOOKUP(D435,products!$A$2:$A$49,products!$B$2:$B$49,,0)</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Liberica</v>
      </c>
      <c r="O435" t="str">
        <f t="shared" si="20"/>
        <v>Medium</v>
      </c>
      <c r="P435" t="str">
        <f>_xlfn.XLOOKUP(C435,customers!$A$2:$A$1001,customers!$I$2:$I$1001,,0)</f>
        <v>Yes</v>
      </c>
    </row>
    <row r="436" spans="1:16" x14ac:dyDescent="0.4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_xlfn.XLOOKUP(D436,products!$A$2:$A$49,products!$B$2:$B$49,,0)</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_xlfn.XLOOKUP(C436,customers!$A$2:$A$1001,customers!$I$2:$I$1001,,0)</f>
        <v>No</v>
      </c>
    </row>
    <row r="437" spans="1:16" x14ac:dyDescent="0.4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_xlfn.XLOOKUP(D437,products!$A$2:$A$49,products!$B$2:$B$49,,0)</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_xlfn.XLOOKUP(C437,customers!$A$2:$A$1001,customers!$I$2:$I$1001,,0)</f>
        <v>No</v>
      </c>
    </row>
    <row r="438" spans="1:16" x14ac:dyDescent="0.4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_xlfn.XLOOKUP(D438,products!$A$2:$A$49,products!$B$2:$B$49,,0)</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Liberica</v>
      </c>
      <c r="O438" t="str">
        <f t="shared" si="20"/>
        <v>Large</v>
      </c>
      <c r="P438" t="str">
        <f>_xlfn.XLOOKUP(C438,customers!$A$2:$A$1001,customers!$I$2:$I$1001,,0)</f>
        <v>Yes</v>
      </c>
    </row>
    <row r="439" spans="1:16" x14ac:dyDescent="0.4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_xlfn.XLOOKUP(D439,products!$A$2:$A$49,products!$B$2:$B$49,,0)</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Liberica</v>
      </c>
      <c r="O439" t="str">
        <f t="shared" si="20"/>
        <v>Dark</v>
      </c>
      <c r="P439" t="str">
        <f>_xlfn.XLOOKUP(C439,customers!$A$2:$A$1001,customers!$I$2:$I$1001,,0)</f>
        <v>No</v>
      </c>
    </row>
    <row r="440" spans="1:16" x14ac:dyDescent="0.4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_xlfn.XLOOKUP(D440,products!$A$2:$A$49,products!$B$2:$B$49,,0)</f>
        <v>Lib</v>
      </c>
      <c r="J440" t="str">
        <f>_xlfn.XLOOKUP(D440,products!$A$2:$A$49,products!$C$2:$C$49,,0)</f>
        <v>D</v>
      </c>
      <c r="K440" s="4">
        <f>_xlfn.XLOOKUP(D440,products!$A$2:$A$49,products!$D$2:$D$49,,0)</f>
        <v>0.5</v>
      </c>
      <c r="L440" s="5">
        <f>_xlfn.XLOOKUP(D440,products!$A$2:$A$49,products!$E$2:$E$49,,0)</f>
        <v>7.77</v>
      </c>
      <c r="M440" s="5">
        <f t="shared" si="18"/>
        <v>15.54</v>
      </c>
      <c r="N440" t="str">
        <f t="shared" si="19"/>
        <v>Liberica</v>
      </c>
      <c r="O440" t="str">
        <f t="shared" si="20"/>
        <v>Dark</v>
      </c>
      <c r="P440" t="str">
        <f>_xlfn.XLOOKUP(C440,customers!$A$2:$A$1001,customers!$I$2:$I$1001,,0)</f>
        <v>No</v>
      </c>
    </row>
    <row r="441" spans="1:16" x14ac:dyDescent="0.4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_xlfn.XLOOKUP(D441,products!$A$2:$A$49,products!$B$2:$B$49,,0)</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Large</v>
      </c>
      <c r="P441" t="str">
        <f>_xlfn.XLOOKUP(C441,customers!$A$2:$A$1001,customers!$I$2:$I$1001,,0)</f>
        <v>No</v>
      </c>
    </row>
    <row r="442" spans="1:16" x14ac:dyDescent="0.4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_xlfn.XLOOKUP(D442,products!$A$2:$A$49,products!$B$2:$B$49,,0)</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_xlfn.XLOOKUP(C442,customers!$A$2:$A$1001,customers!$I$2:$I$1001,,0)</f>
        <v>Yes</v>
      </c>
    </row>
    <row r="443" spans="1:16" x14ac:dyDescent="0.4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_xlfn.XLOOKUP(D443,products!$A$2:$A$49,products!$B$2:$B$49,,0)</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_xlfn.XLOOKUP(C443,customers!$A$2:$A$1001,customers!$I$2:$I$1001,,0)</f>
        <v>Yes</v>
      </c>
    </row>
    <row r="444" spans="1:16" x14ac:dyDescent="0.4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_xlfn.XLOOKUP(D444,products!$A$2:$A$49,products!$B$2:$B$49,,0)</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Robusta</v>
      </c>
      <c r="O444" t="str">
        <f t="shared" si="20"/>
        <v>Large</v>
      </c>
      <c r="P444" t="str">
        <f>_xlfn.XLOOKUP(C444,customers!$A$2:$A$1001,customers!$I$2:$I$1001,,0)</f>
        <v>No</v>
      </c>
    </row>
    <row r="445" spans="1:16" x14ac:dyDescent="0.4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_xlfn.XLOOKUP(D445,products!$A$2:$A$49,products!$B$2:$B$49,,0)</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Large</v>
      </c>
      <c r="P445" t="str">
        <f>_xlfn.XLOOKUP(C445,customers!$A$2:$A$1001,customers!$I$2:$I$1001,,0)</f>
        <v>Yes</v>
      </c>
    </row>
    <row r="446" spans="1:16" x14ac:dyDescent="0.4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_xlfn.XLOOKUP(D446,products!$A$2:$A$49,products!$B$2:$B$49,,0)</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_xlfn.XLOOKUP(C446,customers!$A$2:$A$1001,customers!$I$2:$I$1001,,0)</f>
        <v>No</v>
      </c>
    </row>
    <row r="447" spans="1:16" x14ac:dyDescent="0.4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_xlfn.XLOOKUP(D447,products!$A$2:$A$49,products!$B$2:$B$49,,0)</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Liberica</v>
      </c>
      <c r="O447" t="str">
        <f t="shared" si="20"/>
        <v>Medium</v>
      </c>
      <c r="P447" t="str">
        <f>_xlfn.XLOOKUP(C447,customers!$A$2:$A$1001,customers!$I$2:$I$1001,,0)</f>
        <v>Yes</v>
      </c>
    </row>
    <row r="448" spans="1:16" x14ac:dyDescent="0.4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_xlfn.XLOOKUP(D448,products!$A$2:$A$49,products!$B$2:$B$49,,0)</f>
        <v>Lib</v>
      </c>
      <c r="J448" t="str">
        <f>_xlfn.XLOOKUP(D448,products!$A$2:$A$49,products!$C$2:$C$49,,0)</f>
        <v>M</v>
      </c>
      <c r="K448" s="4">
        <f>_xlfn.XLOOKUP(D448,products!$A$2:$A$49,products!$D$2:$D$49,,0)</f>
        <v>0.5</v>
      </c>
      <c r="L448" s="5">
        <f>_xlfn.XLOOKUP(D448,products!$A$2:$A$49,products!$E$2:$E$49,,0)</f>
        <v>8.73</v>
      </c>
      <c r="M448" s="5">
        <f t="shared" si="18"/>
        <v>8.73</v>
      </c>
      <c r="N448" t="str">
        <f t="shared" si="19"/>
        <v>Liberica</v>
      </c>
      <c r="O448" t="str">
        <f t="shared" si="20"/>
        <v>Medium</v>
      </c>
      <c r="P448" t="str">
        <f>_xlfn.XLOOKUP(C448,customers!$A$2:$A$1001,customers!$I$2:$I$1001,,0)</f>
        <v>Yes</v>
      </c>
    </row>
    <row r="449" spans="1:16" x14ac:dyDescent="0.4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_xlfn.XLOOKUP(D449,products!$A$2:$A$49,products!$B$2:$B$49,,0)</f>
        <v>Rob</v>
      </c>
      <c r="J449" t="str">
        <f>_xlfn.XLOOKUP(D449,products!$A$2:$A$49,products!$C$2:$C$49,,0)</f>
        <v>M</v>
      </c>
      <c r="K449" s="4">
        <f>_xlfn.XLOOKUP(D449,products!$A$2:$A$49,products!$D$2:$D$49,,0)</f>
        <v>0.5</v>
      </c>
      <c r="L449" s="5">
        <f>_xlfn.XLOOKUP(D449,products!$A$2:$A$49,products!$E$2:$E$49,,0)</f>
        <v>5.97</v>
      </c>
      <c r="M449" s="5">
        <f t="shared" si="18"/>
        <v>17.91</v>
      </c>
      <c r="N449" t="str">
        <f t="shared" si="19"/>
        <v>Robusta</v>
      </c>
      <c r="O449" t="str">
        <f t="shared" si="20"/>
        <v>Medium</v>
      </c>
      <c r="P449" t="str">
        <f>_xlfn.XLOOKUP(C449,customers!$A$2:$A$1001,customers!$I$2:$I$1001,,0)</f>
        <v>No</v>
      </c>
    </row>
    <row r="450" spans="1:16" x14ac:dyDescent="0.4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_xlfn.XLOOKUP(D450,products!$A$2:$A$49,products!$B$2:$B$49,,0)</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Robusta</v>
      </c>
      <c r="O450" t="str">
        <f t="shared" si="20"/>
        <v>Large</v>
      </c>
      <c r="P450" t="str">
        <f>_xlfn.XLOOKUP(C450,customers!$A$2:$A$1001,customers!$I$2:$I$1001,,0)</f>
        <v>No</v>
      </c>
    </row>
    <row r="451" spans="1:16" x14ac:dyDescent="0.4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_xlfn.XLOOKUP(D451,products!$A$2:$A$49,products!$B$2:$B$49,,0)</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_xlfn.XLOOKUP(C451,customers!$A$2:$A$1001,customers!$I$2:$I$1001,,0)</f>
        <v>No</v>
      </c>
    </row>
    <row r="452" spans="1:16" x14ac:dyDescent="0.4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_xlfn.XLOOKUP(D452,products!$A$2:$A$49,products!$B$2:$B$49,,0)</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Liberica</v>
      </c>
      <c r="O452" t="str">
        <f t="shared" si="23"/>
        <v>Large</v>
      </c>
      <c r="P452" t="str">
        <f>_xlfn.XLOOKUP(C452,customers!$A$2:$A$1001,customers!$I$2:$I$1001,,0)</f>
        <v>No</v>
      </c>
    </row>
    <row r="453" spans="1:16" x14ac:dyDescent="0.4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_xlfn.XLOOKUP(D453,products!$A$2:$A$49,products!$B$2:$B$49,,0)</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Robusta</v>
      </c>
      <c r="O453" t="str">
        <f t="shared" si="23"/>
        <v>Dark</v>
      </c>
      <c r="P453" t="str">
        <f>_xlfn.XLOOKUP(C453,customers!$A$2:$A$1001,customers!$I$2:$I$1001,,0)</f>
        <v>Yes</v>
      </c>
    </row>
    <row r="454" spans="1:16" x14ac:dyDescent="0.4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_xlfn.XLOOKUP(D454,products!$A$2:$A$49,products!$B$2:$B$49,,0)</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Large</v>
      </c>
      <c r="P454" t="str">
        <f>_xlfn.XLOOKUP(C454,customers!$A$2:$A$1001,customers!$I$2:$I$1001,,0)</f>
        <v>No</v>
      </c>
    </row>
    <row r="455" spans="1:16" x14ac:dyDescent="0.4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_xlfn.XLOOKUP(D455,products!$A$2:$A$49,products!$B$2:$B$49,,0)</f>
        <v>Lib</v>
      </c>
      <c r="J455" t="str">
        <f>_xlfn.XLOOKUP(D455,products!$A$2:$A$49,products!$C$2:$C$49,,0)</f>
        <v>L</v>
      </c>
      <c r="K455" s="4">
        <f>_xlfn.XLOOKUP(D455,products!$A$2:$A$49,products!$D$2:$D$49,,0)</f>
        <v>0.5</v>
      </c>
      <c r="L455" s="5">
        <f>_xlfn.XLOOKUP(D455,products!$A$2:$A$49,products!$E$2:$E$49,,0)</f>
        <v>9.51</v>
      </c>
      <c r="M455" s="5">
        <f t="shared" si="21"/>
        <v>38.04</v>
      </c>
      <c r="N455" t="str">
        <f t="shared" si="22"/>
        <v>Liberica</v>
      </c>
      <c r="O455" t="str">
        <f t="shared" si="23"/>
        <v>Large</v>
      </c>
      <c r="P455" t="str">
        <f>_xlfn.XLOOKUP(C455,customers!$A$2:$A$1001,customers!$I$2:$I$1001,,0)</f>
        <v>No</v>
      </c>
    </row>
    <row r="456" spans="1:16" x14ac:dyDescent="0.4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_xlfn.XLOOKUP(D456,products!$A$2:$A$49,products!$B$2:$B$49,,0)</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Robusta</v>
      </c>
      <c r="O456" t="str">
        <f t="shared" si="23"/>
        <v>Dark</v>
      </c>
      <c r="P456" t="str">
        <f>_xlfn.XLOOKUP(C456,customers!$A$2:$A$1001,customers!$I$2:$I$1001,,0)</f>
        <v>Yes</v>
      </c>
    </row>
    <row r="457" spans="1:16" x14ac:dyDescent="0.4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_xlfn.XLOOKUP(D457,products!$A$2:$A$49,products!$B$2:$B$49,,0)</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Liberica</v>
      </c>
      <c r="O457" t="str">
        <f t="shared" si="23"/>
        <v>Large</v>
      </c>
      <c r="P457" t="str">
        <f>_xlfn.XLOOKUP(C457,customers!$A$2:$A$1001,customers!$I$2:$I$1001,,0)</f>
        <v>Yes</v>
      </c>
    </row>
    <row r="458" spans="1:16" x14ac:dyDescent="0.4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_xlfn.XLOOKUP(D458,products!$A$2:$A$49,products!$B$2:$B$49,,0)</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Robusta</v>
      </c>
      <c r="O458" t="str">
        <f t="shared" si="23"/>
        <v>Dark</v>
      </c>
      <c r="P458" t="str">
        <f>_xlfn.XLOOKUP(C458,customers!$A$2:$A$1001,customers!$I$2:$I$1001,,0)</f>
        <v>No</v>
      </c>
    </row>
    <row r="459" spans="1:16" x14ac:dyDescent="0.4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_xlfn.XLOOKUP(D459,products!$A$2:$A$49,products!$B$2:$B$49,,0)</f>
        <v>Lib</v>
      </c>
      <c r="J459" t="str">
        <f>_xlfn.XLOOKUP(D459,products!$A$2:$A$49,products!$C$2:$C$49,,0)</f>
        <v>L</v>
      </c>
      <c r="K459" s="4">
        <f>_xlfn.XLOOKUP(D459,products!$A$2:$A$49,products!$D$2:$D$49,,0)</f>
        <v>0.5</v>
      </c>
      <c r="L459" s="5">
        <f>_xlfn.XLOOKUP(D459,products!$A$2:$A$49,products!$E$2:$E$49,,0)</f>
        <v>9.51</v>
      </c>
      <c r="M459" s="5">
        <f t="shared" si="21"/>
        <v>47.55</v>
      </c>
      <c r="N459" t="str">
        <f t="shared" si="22"/>
        <v>Liberica</v>
      </c>
      <c r="O459" t="str">
        <f t="shared" si="23"/>
        <v>Large</v>
      </c>
      <c r="P459" t="str">
        <f>_xlfn.XLOOKUP(C459,customers!$A$2:$A$1001,customers!$I$2:$I$1001,,0)</f>
        <v>No</v>
      </c>
    </row>
    <row r="460" spans="1:16" x14ac:dyDescent="0.4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_xlfn.XLOOKUP(D460,products!$A$2:$A$49,products!$B$2:$B$49,,0)</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_xlfn.XLOOKUP(C460,customers!$A$2:$A$1001,customers!$I$2:$I$1001,,0)</f>
        <v>No</v>
      </c>
    </row>
    <row r="461" spans="1:16" x14ac:dyDescent="0.4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_xlfn.XLOOKUP(D461,products!$A$2:$A$49,products!$B$2:$B$49,,0)</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Liberica</v>
      </c>
      <c r="O461" t="str">
        <f t="shared" si="23"/>
        <v>Large</v>
      </c>
      <c r="P461" t="str">
        <f>_xlfn.XLOOKUP(C461,customers!$A$2:$A$1001,customers!$I$2:$I$1001,,0)</f>
        <v>No</v>
      </c>
    </row>
    <row r="462" spans="1:16" x14ac:dyDescent="0.4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_xlfn.XLOOKUP(D462,products!$A$2:$A$49,products!$B$2:$B$49,,0)</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Robusta</v>
      </c>
      <c r="O462" t="str">
        <f t="shared" si="23"/>
        <v>Dark</v>
      </c>
      <c r="P462" t="str">
        <f>_xlfn.XLOOKUP(C462,customers!$A$2:$A$1001,customers!$I$2:$I$1001,,0)</f>
        <v>Yes</v>
      </c>
    </row>
    <row r="463" spans="1:16" x14ac:dyDescent="0.4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_xlfn.XLOOKUP(D463,products!$A$2:$A$49,products!$B$2:$B$49,,0)</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Robusta</v>
      </c>
      <c r="O463" t="str">
        <f t="shared" si="23"/>
        <v>Dark</v>
      </c>
      <c r="P463" t="str">
        <f>_xlfn.XLOOKUP(C463,customers!$A$2:$A$1001,customers!$I$2:$I$1001,,0)</f>
        <v>Yes</v>
      </c>
    </row>
    <row r="464" spans="1:16" x14ac:dyDescent="0.4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_xlfn.XLOOKUP(D464,products!$A$2:$A$49,products!$B$2:$B$49,,0)</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_xlfn.XLOOKUP(C464,customers!$A$2:$A$1001,customers!$I$2:$I$1001,,0)</f>
        <v>Yes</v>
      </c>
    </row>
    <row r="465" spans="1:16" x14ac:dyDescent="0.4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_xlfn.XLOOKUP(D465,products!$A$2:$A$49,products!$B$2:$B$49,,0)</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_xlfn.XLOOKUP(C465,customers!$A$2:$A$1001,customers!$I$2:$I$1001,,0)</f>
        <v>No</v>
      </c>
    </row>
    <row r="466" spans="1:16" x14ac:dyDescent="0.4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_xlfn.XLOOKUP(D466,products!$A$2:$A$49,products!$B$2:$B$49,,0)</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Liberica</v>
      </c>
      <c r="O466" t="str">
        <f t="shared" si="23"/>
        <v>Dark</v>
      </c>
      <c r="P466" t="str">
        <f>_xlfn.XLOOKUP(C466,customers!$A$2:$A$1001,customers!$I$2:$I$1001,,0)</f>
        <v>No</v>
      </c>
    </row>
    <row r="467" spans="1:16" x14ac:dyDescent="0.4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_xlfn.XLOOKUP(D467,products!$A$2:$A$49,products!$B$2:$B$49,,0)</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Robusta</v>
      </c>
      <c r="O467" t="str">
        <f t="shared" si="23"/>
        <v>Dark</v>
      </c>
      <c r="P467" t="str">
        <f>_xlfn.XLOOKUP(C467,customers!$A$2:$A$1001,customers!$I$2:$I$1001,,0)</f>
        <v>Yes</v>
      </c>
    </row>
    <row r="468" spans="1:16" x14ac:dyDescent="0.4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_xlfn.XLOOKUP(D468,products!$A$2:$A$49,products!$B$2:$B$49,,0)</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_xlfn.XLOOKUP(C468,customers!$A$2:$A$1001,customers!$I$2:$I$1001,,0)</f>
        <v>Yes</v>
      </c>
    </row>
    <row r="469" spans="1:16" x14ac:dyDescent="0.4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_xlfn.XLOOKUP(D469,products!$A$2:$A$49,products!$B$2:$B$49,,0)</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_xlfn.XLOOKUP(C469,customers!$A$2:$A$1001,customers!$I$2:$I$1001,,0)</f>
        <v>No</v>
      </c>
    </row>
    <row r="470" spans="1:16" x14ac:dyDescent="0.4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_xlfn.XLOOKUP(D470,products!$A$2:$A$49,products!$B$2:$B$49,,0)</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_xlfn.XLOOKUP(C470,customers!$A$2:$A$1001,customers!$I$2:$I$1001,,0)</f>
        <v>Yes</v>
      </c>
    </row>
    <row r="471" spans="1:16" x14ac:dyDescent="0.4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_xlfn.XLOOKUP(D471,products!$A$2:$A$49,products!$B$2:$B$49,,0)</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Large</v>
      </c>
      <c r="P471" t="str">
        <f>_xlfn.XLOOKUP(C471,customers!$A$2:$A$1001,customers!$I$2:$I$1001,,0)</f>
        <v>Yes</v>
      </c>
    </row>
    <row r="472" spans="1:16" x14ac:dyDescent="0.4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_xlfn.XLOOKUP(D472,products!$A$2:$A$49,products!$B$2:$B$49,,0)</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_xlfn.XLOOKUP(C472,customers!$A$2:$A$1001,customers!$I$2:$I$1001,,0)</f>
        <v>Yes</v>
      </c>
    </row>
    <row r="473" spans="1:16" x14ac:dyDescent="0.4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_xlfn.XLOOKUP(D473,products!$A$2:$A$49,products!$B$2:$B$49,,0)</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Liberica</v>
      </c>
      <c r="O473" t="str">
        <f t="shared" si="23"/>
        <v>Medium</v>
      </c>
      <c r="P473" t="str">
        <f>_xlfn.XLOOKUP(C473,customers!$A$2:$A$1001,customers!$I$2:$I$1001,,0)</f>
        <v>Yes</v>
      </c>
    </row>
    <row r="474" spans="1:16" x14ac:dyDescent="0.4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_xlfn.XLOOKUP(D474,products!$A$2:$A$49,products!$B$2:$B$49,,0)</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_xlfn.XLOOKUP(C474,customers!$A$2:$A$1001,customers!$I$2:$I$1001,,0)</f>
        <v>No</v>
      </c>
    </row>
    <row r="475" spans="1:16" x14ac:dyDescent="0.4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_xlfn.XLOOKUP(D475,products!$A$2:$A$49,products!$B$2:$B$49,,0)</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Large</v>
      </c>
      <c r="P475" t="str">
        <f>_xlfn.XLOOKUP(C475,customers!$A$2:$A$1001,customers!$I$2:$I$1001,,0)</f>
        <v>No</v>
      </c>
    </row>
    <row r="476" spans="1:16" x14ac:dyDescent="0.4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_xlfn.XLOOKUP(D476,products!$A$2:$A$49,products!$B$2:$B$49,,0)</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_xlfn.XLOOKUP(C476,customers!$A$2:$A$1001,customers!$I$2:$I$1001,,0)</f>
        <v>Yes</v>
      </c>
    </row>
    <row r="477" spans="1:16" x14ac:dyDescent="0.4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_xlfn.XLOOKUP(D477,products!$A$2:$A$49,products!$B$2:$B$49,,0)</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Liberica</v>
      </c>
      <c r="O477" t="str">
        <f t="shared" si="23"/>
        <v>Medium</v>
      </c>
      <c r="P477" t="str">
        <f>_xlfn.XLOOKUP(C477,customers!$A$2:$A$1001,customers!$I$2:$I$1001,,0)</f>
        <v>No</v>
      </c>
    </row>
    <row r="478" spans="1:16" x14ac:dyDescent="0.4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_xlfn.XLOOKUP(D478,products!$A$2:$A$49,products!$B$2:$B$49,,0)</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Large</v>
      </c>
      <c r="P478" t="str">
        <f>_xlfn.XLOOKUP(C478,customers!$A$2:$A$1001,customers!$I$2:$I$1001,,0)</f>
        <v>Yes</v>
      </c>
    </row>
    <row r="479" spans="1:16" x14ac:dyDescent="0.4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_xlfn.XLOOKUP(D479,products!$A$2:$A$49,products!$B$2:$B$49,,0)</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Liberica</v>
      </c>
      <c r="O479" t="str">
        <f t="shared" si="23"/>
        <v>Medium</v>
      </c>
      <c r="P479" t="str">
        <f>_xlfn.XLOOKUP(C479,customers!$A$2:$A$1001,customers!$I$2:$I$1001,,0)</f>
        <v>No</v>
      </c>
    </row>
    <row r="480" spans="1:16" x14ac:dyDescent="0.4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_xlfn.XLOOKUP(D480,products!$A$2:$A$49,products!$B$2:$B$49,,0)</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Robusta</v>
      </c>
      <c r="O480" t="str">
        <f t="shared" si="23"/>
        <v>Dark</v>
      </c>
      <c r="P480" t="str">
        <f>_xlfn.XLOOKUP(C480,customers!$A$2:$A$1001,customers!$I$2:$I$1001,,0)</f>
        <v>Yes</v>
      </c>
    </row>
    <row r="481" spans="1:16" x14ac:dyDescent="0.4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_xlfn.XLOOKUP(D481,products!$A$2:$A$49,products!$B$2:$B$49,,0)</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_xlfn.XLOOKUP(C481,customers!$A$2:$A$1001,customers!$I$2:$I$1001,,0)</f>
        <v>Yes</v>
      </c>
    </row>
    <row r="482" spans="1:16" x14ac:dyDescent="0.4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_xlfn.XLOOKUP(D482,products!$A$2:$A$49,products!$B$2:$B$49,,0)</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_xlfn.XLOOKUP(C482,customers!$A$2:$A$1001,customers!$I$2:$I$1001,,0)</f>
        <v>Yes</v>
      </c>
    </row>
    <row r="483" spans="1:16" x14ac:dyDescent="0.4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_xlfn.XLOOKUP(D483,products!$A$2:$A$49,products!$B$2:$B$49,,0)</f>
        <v>Rob</v>
      </c>
      <c r="J483" t="str">
        <f>_xlfn.XLOOKUP(D483,products!$A$2:$A$49,products!$C$2:$C$49,,0)</f>
        <v>L</v>
      </c>
      <c r="K483" s="4">
        <f>_xlfn.XLOOKUP(D483,products!$A$2:$A$49,products!$D$2:$D$49,,0)</f>
        <v>1</v>
      </c>
      <c r="L483" s="5">
        <f>_xlfn.XLOOKUP(D483,products!$A$2:$A$49,products!$E$2:$E$49,,0)</f>
        <v>11.95</v>
      </c>
      <c r="M483" s="5">
        <f t="shared" si="21"/>
        <v>23.9</v>
      </c>
      <c r="N483" t="str">
        <f t="shared" si="22"/>
        <v>Robusta</v>
      </c>
      <c r="O483" t="str">
        <f t="shared" si="23"/>
        <v>Large</v>
      </c>
      <c r="P483" t="str">
        <f>_xlfn.XLOOKUP(C483,customers!$A$2:$A$1001,customers!$I$2:$I$1001,,0)</f>
        <v>No</v>
      </c>
    </row>
    <row r="484" spans="1:16" x14ac:dyDescent="0.4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_xlfn.XLOOKUP(D484,products!$A$2:$A$49,products!$B$2:$B$49,,0)</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_xlfn.XLOOKUP(C484,customers!$A$2:$A$1001,customers!$I$2:$I$1001,,0)</f>
        <v>Yes</v>
      </c>
    </row>
    <row r="485" spans="1:16" x14ac:dyDescent="0.4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_xlfn.XLOOKUP(D485,products!$A$2:$A$49,products!$B$2:$B$49,,0)</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Liberica</v>
      </c>
      <c r="O485" t="str">
        <f t="shared" si="23"/>
        <v>Dark</v>
      </c>
      <c r="P485" t="str">
        <f>_xlfn.XLOOKUP(C485,customers!$A$2:$A$1001,customers!$I$2:$I$1001,,0)</f>
        <v>Yes</v>
      </c>
    </row>
    <row r="486" spans="1:16" x14ac:dyDescent="0.4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_xlfn.XLOOKUP(D486,products!$A$2:$A$49,products!$B$2:$B$49,,0)</f>
        <v>Lib</v>
      </c>
      <c r="J486" t="str">
        <f>_xlfn.XLOOKUP(D486,products!$A$2:$A$49,products!$C$2:$C$49,,0)</f>
        <v>L</v>
      </c>
      <c r="K486" s="4">
        <f>_xlfn.XLOOKUP(D486,products!$A$2:$A$49,products!$D$2:$D$49,,0)</f>
        <v>0.5</v>
      </c>
      <c r="L486" s="5">
        <f>_xlfn.XLOOKUP(D486,products!$A$2:$A$49,products!$E$2:$E$49,,0)</f>
        <v>9.51</v>
      </c>
      <c r="M486" s="5">
        <f t="shared" si="21"/>
        <v>57.06</v>
      </c>
      <c r="N486" t="str">
        <f t="shared" si="22"/>
        <v>Liberica</v>
      </c>
      <c r="O486" t="str">
        <f t="shared" si="23"/>
        <v>Large</v>
      </c>
      <c r="P486" t="str">
        <f>_xlfn.XLOOKUP(C486,customers!$A$2:$A$1001,customers!$I$2:$I$1001,,0)</f>
        <v>No</v>
      </c>
    </row>
    <row r="487" spans="1:16" x14ac:dyDescent="0.4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_xlfn.XLOOKUP(D487,products!$A$2:$A$49,products!$B$2:$B$49,,0)</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Robusta</v>
      </c>
      <c r="O487" t="str">
        <f t="shared" si="23"/>
        <v>Large</v>
      </c>
      <c r="P487" t="str">
        <f>_xlfn.XLOOKUP(C487,customers!$A$2:$A$1001,customers!$I$2:$I$1001,,0)</f>
        <v>Yes</v>
      </c>
    </row>
    <row r="488" spans="1:16" x14ac:dyDescent="0.4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_xlfn.XLOOKUP(D488,products!$A$2:$A$49,products!$B$2:$B$49,,0)</f>
        <v>Lib</v>
      </c>
      <c r="J488" t="str">
        <f>_xlfn.XLOOKUP(D488,products!$A$2:$A$49,products!$C$2:$C$49,,0)</f>
        <v>M</v>
      </c>
      <c r="K488" s="4">
        <f>_xlfn.XLOOKUP(D488,products!$A$2:$A$49,products!$D$2:$D$49,,0)</f>
        <v>0.5</v>
      </c>
      <c r="L488" s="5">
        <f>_xlfn.XLOOKUP(D488,products!$A$2:$A$49,products!$E$2:$E$49,,0)</f>
        <v>8.73</v>
      </c>
      <c r="M488" s="5">
        <f t="shared" si="21"/>
        <v>52.38</v>
      </c>
      <c r="N488" t="str">
        <f t="shared" si="22"/>
        <v>Liberica</v>
      </c>
      <c r="O488" t="str">
        <f t="shared" si="23"/>
        <v>Medium</v>
      </c>
      <c r="P488" t="str">
        <f>_xlfn.XLOOKUP(C488,customers!$A$2:$A$1001,customers!$I$2:$I$1001,,0)</f>
        <v>Yes</v>
      </c>
    </row>
    <row r="489" spans="1:16" x14ac:dyDescent="0.4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_xlfn.XLOOKUP(D489,products!$A$2:$A$49,products!$B$2:$B$49,,0)</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_xlfn.XLOOKUP(C489,customers!$A$2:$A$1001,customers!$I$2:$I$1001,,0)</f>
        <v>No</v>
      </c>
    </row>
    <row r="490" spans="1:16" x14ac:dyDescent="0.4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_xlfn.XLOOKUP(D490,products!$A$2:$A$49,products!$B$2:$B$49,,0)</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Robusta</v>
      </c>
      <c r="O490" t="str">
        <f t="shared" si="23"/>
        <v>Medium</v>
      </c>
      <c r="P490" t="str">
        <f>_xlfn.XLOOKUP(C490,customers!$A$2:$A$1001,customers!$I$2:$I$1001,,0)</f>
        <v>Yes</v>
      </c>
    </row>
    <row r="491" spans="1:16" x14ac:dyDescent="0.4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_xlfn.XLOOKUP(D491,products!$A$2:$A$49,products!$B$2:$B$49,,0)</f>
        <v>Lib</v>
      </c>
      <c r="J491" t="str">
        <f>_xlfn.XLOOKUP(D491,products!$A$2:$A$49,products!$C$2:$C$49,,0)</f>
        <v>L</v>
      </c>
      <c r="K491" s="4">
        <f>_xlfn.XLOOKUP(D491,products!$A$2:$A$49,products!$D$2:$D$49,,0)</f>
        <v>1</v>
      </c>
      <c r="L491" s="5">
        <f>_xlfn.XLOOKUP(D491,products!$A$2:$A$49,products!$E$2:$E$49,,0)</f>
        <v>15.85</v>
      </c>
      <c r="M491" s="5">
        <f t="shared" si="21"/>
        <v>95.1</v>
      </c>
      <c r="N491" t="str">
        <f t="shared" si="22"/>
        <v>Liberica</v>
      </c>
      <c r="O491" t="str">
        <f t="shared" si="23"/>
        <v>Large</v>
      </c>
      <c r="P491" t="str">
        <f>_xlfn.XLOOKUP(C491,customers!$A$2:$A$1001,customers!$I$2:$I$1001,,0)</f>
        <v>No</v>
      </c>
    </row>
    <row r="492" spans="1:16" x14ac:dyDescent="0.4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_xlfn.XLOOKUP(D492,products!$A$2:$A$49,products!$B$2:$B$49,,0)</f>
        <v>Lib</v>
      </c>
      <c r="J492" t="str">
        <f>_xlfn.XLOOKUP(D492,products!$A$2:$A$49,products!$C$2:$C$49,,0)</f>
        <v>D</v>
      </c>
      <c r="K492" s="4">
        <f>_xlfn.XLOOKUP(D492,products!$A$2:$A$49,products!$D$2:$D$49,,0)</f>
        <v>0.5</v>
      </c>
      <c r="L492" s="5">
        <f>_xlfn.XLOOKUP(D492,products!$A$2:$A$49,products!$E$2:$E$49,,0)</f>
        <v>7.77</v>
      </c>
      <c r="M492" s="5">
        <f t="shared" si="21"/>
        <v>15.54</v>
      </c>
      <c r="N492" t="str">
        <f t="shared" si="22"/>
        <v>Liberica</v>
      </c>
      <c r="O492" t="str">
        <f t="shared" si="23"/>
        <v>Dark</v>
      </c>
      <c r="P492" t="str">
        <f>_xlfn.XLOOKUP(C492,customers!$A$2:$A$1001,customers!$I$2:$I$1001,,0)</f>
        <v>No</v>
      </c>
    </row>
    <row r="493" spans="1:16" x14ac:dyDescent="0.4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_xlfn.XLOOKUP(D493,products!$A$2:$A$49,products!$B$2:$B$49,,0)</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Liberica</v>
      </c>
      <c r="O493" t="str">
        <f t="shared" si="23"/>
        <v>Dark</v>
      </c>
      <c r="P493" t="str">
        <f>_xlfn.XLOOKUP(C493,customers!$A$2:$A$1001,customers!$I$2:$I$1001,,0)</f>
        <v>No</v>
      </c>
    </row>
    <row r="494" spans="1:16" x14ac:dyDescent="0.4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_xlfn.XLOOKUP(D494,products!$A$2:$A$49,products!$B$2:$B$49,,0)</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_xlfn.XLOOKUP(C494,customers!$A$2:$A$1001,customers!$I$2:$I$1001,,0)</f>
        <v>Yes</v>
      </c>
    </row>
    <row r="495" spans="1:16" x14ac:dyDescent="0.4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_xlfn.XLOOKUP(D495,products!$A$2:$A$49,products!$B$2:$B$49,,0)</f>
        <v>Rob</v>
      </c>
      <c r="J495" t="str">
        <f>_xlfn.XLOOKUP(D495,products!$A$2:$A$49,products!$C$2:$C$49,,0)</f>
        <v>M</v>
      </c>
      <c r="K495" s="4">
        <f>_xlfn.XLOOKUP(D495,products!$A$2:$A$49,products!$D$2:$D$49,,0)</f>
        <v>0.5</v>
      </c>
      <c r="L495" s="5">
        <f>_xlfn.XLOOKUP(D495,products!$A$2:$A$49,products!$E$2:$E$49,,0)</f>
        <v>5.97</v>
      </c>
      <c r="M495" s="5">
        <f t="shared" si="21"/>
        <v>35.82</v>
      </c>
      <c r="N495" t="str">
        <f t="shared" si="22"/>
        <v>Robusta</v>
      </c>
      <c r="O495" t="str">
        <f t="shared" si="23"/>
        <v>Medium</v>
      </c>
      <c r="P495" t="str">
        <f>_xlfn.XLOOKUP(C495,customers!$A$2:$A$1001,customers!$I$2:$I$1001,,0)</f>
        <v>No</v>
      </c>
    </row>
    <row r="496" spans="1:16" x14ac:dyDescent="0.4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_xlfn.XLOOKUP(D496,products!$A$2:$A$49,products!$B$2:$B$49,,0)</f>
        <v>Lib</v>
      </c>
      <c r="J496" t="str">
        <f>_xlfn.XLOOKUP(D496,products!$A$2:$A$49,products!$C$2:$C$49,,0)</f>
        <v>L</v>
      </c>
      <c r="K496" s="4">
        <f>_xlfn.XLOOKUP(D496,products!$A$2:$A$49,products!$D$2:$D$49,,0)</f>
        <v>1</v>
      </c>
      <c r="L496" s="5">
        <f>_xlfn.XLOOKUP(D496,products!$A$2:$A$49,products!$E$2:$E$49,,0)</f>
        <v>15.85</v>
      </c>
      <c r="M496" s="5">
        <f t="shared" si="21"/>
        <v>31.7</v>
      </c>
      <c r="N496" t="str">
        <f t="shared" si="22"/>
        <v>Liberica</v>
      </c>
      <c r="O496" t="str">
        <f t="shared" si="23"/>
        <v>Large</v>
      </c>
      <c r="P496" t="str">
        <f>_xlfn.XLOOKUP(C496,customers!$A$2:$A$1001,customers!$I$2:$I$1001,,0)</f>
        <v>No</v>
      </c>
    </row>
    <row r="497" spans="1:16" x14ac:dyDescent="0.4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_xlfn.XLOOKUP(D497,products!$A$2:$A$49,products!$B$2:$B$49,,0)</f>
        <v>Lib</v>
      </c>
      <c r="J497" t="str">
        <f>_xlfn.XLOOKUP(D497,products!$A$2:$A$49,products!$C$2:$C$49,,0)</f>
        <v>L</v>
      </c>
      <c r="K497" s="4">
        <f>_xlfn.XLOOKUP(D497,products!$A$2:$A$49,products!$D$2:$D$49,,0)</f>
        <v>1</v>
      </c>
      <c r="L497" s="5">
        <f>_xlfn.XLOOKUP(D497,products!$A$2:$A$49,products!$E$2:$E$49,,0)</f>
        <v>15.85</v>
      </c>
      <c r="M497" s="5">
        <f t="shared" si="21"/>
        <v>79.25</v>
      </c>
      <c r="N497" t="str">
        <f t="shared" si="22"/>
        <v>Liberica</v>
      </c>
      <c r="O497" t="str">
        <f t="shared" si="23"/>
        <v>Large</v>
      </c>
      <c r="P497" t="str">
        <f>_xlfn.XLOOKUP(C497,customers!$A$2:$A$1001,customers!$I$2:$I$1001,,0)</f>
        <v>Yes</v>
      </c>
    </row>
    <row r="498" spans="1:16" x14ac:dyDescent="0.4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_xlfn.XLOOKUP(D498,products!$A$2:$A$49,products!$B$2:$B$49,,0)</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_xlfn.XLOOKUP(C498,customers!$A$2:$A$1001,customers!$I$2:$I$1001,,0)</f>
        <v>No</v>
      </c>
    </row>
    <row r="499" spans="1:16" x14ac:dyDescent="0.4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_xlfn.XLOOKUP(D499,products!$A$2:$A$49,products!$B$2:$B$49,,0)</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_xlfn.XLOOKUP(C499,customers!$A$2:$A$1001,customers!$I$2:$I$1001,,0)</f>
        <v>No</v>
      </c>
    </row>
    <row r="500" spans="1:16" x14ac:dyDescent="0.4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_xlfn.XLOOKUP(D500,products!$A$2:$A$49,products!$B$2:$B$49,,0)</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Robusta</v>
      </c>
      <c r="O500" t="str">
        <f t="shared" si="23"/>
        <v>Medium</v>
      </c>
      <c r="P500" t="str">
        <f>_xlfn.XLOOKUP(C500,customers!$A$2:$A$1001,customers!$I$2:$I$1001,,0)</f>
        <v>Yes</v>
      </c>
    </row>
    <row r="501" spans="1:16" x14ac:dyDescent="0.4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_xlfn.XLOOKUP(D501,products!$A$2:$A$49,products!$B$2:$B$49,,0)</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Robusta</v>
      </c>
      <c r="O501" t="str">
        <f t="shared" si="23"/>
        <v>Dark</v>
      </c>
      <c r="P501" t="str">
        <f>_xlfn.XLOOKUP(C501,customers!$A$2:$A$1001,customers!$I$2:$I$1001,,0)</f>
        <v>Yes</v>
      </c>
    </row>
    <row r="502" spans="1:16" x14ac:dyDescent="0.4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_xlfn.XLOOKUP(D502,products!$A$2:$A$49,products!$B$2:$B$49,,0)</f>
        <v>Rob</v>
      </c>
      <c r="J502" t="str">
        <f>_xlfn.XLOOKUP(D502,products!$A$2:$A$49,products!$C$2:$C$49,,0)</f>
        <v>L</v>
      </c>
      <c r="K502" s="4">
        <f>_xlfn.XLOOKUP(D502,products!$A$2:$A$49,products!$D$2:$D$49,,0)</f>
        <v>1</v>
      </c>
      <c r="L502" s="5">
        <f>_xlfn.XLOOKUP(D502,products!$A$2:$A$49,products!$E$2:$E$49,,0)</f>
        <v>11.95</v>
      </c>
      <c r="M502" s="5">
        <f t="shared" si="21"/>
        <v>47.8</v>
      </c>
      <c r="N502" t="str">
        <f t="shared" si="22"/>
        <v>Robusta</v>
      </c>
      <c r="O502" t="str">
        <f t="shared" si="23"/>
        <v>Large</v>
      </c>
      <c r="P502" t="str">
        <f>_xlfn.XLOOKUP(C502,customers!$A$2:$A$1001,customers!$I$2:$I$1001,,0)</f>
        <v>No</v>
      </c>
    </row>
    <row r="503" spans="1:16" x14ac:dyDescent="0.4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_xlfn.XLOOKUP(D503,products!$A$2:$A$49,products!$B$2:$B$49,,0)</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Robusta</v>
      </c>
      <c r="O503" t="str">
        <f t="shared" si="23"/>
        <v>Medium</v>
      </c>
      <c r="P503" t="str">
        <f>_xlfn.XLOOKUP(C503,customers!$A$2:$A$1001,customers!$I$2:$I$1001,,0)</f>
        <v>No</v>
      </c>
    </row>
    <row r="504" spans="1:16" x14ac:dyDescent="0.4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_xlfn.XLOOKUP(D504,products!$A$2:$A$49,products!$B$2:$B$49,,0)</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_xlfn.XLOOKUP(C504,customers!$A$2:$A$1001,customers!$I$2:$I$1001,,0)</f>
        <v>No</v>
      </c>
    </row>
    <row r="505" spans="1:16" x14ac:dyDescent="0.4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_xlfn.XLOOKUP(D505,products!$A$2:$A$49,products!$B$2:$B$49,,0)</f>
        <v>Lib</v>
      </c>
      <c r="J505" t="str">
        <f>_xlfn.XLOOKUP(D505,products!$A$2:$A$49,products!$C$2:$C$49,,0)</f>
        <v>D</v>
      </c>
      <c r="K505" s="4">
        <f>_xlfn.XLOOKUP(D505,products!$A$2:$A$49,products!$D$2:$D$49,,0)</f>
        <v>1</v>
      </c>
      <c r="L505" s="5">
        <f>_xlfn.XLOOKUP(D505,products!$A$2:$A$49,products!$E$2:$E$49,,0)</f>
        <v>12.95</v>
      </c>
      <c r="M505" s="5">
        <f t="shared" si="21"/>
        <v>51.8</v>
      </c>
      <c r="N505" t="str">
        <f t="shared" si="22"/>
        <v>Liberica</v>
      </c>
      <c r="O505" t="str">
        <f t="shared" si="23"/>
        <v>Dark</v>
      </c>
      <c r="P505" t="str">
        <f>_xlfn.XLOOKUP(C505,customers!$A$2:$A$1001,customers!$I$2:$I$1001,,0)</f>
        <v>No</v>
      </c>
    </row>
    <row r="506" spans="1:16" x14ac:dyDescent="0.4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_xlfn.XLOOKUP(D506,products!$A$2:$A$49,products!$B$2:$B$49,,0)</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Liberica</v>
      </c>
      <c r="O506" t="str">
        <f t="shared" si="23"/>
        <v>Large</v>
      </c>
      <c r="P506" t="str">
        <f>_xlfn.XLOOKUP(C506,customers!$A$2:$A$1001,customers!$I$2:$I$1001,,0)</f>
        <v>No</v>
      </c>
    </row>
    <row r="507" spans="1:16" x14ac:dyDescent="0.4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_xlfn.XLOOKUP(D507,products!$A$2:$A$49,products!$B$2:$B$49,,0)</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Liberica</v>
      </c>
      <c r="O507" t="str">
        <f t="shared" si="23"/>
        <v>Medium</v>
      </c>
      <c r="P507" t="str">
        <f>_xlfn.XLOOKUP(C507,customers!$A$2:$A$1001,customers!$I$2:$I$1001,,0)</f>
        <v>No</v>
      </c>
    </row>
    <row r="508" spans="1:16" x14ac:dyDescent="0.4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_xlfn.XLOOKUP(D508,products!$A$2:$A$49,products!$B$2:$B$49,,0)</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Large</v>
      </c>
      <c r="P508" t="str">
        <f>_xlfn.XLOOKUP(C508,customers!$A$2:$A$1001,customers!$I$2:$I$1001,,0)</f>
        <v>Yes</v>
      </c>
    </row>
    <row r="509" spans="1:16" x14ac:dyDescent="0.4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_xlfn.XLOOKUP(D509,products!$A$2:$A$49,products!$B$2:$B$49,,0)</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Large</v>
      </c>
      <c r="P509" t="str">
        <f>_xlfn.XLOOKUP(C509,customers!$A$2:$A$1001,customers!$I$2:$I$1001,,0)</f>
        <v>Yes</v>
      </c>
    </row>
    <row r="510" spans="1:16" x14ac:dyDescent="0.4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_xlfn.XLOOKUP(D510,products!$A$2:$A$49,products!$B$2:$B$49,,0)</f>
        <v>Lib</v>
      </c>
      <c r="J510" t="str">
        <f>_xlfn.XLOOKUP(D510,products!$A$2:$A$49,products!$C$2:$C$49,,0)</f>
        <v>D</v>
      </c>
      <c r="K510" s="4">
        <f>_xlfn.XLOOKUP(D510,products!$A$2:$A$49,products!$D$2:$D$49,,0)</f>
        <v>0.5</v>
      </c>
      <c r="L510" s="5">
        <f>_xlfn.XLOOKUP(D510,products!$A$2:$A$49,products!$E$2:$E$49,,0)</f>
        <v>7.77</v>
      </c>
      <c r="M510" s="5">
        <f t="shared" si="21"/>
        <v>46.62</v>
      </c>
      <c r="N510" t="str">
        <f t="shared" si="22"/>
        <v>Liberica</v>
      </c>
      <c r="O510" t="str">
        <f t="shared" si="23"/>
        <v>Dark</v>
      </c>
      <c r="P510" t="str">
        <f>_xlfn.XLOOKUP(C510,customers!$A$2:$A$1001,customers!$I$2:$I$1001,,0)</f>
        <v>No</v>
      </c>
    </row>
    <row r="511" spans="1:16" x14ac:dyDescent="0.4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_xlfn.XLOOKUP(D511,products!$A$2:$A$49,products!$B$2:$B$49,,0)</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_xlfn.XLOOKUP(C511,customers!$A$2:$A$1001,customers!$I$2:$I$1001,,0)</f>
        <v>Yes</v>
      </c>
    </row>
    <row r="512" spans="1:16" x14ac:dyDescent="0.4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_xlfn.XLOOKUP(D512,products!$A$2:$A$49,products!$B$2:$B$49,,0)</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Robusta</v>
      </c>
      <c r="O512" t="str">
        <f t="shared" si="23"/>
        <v>Large</v>
      </c>
      <c r="P512" t="str">
        <f>_xlfn.XLOOKUP(C512,customers!$A$2:$A$1001,customers!$I$2:$I$1001,,0)</f>
        <v>Yes</v>
      </c>
    </row>
    <row r="513" spans="1:16" x14ac:dyDescent="0.4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_xlfn.XLOOKUP(D513,products!$A$2:$A$49,products!$B$2:$B$49,,0)</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_xlfn.XLOOKUP(C513,customers!$A$2:$A$1001,customers!$I$2:$I$1001,,0)</f>
        <v>Yes</v>
      </c>
    </row>
    <row r="514" spans="1:16" x14ac:dyDescent="0.4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_xlfn.XLOOKUP(D514,products!$A$2:$A$49,products!$B$2:$B$49,,0)</f>
        <v>Lib</v>
      </c>
      <c r="J514" t="str">
        <f>_xlfn.XLOOKUP(D514,products!$A$2:$A$49,products!$C$2:$C$49,,0)</f>
        <v>L</v>
      </c>
      <c r="K514" s="4">
        <f>_xlfn.XLOOKUP(D514,products!$A$2:$A$49,products!$D$2:$D$49,,0)</f>
        <v>1</v>
      </c>
      <c r="L514" s="5">
        <f>_xlfn.XLOOKUP(D514,products!$A$2:$A$49,products!$E$2:$E$49,,0)</f>
        <v>15.85</v>
      </c>
      <c r="M514" s="5">
        <f t="shared" si="21"/>
        <v>47.55</v>
      </c>
      <c r="N514" t="str">
        <f t="shared" si="22"/>
        <v>Liberica</v>
      </c>
      <c r="O514" t="str">
        <f t="shared" si="23"/>
        <v>Large</v>
      </c>
      <c r="P514" t="str">
        <f>_xlfn.XLOOKUP(C514,customers!$A$2:$A$1001,customers!$I$2:$I$1001,,0)</f>
        <v>No</v>
      </c>
    </row>
    <row r="515" spans="1:16" x14ac:dyDescent="0.4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_xlfn.XLOOKUP(D515,products!$A$2:$A$49,products!$B$2:$B$49,,0)</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_xlfn.XLOOKUP(C515,customers!$A$2:$A$1001,customers!$I$2:$I$1001,,0)</f>
        <v>No</v>
      </c>
    </row>
    <row r="516" spans="1:16" x14ac:dyDescent="0.4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_xlfn.XLOOKUP(D516,products!$A$2:$A$49,products!$B$2:$B$49,,0)</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Liberica</v>
      </c>
      <c r="O516" t="str">
        <f t="shared" si="26"/>
        <v>Medium</v>
      </c>
      <c r="P516" t="str">
        <f>_xlfn.XLOOKUP(C516,customers!$A$2:$A$1001,customers!$I$2:$I$1001,,0)</f>
        <v>Yes</v>
      </c>
    </row>
    <row r="517" spans="1:16" x14ac:dyDescent="0.4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_xlfn.XLOOKUP(D517,products!$A$2:$A$49,products!$B$2:$B$49,,0)</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Robusta</v>
      </c>
      <c r="O517" t="str">
        <f t="shared" si="26"/>
        <v>Large</v>
      </c>
      <c r="P517" t="str">
        <f>_xlfn.XLOOKUP(C517,customers!$A$2:$A$1001,customers!$I$2:$I$1001,,0)</f>
        <v>No</v>
      </c>
    </row>
    <row r="518" spans="1:16" x14ac:dyDescent="0.4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_xlfn.XLOOKUP(D518,products!$A$2:$A$49,products!$B$2:$B$49,,0)</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Robusta</v>
      </c>
      <c r="O518" t="str">
        <f t="shared" si="26"/>
        <v>Dark</v>
      </c>
      <c r="P518" t="str">
        <f>_xlfn.XLOOKUP(C518,customers!$A$2:$A$1001,customers!$I$2:$I$1001,,0)</f>
        <v>Yes</v>
      </c>
    </row>
    <row r="519" spans="1:16" x14ac:dyDescent="0.4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_xlfn.XLOOKUP(D519,products!$A$2:$A$49,products!$B$2:$B$49,,0)</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Liberica</v>
      </c>
      <c r="O519" t="str">
        <f t="shared" si="26"/>
        <v>Dark</v>
      </c>
      <c r="P519" t="str">
        <f>_xlfn.XLOOKUP(C519,customers!$A$2:$A$1001,customers!$I$2:$I$1001,,0)</f>
        <v>No</v>
      </c>
    </row>
    <row r="520" spans="1:16" x14ac:dyDescent="0.4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_xlfn.XLOOKUP(D520,products!$A$2:$A$49,products!$B$2:$B$49,,0)</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_xlfn.XLOOKUP(C520,customers!$A$2:$A$1001,customers!$I$2:$I$1001,,0)</f>
        <v>No</v>
      </c>
    </row>
    <row r="521" spans="1:16" x14ac:dyDescent="0.4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_xlfn.XLOOKUP(D521,products!$A$2:$A$49,products!$B$2:$B$49,,0)</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_xlfn.XLOOKUP(C521,customers!$A$2:$A$1001,customers!$I$2:$I$1001,,0)</f>
        <v>Yes</v>
      </c>
    </row>
    <row r="522" spans="1:16" x14ac:dyDescent="0.4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_xlfn.XLOOKUP(D522,products!$A$2:$A$49,products!$B$2:$B$49,,0)</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Liberica</v>
      </c>
      <c r="O522" t="str">
        <f t="shared" si="26"/>
        <v>Dark</v>
      </c>
      <c r="P522" t="str">
        <f>_xlfn.XLOOKUP(C522,customers!$A$2:$A$1001,customers!$I$2:$I$1001,,0)</f>
        <v>No</v>
      </c>
    </row>
    <row r="523" spans="1:16" x14ac:dyDescent="0.4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_xlfn.XLOOKUP(D523,products!$A$2:$A$49,products!$B$2:$B$49,,0)</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Robusta</v>
      </c>
      <c r="O523" t="str">
        <f t="shared" si="26"/>
        <v>Medium</v>
      </c>
      <c r="P523" t="str">
        <f>_xlfn.XLOOKUP(C523,customers!$A$2:$A$1001,customers!$I$2:$I$1001,,0)</f>
        <v>No</v>
      </c>
    </row>
    <row r="524" spans="1:16" x14ac:dyDescent="0.4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_xlfn.XLOOKUP(D524,products!$A$2:$A$49,products!$B$2:$B$49,,0)</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Robusta</v>
      </c>
      <c r="O524" t="str">
        <f t="shared" si="26"/>
        <v>Medium</v>
      </c>
      <c r="P524" t="str">
        <f>_xlfn.XLOOKUP(C524,customers!$A$2:$A$1001,customers!$I$2:$I$1001,,0)</f>
        <v>No</v>
      </c>
    </row>
    <row r="525" spans="1:16" x14ac:dyDescent="0.4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_xlfn.XLOOKUP(D525,products!$A$2:$A$49,products!$B$2:$B$49,,0)</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Liberica</v>
      </c>
      <c r="O525" t="str">
        <f t="shared" si="26"/>
        <v>Dark</v>
      </c>
      <c r="P525" t="str">
        <f>_xlfn.XLOOKUP(C525,customers!$A$2:$A$1001,customers!$I$2:$I$1001,,0)</f>
        <v>No</v>
      </c>
    </row>
    <row r="526" spans="1:16" x14ac:dyDescent="0.4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_xlfn.XLOOKUP(D526,products!$A$2:$A$49,products!$B$2:$B$49,,0)</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Liberica</v>
      </c>
      <c r="O526" t="str">
        <f t="shared" si="26"/>
        <v>Large</v>
      </c>
      <c r="P526" t="str">
        <f>_xlfn.XLOOKUP(C526,customers!$A$2:$A$1001,customers!$I$2:$I$1001,,0)</f>
        <v>No</v>
      </c>
    </row>
    <row r="527" spans="1:16" x14ac:dyDescent="0.4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_xlfn.XLOOKUP(D527,products!$A$2:$A$49,products!$B$2:$B$49,,0)</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Robusta</v>
      </c>
      <c r="O527" t="str">
        <f t="shared" si="26"/>
        <v>Dark</v>
      </c>
      <c r="P527" t="str">
        <f>_xlfn.XLOOKUP(C527,customers!$A$2:$A$1001,customers!$I$2:$I$1001,,0)</f>
        <v>Yes</v>
      </c>
    </row>
    <row r="528" spans="1:16" x14ac:dyDescent="0.4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_xlfn.XLOOKUP(D528,products!$A$2:$A$49,products!$B$2:$B$49,,0)</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_xlfn.XLOOKUP(C528,customers!$A$2:$A$1001,customers!$I$2:$I$1001,,0)</f>
        <v>Yes</v>
      </c>
    </row>
    <row r="529" spans="1:16" x14ac:dyDescent="0.4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_xlfn.XLOOKUP(D529,products!$A$2:$A$49,products!$B$2:$B$49,,0)</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_xlfn.XLOOKUP(C529,customers!$A$2:$A$1001,customers!$I$2:$I$1001,,0)</f>
        <v>No</v>
      </c>
    </row>
    <row r="530" spans="1:16" x14ac:dyDescent="0.4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_xlfn.XLOOKUP(D530,products!$A$2:$A$49,products!$B$2:$B$49,,0)</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Large</v>
      </c>
      <c r="P530" t="str">
        <f>_xlfn.XLOOKUP(C530,customers!$A$2:$A$1001,customers!$I$2:$I$1001,,0)</f>
        <v>No</v>
      </c>
    </row>
    <row r="531" spans="1:16" x14ac:dyDescent="0.4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_xlfn.XLOOKUP(D531,products!$A$2:$A$49,products!$B$2:$B$49,,0)</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Robusta</v>
      </c>
      <c r="O531" t="str">
        <f t="shared" si="26"/>
        <v>Medium</v>
      </c>
      <c r="P531" t="str">
        <f>_xlfn.XLOOKUP(C531,customers!$A$2:$A$1001,customers!$I$2:$I$1001,,0)</f>
        <v>No</v>
      </c>
    </row>
    <row r="532" spans="1:16" x14ac:dyDescent="0.4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_xlfn.XLOOKUP(D532,products!$A$2:$A$49,products!$B$2:$B$49,,0)</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Robusta</v>
      </c>
      <c r="O532" t="str">
        <f t="shared" si="26"/>
        <v>Medium</v>
      </c>
      <c r="P532" t="str">
        <f>_xlfn.XLOOKUP(C532,customers!$A$2:$A$1001,customers!$I$2:$I$1001,,0)</f>
        <v>No</v>
      </c>
    </row>
    <row r="533" spans="1:16" x14ac:dyDescent="0.4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_xlfn.XLOOKUP(D533,products!$A$2:$A$49,products!$B$2:$B$49,,0)</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Robusta</v>
      </c>
      <c r="O533" t="str">
        <f t="shared" si="26"/>
        <v>Dark</v>
      </c>
      <c r="P533" t="str">
        <f>_xlfn.XLOOKUP(C533,customers!$A$2:$A$1001,customers!$I$2:$I$1001,,0)</f>
        <v>No</v>
      </c>
    </row>
    <row r="534" spans="1:16" x14ac:dyDescent="0.4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_xlfn.XLOOKUP(D534,products!$A$2:$A$49,products!$B$2:$B$49,,0)</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_xlfn.XLOOKUP(C534,customers!$A$2:$A$1001,customers!$I$2:$I$1001,,0)</f>
        <v>Yes</v>
      </c>
    </row>
    <row r="535" spans="1:16" x14ac:dyDescent="0.4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_xlfn.XLOOKUP(D535,products!$A$2:$A$49,products!$B$2:$B$49,,0)</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Robusta</v>
      </c>
      <c r="O535" t="str">
        <f t="shared" si="26"/>
        <v>Dark</v>
      </c>
      <c r="P535" t="str">
        <f>_xlfn.XLOOKUP(C535,customers!$A$2:$A$1001,customers!$I$2:$I$1001,,0)</f>
        <v>No</v>
      </c>
    </row>
    <row r="536" spans="1:16" x14ac:dyDescent="0.4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_xlfn.XLOOKUP(D536,products!$A$2:$A$49,products!$B$2:$B$49,,0)</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Robusta</v>
      </c>
      <c r="O536" t="str">
        <f t="shared" si="26"/>
        <v>Medium</v>
      </c>
      <c r="P536" t="str">
        <f>_xlfn.XLOOKUP(C536,customers!$A$2:$A$1001,customers!$I$2:$I$1001,,0)</f>
        <v>Yes</v>
      </c>
    </row>
    <row r="537" spans="1:16" x14ac:dyDescent="0.4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_xlfn.XLOOKUP(D537,products!$A$2:$A$49,products!$B$2:$B$49,,0)</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Liberica</v>
      </c>
      <c r="O537" t="str">
        <f t="shared" si="26"/>
        <v>Large</v>
      </c>
      <c r="P537" t="str">
        <f>_xlfn.XLOOKUP(C537,customers!$A$2:$A$1001,customers!$I$2:$I$1001,,0)</f>
        <v>No</v>
      </c>
    </row>
    <row r="538" spans="1:16" x14ac:dyDescent="0.4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_xlfn.XLOOKUP(D538,products!$A$2:$A$49,products!$B$2:$B$49,,0)</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Robusta</v>
      </c>
      <c r="O538" t="str">
        <f t="shared" si="26"/>
        <v>Dark</v>
      </c>
      <c r="P538" t="str">
        <f>_xlfn.XLOOKUP(C538,customers!$A$2:$A$1001,customers!$I$2:$I$1001,,0)</f>
        <v>Yes</v>
      </c>
    </row>
    <row r="539" spans="1:16" x14ac:dyDescent="0.4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_xlfn.XLOOKUP(D539,products!$A$2:$A$49,products!$B$2:$B$49,,0)</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_xlfn.XLOOKUP(C539,customers!$A$2:$A$1001,customers!$I$2:$I$1001,,0)</f>
        <v>Yes</v>
      </c>
    </row>
    <row r="540" spans="1:16" x14ac:dyDescent="0.4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_xlfn.XLOOKUP(D540,products!$A$2:$A$49,products!$B$2:$B$49,,0)</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Robusta</v>
      </c>
      <c r="O540" t="str">
        <f t="shared" si="26"/>
        <v>Dark</v>
      </c>
      <c r="P540" t="str">
        <f>_xlfn.XLOOKUP(C540,customers!$A$2:$A$1001,customers!$I$2:$I$1001,,0)</f>
        <v>Yes</v>
      </c>
    </row>
    <row r="541" spans="1:16" x14ac:dyDescent="0.4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_xlfn.XLOOKUP(D541,products!$A$2:$A$49,products!$B$2:$B$49,,0)</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Robusta</v>
      </c>
      <c r="O541" t="str">
        <f t="shared" si="26"/>
        <v>Dark</v>
      </c>
      <c r="P541" t="str">
        <f>_xlfn.XLOOKUP(C541,customers!$A$2:$A$1001,customers!$I$2:$I$1001,,0)</f>
        <v>No</v>
      </c>
    </row>
    <row r="542" spans="1:16" x14ac:dyDescent="0.4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_xlfn.XLOOKUP(D542,products!$A$2:$A$49,products!$B$2:$B$49,,0)</f>
        <v>Lib</v>
      </c>
      <c r="J542" t="str">
        <f>_xlfn.XLOOKUP(D542,products!$A$2:$A$49,products!$C$2:$C$49,,0)</f>
        <v>L</v>
      </c>
      <c r="K542" s="4">
        <f>_xlfn.XLOOKUP(D542,products!$A$2:$A$49,products!$D$2:$D$49,,0)</f>
        <v>1</v>
      </c>
      <c r="L542" s="5">
        <f>_xlfn.XLOOKUP(D542,products!$A$2:$A$49,products!$E$2:$E$49,,0)</f>
        <v>15.85</v>
      </c>
      <c r="M542" s="5">
        <f t="shared" si="24"/>
        <v>63.4</v>
      </c>
      <c r="N542" t="str">
        <f t="shared" si="25"/>
        <v>Liberica</v>
      </c>
      <c r="O542" t="str">
        <f t="shared" si="26"/>
        <v>Large</v>
      </c>
      <c r="P542" t="str">
        <f>_xlfn.XLOOKUP(C542,customers!$A$2:$A$1001,customers!$I$2:$I$1001,,0)</f>
        <v>Yes</v>
      </c>
    </row>
    <row r="543" spans="1:16" x14ac:dyDescent="0.4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_xlfn.XLOOKUP(D543,products!$A$2:$A$49,products!$B$2:$B$49,,0)</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_xlfn.XLOOKUP(C543,customers!$A$2:$A$1001,customers!$I$2:$I$1001,,0)</f>
        <v>Yes</v>
      </c>
    </row>
    <row r="544" spans="1:16" x14ac:dyDescent="0.4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_xlfn.XLOOKUP(D544,products!$A$2:$A$49,products!$B$2:$B$49,,0)</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_xlfn.XLOOKUP(C544,customers!$A$2:$A$1001,customers!$I$2:$I$1001,,0)</f>
        <v>No</v>
      </c>
    </row>
    <row r="545" spans="1:16" x14ac:dyDescent="0.4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_xlfn.XLOOKUP(D545,products!$A$2:$A$49,products!$B$2:$B$49,,0)</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Robusta</v>
      </c>
      <c r="O545" t="str">
        <f t="shared" si="26"/>
        <v>Large</v>
      </c>
      <c r="P545" t="str">
        <f>_xlfn.XLOOKUP(C545,customers!$A$2:$A$1001,customers!$I$2:$I$1001,,0)</f>
        <v>No</v>
      </c>
    </row>
    <row r="546" spans="1:16" x14ac:dyDescent="0.4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_xlfn.XLOOKUP(D546,products!$A$2:$A$49,products!$B$2:$B$49,,0)</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Large</v>
      </c>
      <c r="P546" t="str">
        <f>_xlfn.XLOOKUP(C546,customers!$A$2:$A$1001,customers!$I$2:$I$1001,,0)</f>
        <v>No</v>
      </c>
    </row>
    <row r="547" spans="1:16" x14ac:dyDescent="0.4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_xlfn.XLOOKUP(D547,products!$A$2:$A$49,products!$B$2:$B$49,,0)</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Liberica</v>
      </c>
      <c r="O547" t="str">
        <f t="shared" si="26"/>
        <v>Dark</v>
      </c>
      <c r="P547" t="str">
        <f>_xlfn.XLOOKUP(C547,customers!$A$2:$A$1001,customers!$I$2:$I$1001,,0)</f>
        <v>No</v>
      </c>
    </row>
    <row r="548" spans="1:16" x14ac:dyDescent="0.4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_xlfn.XLOOKUP(D548,products!$A$2:$A$49,products!$B$2:$B$49,,0)</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_xlfn.XLOOKUP(C548,customers!$A$2:$A$1001,customers!$I$2:$I$1001,,0)</f>
        <v>No</v>
      </c>
    </row>
    <row r="549" spans="1:16" x14ac:dyDescent="0.4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_xlfn.XLOOKUP(D549,products!$A$2:$A$49,products!$B$2:$B$49,,0)</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Robusta</v>
      </c>
      <c r="O549" t="str">
        <f t="shared" si="26"/>
        <v>Large</v>
      </c>
      <c r="P549" t="str">
        <f>_xlfn.XLOOKUP(C549,customers!$A$2:$A$1001,customers!$I$2:$I$1001,,0)</f>
        <v>Yes</v>
      </c>
    </row>
    <row r="550" spans="1:16" x14ac:dyDescent="0.4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_xlfn.XLOOKUP(D550,products!$A$2:$A$49,products!$B$2:$B$49,,0)</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Large</v>
      </c>
      <c r="P550" t="str">
        <f>_xlfn.XLOOKUP(C550,customers!$A$2:$A$1001,customers!$I$2:$I$1001,,0)</f>
        <v>Yes</v>
      </c>
    </row>
    <row r="551" spans="1:16" x14ac:dyDescent="0.4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_xlfn.XLOOKUP(D551,products!$A$2:$A$49,products!$B$2:$B$49,,0)</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Large</v>
      </c>
      <c r="P551" t="str">
        <f>_xlfn.XLOOKUP(C551,customers!$A$2:$A$1001,customers!$I$2:$I$1001,,0)</f>
        <v>Yes</v>
      </c>
    </row>
    <row r="552" spans="1:16" x14ac:dyDescent="0.4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_xlfn.XLOOKUP(D552,products!$A$2:$A$49,products!$B$2:$B$49,,0)</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Liberica</v>
      </c>
      <c r="O552" t="str">
        <f t="shared" si="26"/>
        <v>Dark</v>
      </c>
      <c r="P552" t="str">
        <f>_xlfn.XLOOKUP(C552,customers!$A$2:$A$1001,customers!$I$2:$I$1001,,0)</f>
        <v>Yes</v>
      </c>
    </row>
    <row r="553" spans="1:16" x14ac:dyDescent="0.4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_xlfn.XLOOKUP(D553,products!$A$2:$A$49,products!$B$2:$B$49,,0)</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_xlfn.XLOOKUP(C553,customers!$A$2:$A$1001,customers!$I$2:$I$1001,,0)</f>
        <v>No</v>
      </c>
    </row>
    <row r="554" spans="1:16" x14ac:dyDescent="0.4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_xlfn.XLOOKUP(D554,products!$A$2:$A$49,products!$B$2:$B$49,,0)</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Large</v>
      </c>
      <c r="P554" t="str">
        <f>_xlfn.XLOOKUP(C554,customers!$A$2:$A$1001,customers!$I$2:$I$1001,,0)</f>
        <v>Yes</v>
      </c>
    </row>
    <row r="555" spans="1:16" x14ac:dyDescent="0.4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_xlfn.XLOOKUP(D555,products!$A$2:$A$49,products!$B$2:$B$49,,0)</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_xlfn.XLOOKUP(C555,customers!$A$2:$A$1001,customers!$I$2:$I$1001,,0)</f>
        <v>No</v>
      </c>
    </row>
    <row r="556" spans="1:16" x14ac:dyDescent="0.4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_xlfn.XLOOKUP(D556,products!$A$2:$A$49,products!$B$2:$B$49,,0)</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Robusta</v>
      </c>
      <c r="O556" t="str">
        <f t="shared" si="26"/>
        <v>Large</v>
      </c>
      <c r="P556" t="str">
        <f>_xlfn.XLOOKUP(C556,customers!$A$2:$A$1001,customers!$I$2:$I$1001,,0)</f>
        <v>Yes</v>
      </c>
    </row>
    <row r="557" spans="1:16" x14ac:dyDescent="0.4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_xlfn.XLOOKUP(D557,products!$A$2:$A$49,products!$B$2:$B$49,,0)</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_xlfn.XLOOKUP(C557,customers!$A$2:$A$1001,customers!$I$2:$I$1001,,0)</f>
        <v>No</v>
      </c>
    </row>
    <row r="558" spans="1:16" x14ac:dyDescent="0.4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_xlfn.XLOOKUP(D558,products!$A$2:$A$49,products!$B$2:$B$49,,0)</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Liberica</v>
      </c>
      <c r="O558" t="str">
        <f t="shared" si="26"/>
        <v>Medium</v>
      </c>
      <c r="P558" t="str">
        <f>_xlfn.XLOOKUP(C558,customers!$A$2:$A$1001,customers!$I$2:$I$1001,,0)</f>
        <v>Yes</v>
      </c>
    </row>
    <row r="559" spans="1:16" x14ac:dyDescent="0.4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_xlfn.XLOOKUP(D559,products!$A$2:$A$49,products!$B$2:$B$49,,0)</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Large</v>
      </c>
      <c r="P559" t="str">
        <f>_xlfn.XLOOKUP(C559,customers!$A$2:$A$1001,customers!$I$2:$I$1001,,0)</f>
        <v>Yes</v>
      </c>
    </row>
    <row r="560" spans="1:16" x14ac:dyDescent="0.4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_xlfn.XLOOKUP(D560,products!$A$2:$A$49,products!$B$2:$B$49,,0)</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Liberica</v>
      </c>
      <c r="O560" t="str">
        <f t="shared" si="26"/>
        <v>Dark</v>
      </c>
      <c r="P560" t="str">
        <f>_xlfn.XLOOKUP(C560,customers!$A$2:$A$1001,customers!$I$2:$I$1001,,0)</f>
        <v>Yes</v>
      </c>
    </row>
    <row r="561" spans="1:16" x14ac:dyDescent="0.4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_xlfn.XLOOKUP(D561,products!$A$2:$A$49,products!$B$2:$B$49,,0)</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Large</v>
      </c>
      <c r="P561" t="str">
        <f>_xlfn.XLOOKUP(C561,customers!$A$2:$A$1001,customers!$I$2:$I$1001,,0)</f>
        <v>Yes</v>
      </c>
    </row>
    <row r="562" spans="1:16" x14ac:dyDescent="0.4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_xlfn.XLOOKUP(D562,products!$A$2:$A$49,products!$B$2:$B$49,,0)</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_xlfn.XLOOKUP(C562,customers!$A$2:$A$1001,customers!$I$2:$I$1001,,0)</f>
        <v>Yes</v>
      </c>
    </row>
    <row r="563" spans="1:16" x14ac:dyDescent="0.4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_xlfn.XLOOKUP(D563,products!$A$2:$A$49,products!$B$2:$B$49,,0)</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_xlfn.XLOOKUP(C563,customers!$A$2:$A$1001,customers!$I$2:$I$1001,,0)</f>
        <v>Yes</v>
      </c>
    </row>
    <row r="564" spans="1:16" x14ac:dyDescent="0.4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_xlfn.XLOOKUP(D564,products!$A$2:$A$49,products!$B$2:$B$49,,0)</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Liberica</v>
      </c>
      <c r="O564" t="str">
        <f t="shared" si="26"/>
        <v>Large</v>
      </c>
      <c r="P564" t="str">
        <f>_xlfn.XLOOKUP(C564,customers!$A$2:$A$1001,customers!$I$2:$I$1001,,0)</f>
        <v>No</v>
      </c>
    </row>
    <row r="565" spans="1:16" x14ac:dyDescent="0.4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_xlfn.XLOOKUP(D565,products!$A$2:$A$49,products!$B$2:$B$49,,0)</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_xlfn.XLOOKUP(C565,customers!$A$2:$A$1001,customers!$I$2:$I$1001,,0)</f>
        <v>No</v>
      </c>
    </row>
    <row r="566" spans="1:16" x14ac:dyDescent="0.4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_xlfn.XLOOKUP(D566,products!$A$2:$A$49,products!$B$2:$B$49,,0)</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Robusta</v>
      </c>
      <c r="O566" t="str">
        <f t="shared" si="26"/>
        <v>Large</v>
      </c>
      <c r="P566" t="str">
        <f>_xlfn.XLOOKUP(C566,customers!$A$2:$A$1001,customers!$I$2:$I$1001,,0)</f>
        <v>No</v>
      </c>
    </row>
    <row r="567" spans="1:16" x14ac:dyDescent="0.4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_xlfn.XLOOKUP(D567,products!$A$2:$A$49,products!$B$2:$B$49,,0)</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Robusta</v>
      </c>
      <c r="O567" t="str">
        <f t="shared" si="26"/>
        <v>Dark</v>
      </c>
      <c r="P567" t="str">
        <f>_xlfn.XLOOKUP(C567,customers!$A$2:$A$1001,customers!$I$2:$I$1001,,0)</f>
        <v>No</v>
      </c>
    </row>
    <row r="568" spans="1:16" x14ac:dyDescent="0.4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_xlfn.XLOOKUP(D568,products!$A$2:$A$49,products!$B$2:$B$49,,0)</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_xlfn.XLOOKUP(C568,customers!$A$2:$A$1001,customers!$I$2:$I$1001,,0)</f>
        <v>Yes</v>
      </c>
    </row>
    <row r="569" spans="1:16" x14ac:dyDescent="0.4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_xlfn.XLOOKUP(D569,products!$A$2:$A$49,products!$B$2:$B$49,,0)</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Robusta</v>
      </c>
      <c r="O569" t="str">
        <f t="shared" si="26"/>
        <v>Large</v>
      </c>
      <c r="P569" t="str">
        <f>_xlfn.XLOOKUP(C569,customers!$A$2:$A$1001,customers!$I$2:$I$1001,,0)</f>
        <v>No</v>
      </c>
    </row>
    <row r="570" spans="1:16" x14ac:dyDescent="0.4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_xlfn.XLOOKUP(D570,products!$A$2:$A$49,products!$B$2:$B$49,,0)</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Liberica</v>
      </c>
      <c r="O570" t="str">
        <f t="shared" si="26"/>
        <v>Large</v>
      </c>
      <c r="P570" t="str">
        <f>_xlfn.XLOOKUP(C570,customers!$A$2:$A$1001,customers!$I$2:$I$1001,,0)</f>
        <v>Yes</v>
      </c>
    </row>
    <row r="571" spans="1:16" x14ac:dyDescent="0.4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_xlfn.XLOOKUP(D571,products!$A$2:$A$49,products!$B$2:$B$49,,0)</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_xlfn.XLOOKUP(C571,customers!$A$2:$A$1001,customers!$I$2:$I$1001,,0)</f>
        <v>No</v>
      </c>
    </row>
    <row r="572" spans="1:16" x14ac:dyDescent="0.4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_xlfn.XLOOKUP(D572,products!$A$2:$A$49,products!$B$2:$B$49,,0)</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_xlfn.XLOOKUP(C572,customers!$A$2:$A$1001,customers!$I$2:$I$1001,,0)</f>
        <v>No</v>
      </c>
    </row>
    <row r="573" spans="1:16" x14ac:dyDescent="0.4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_xlfn.XLOOKUP(D573,products!$A$2:$A$49,products!$B$2:$B$49,,0)</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Large</v>
      </c>
      <c r="P573" t="str">
        <f>_xlfn.XLOOKUP(C573,customers!$A$2:$A$1001,customers!$I$2:$I$1001,,0)</f>
        <v>No</v>
      </c>
    </row>
    <row r="574" spans="1:16" x14ac:dyDescent="0.4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_xlfn.XLOOKUP(D574,products!$A$2:$A$49,products!$B$2:$B$49,,0)</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_xlfn.XLOOKUP(C574,customers!$A$2:$A$1001,customers!$I$2:$I$1001,,0)</f>
        <v>Yes</v>
      </c>
    </row>
    <row r="575" spans="1:16" x14ac:dyDescent="0.4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_xlfn.XLOOKUP(D575,products!$A$2:$A$49,products!$B$2:$B$49,,0)</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_xlfn.XLOOKUP(C575,customers!$A$2:$A$1001,customers!$I$2:$I$1001,,0)</f>
        <v>No</v>
      </c>
    </row>
    <row r="576" spans="1:16" x14ac:dyDescent="0.4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_xlfn.XLOOKUP(D576,products!$A$2:$A$49,products!$B$2:$B$49,,0)</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Robusta</v>
      </c>
      <c r="O576" t="str">
        <f t="shared" si="26"/>
        <v>Large</v>
      </c>
      <c r="P576" t="str">
        <f>_xlfn.XLOOKUP(C576,customers!$A$2:$A$1001,customers!$I$2:$I$1001,,0)</f>
        <v>Yes</v>
      </c>
    </row>
    <row r="577" spans="1:16" x14ac:dyDescent="0.4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_xlfn.XLOOKUP(D577,products!$A$2:$A$49,products!$B$2:$B$49,,0)</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Liberica</v>
      </c>
      <c r="O577" t="str">
        <f t="shared" si="26"/>
        <v>Medium</v>
      </c>
      <c r="P577" t="str">
        <f>_xlfn.XLOOKUP(C577,customers!$A$2:$A$1001,customers!$I$2:$I$1001,,0)</f>
        <v>No</v>
      </c>
    </row>
    <row r="578" spans="1:16" x14ac:dyDescent="0.4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_xlfn.XLOOKUP(D578,products!$A$2:$A$49,products!$B$2:$B$49,,0)</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_xlfn.XLOOKUP(C578,customers!$A$2:$A$1001,customers!$I$2:$I$1001,,0)</f>
        <v>No</v>
      </c>
    </row>
    <row r="579" spans="1:16" x14ac:dyDescent="0.4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_xlfn.XLOOKUP(D579,products!$A$2:$A$49,products!$B$2:$B$49,,0)</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_xlfn.XLOOKUP(C579,customers!$A$2:$A$1001,customers!$I$2:$I$1001,,0)</f>
        <v>No</v>
      </c>
    </row>
    <row r="580" spans="1:16" x14ac:dyDescent="0.4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_xlfn.XLOOKUP(D580,products!$A$2:$A$49,products!$B$2:$B$49,,0)</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Large</v>
      </c>
      <c r="P580" t="str">
        <f>_xlfn.XLOOKUP(C580,customers!$A$2:$A$1001,customers!$I$2:$I$1001,,0)</f>
        <v>No</v>
      </c>
    </row>
    <row r="581" spans="1:16" x14ac:dyDescent="0.4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_xlfn.XLOOKUP(D581,products!$A$2:$A$49,products!$B$2:$B$49,,0)</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_xlfn.XLOOKUP(C581,customers!$A$2:$A$1001,customers!$I$2:$I$1001,,0)</f>
        <v>No</v>
      </c>
    </row>
    <row r="582" spans="1:16" x14ac:dyDescent="0.4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_xlfn.XLOOKUP(D582,products!$A$2:$A$49,products!$B$2:$B$49,,0)</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Large</v>
      </c>
      <c r="P582" t="str">
        <f>_xlfn.XLOOKUP(C582,customers!$A$2:$A$1001,customers!$I$2:$I$1001,,0)</f>
        <v>Yes</v>
      </c>
    </row>
    <row r="583" spans="1:16" x14ac:dyDescent="0.4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_xlfn.XLOOKUP(D583,products!$A$2:$A$49,products!$B$2:$B$49,,0)</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Large</v>
      </c>
      <c r="P583" t="str">
        <f>_xlfn.XLOOKUP(C583,customers!$A$2:$A$1001,customers!$I$2:$I$1001,,0)</f>
        <v>Yes</v>
      </c>
    </row>
    <row r="584" spans="1:16" x14ac:dyDescent="0.4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_xlfn.XLOOKUP(D584,products!$A$2:$A$49,products!$B$2:$B$49,,0)</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_xlfn.XLOOKUP(C584,customers!$A$2:$A$1001,customers!$I$2:$I$1001,,0)</f>
        <v>No</v>
      </c>
    </row>
    <row r="585" spans="1:16" x14ac:dyDescent="0.4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_xlfn.XLOOKUP(D585,products!$A$2:$A$49,products!$B$2:$B$49,,0)</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Robusta</v>
      </c>
      <c r="O585" t="str">
        <f t="shared" si="29"/>
        <v>Large</v>
      </c>
      <c r="P585" t="str">
        <f>_xlfn.XLOOKUP(C585,customers!$A$2:$A$1001,customers!$I$2:$I$1001,,0)</f>
        <v>Yes</v>
      </c>
    </row>
    <row r="586" spans="1:16" x14ac:dyDescent="0.4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_xlfn.XLOOKUP(D586,products!$A$2:$A$49,products!$B$2:$B$49,,0)</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Robusta</v>
      </c>
      <c r="O586" t="str">
        <f t="shared" si="29"/>
        <v>Large</v>
      </c>
      <c r="P586" t="str">
        <f>_xlfn.XLOOKUP(C586,customers!$A$2:$A$1001,customers!$I$2:$I$1001,,0)</f>
        <v>No</v>
      </c>
    </row>
    <row r="587" spans="1:16" x14ac:dyDescent="0.4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_xlfn.XLOOKUP(D587,products!$A$2:$A$49,products!$B$2:$B$49,,0)</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_xlfn.XLOOKUP(C587,customers!$A$2:$A$1001,customers!$I$2:$I$1001,,0)</f>
        <v>Yes</v>
      </c>
    </row>
    <row r="588" spans="1:16" x14ac:dyDescent="0.4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_xlfn.XLOOKUP(D588,products!$A$2:$A$49,products!$B$2:$B$49,,0)</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Robusta</v>
      </c>
      <c r="O588" t="str">
        <f t="shared" si="29"/>
        <v>Large</v>
      </c>
      <c r="P588" t="str">
        <f>_xlfn.XLOOKUP(C588,customers!$A$2:$A$1001,customers!$I$2:$I$1001,,0)</f>
        <v>No</v>
      </c>
    </row>
    <row r="589" spans="1:16" x14ac:dyDescent="0.4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_xlfn.XLOOKUP(D589,products!$A$2:$A$49,products!$B$2:$B$49,,0)</f>
        <v>Lib</v>
      </c>
      <c r="J589" t="str">
        <f>_xlfn.XLOOKUP(D589,products!$A$2:$A$49,products!$C$2:$C$49,,0)</f>
        <v>D</v>
      </c>
      <c r="K589" s="4">
        <f>_xlfn.XLOOKUP(D589,products!$A$2:$A$49,products!$D$2:$D$49,,0)</f>
        <v>0.5</v>
      </c>
      <c r="L589" s="5">
        <f>_xlfn.XLOOKUP(D589,products!$A$2:$A$49,products!$E$2:$E$49,,0)</f>
        <v>7.77</v>
      </c>
      <c r="M589" s="5">
        <f t="shared" si="27"/>
        <v>7.77</v>
      </c>
      <c r="N589" t="str">
        <f t="shared" si="28"/>
        <v>Liberica</v>
      </c>
      <c r="O589" t="str">
        <f t="shared" si="29"/>
        <v>Dark</v>
      </c>
      <c r="P589" t="str">
        <f>_xlfn.XLOOKUP(C589,customers!$A$2:$A$1001,customers!$I$2:$I$1001,,0)</f>
        <v>Yes</v>
      </c>
    </row>
    <row r="590" spans="1:16" x14ac:dyDescent="0.4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_xlfn.XLOOKUP(D590,products!$A$2:$A$49,products!$B$2:$B$49,,0)</f>
        <v>Rob</v>
      </c>
      <c r="J590" t="str">
        <f>_xlfn.XLOOKUP(D590,products!$A$2:$A$49,products!$C$2:$C$49,,0)</f>
        <v>M</v>
      </c>
      <c r="K590" s="4">
        <f>_xlfn.XLOOKUP(D590,products!$A$2:$A$49,products!$D$2:$D$49,,0)</f>
        <v>0.5</v>
      </c>
      <c r="L590" s="5">
        <f>_xlfn.XLOOKUP(D590,products!$A$2:$A$49,products!$E$2:$E$49,,0)</f>
        <v>5.97</v>
      </c>
      <c r="M590" s="5">
        <f t="shared" si="27"/>
        <v>11.94</v>
      </c>
      <c r="N590" t="str">
        <f t="shared" si="28"/>
        <v>Robusta</v>
      </c>
      <c r="O590" t="str">
        <f t="shared" si="29"/>
        <v>Medium</v>
      </c>
      <c r="P590" t="str">
        <f>_xlfn.XLOOKUP(C590,customers!$A$2:$A$1001,customers!$I$2:$I$1001,,0)</f>
        <v>Yes</v>
      </c>
    </row>
    <row r="591" spans="1:16" x14ac:dyDescent="0.4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_xlfn.XLOOKUP(D591,products!$A$2:$A$49,products!$B$2:$B$49,,0)</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Large</v>
      </c>
      <c r="P591" t="str">
        <f>_xlfn.XLOOKUP(C591,customers!$A$2:$A$1001,customers!$I$2:$I$1001,,0)</f>
        <v>No</v>
      </c>
    </row>
    <row r="592" spans="1:16" x14ac:dyDescent="0.4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_xlfn.XLOOKUP(D592,products!$A$2:$A$49,products!$B$2:$B$49,,0)</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_xlfn.XLOOKUP(C592,customers!$A$2:$A$1001,customers!$I$2:$I$1001,,0)</f>
        <v>Yes</v>
      </c>
    </row>
    <row r="593" spans="1:16" x14ac:dyDescent="0.4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_xlfn.XLOOKUP(D593,products!$A$2:$A$49,products!$B$2:$B$49,,0)</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Robusta</v>
      </c>
      <c r="O593" t="str">
        <f t="shared" si="29"/>
        <v>Dark</v>
      </c>
      <c r="P593" t="str">
        <f>_xlfn.XLOOKUP(C593,customers!$A$2:$A$1001,customers!$I$2:$I$1001,,0)</f>
        <v>Yes</v>
      </c>
    </row>
    <row r="594" spans="1:16" x14ac:dyDescent="0.4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_xlfn.XLOOKUP(D594,products!$A$2:$A$49,products!$B$2:$B$49,,0)</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_xlfn.XLOOKUP(C594,customers!$A$2:$A$1001,customers!$I$2:$I$1001,,0)</f>
        <v>No</v>
      </c>
    </row>
    <row r="595" spans="1:16" x14ac:dyDescent="0.4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_xlfn.XLOOKUP(D595,products!$A$2:$A$49,products!$B$2:$B$49,,0)</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_xlfn.XLOOKUP(C595,customers!$A$2:$A$1001,customers!$I$2:$I$1001,,0)</f>
        <v>Yes</v>
      </c>
    </row>
    <row r="596" spans="1:16" x14ac:dyDescent="0.4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_xlfn.XLOOKUP(D596,products!$A$2:$A$49,products!$B$2:$B$49,,0)</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Large</v>
      </c>
      <c r="P596" t="str">
        <f>_xlfn.XLOOKUP(C596,customers!$A$2:$A$1001,customers!$I$2:$I$1001,,0)</f>
        <v>No</v>
      </c>
    </row>
    <row r="597" spans="1:16" x14ac:dyDescent="0.4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_xlfn.XLOOKUP(D597,products!$A$2:$A$49,products!$B$2:$B$49,,0)</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Large</v>
      </c>
      <c r="P597" t="str">
        <f>_xlfn.XLOOKUP(C597,customers!$A$2:$A$1001,customers!$I$2:$I$1001,,0)</f>
        <v>No</v>
      </c>
    </row>
    <row r="598" spans="1:16" x14ac:dyDescent="0.4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_xlfn.XLOOKUP(D598,products!$A$2:$A$49,products!$B$2:$B$49,,0)</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_xlfn.XLOOKUP(C598,customers!$A$2:$A$1001,customers!$I$2:$I$1001,,0)</f>
        <v>No</v>
      </c>
    </row>
    <row r="599" spans="1:16" x14ac:dyDescent="0.4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_xlfn.XLOOKUP(D599,products!$A$2:$A$49,products!$B$2:$B$49,,0)</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Liberica</v>
      </c>
      <c r="O599" t="str">
        <f t="shared" si="29"/>
        <v>Large</v>
      </c>
      <c r="P599" t="str">
        <f>_xlfn.XLOOKUP(C599,customers!$A$2:$A$1001,customers!$I$2:$I$1001,,0)</f>
        <v>Yes</v>
      </c>
    </row>
    <row r="600" spans="1:16" x14ac:dyDescent="0.4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_xlfn.XLOOKUP(D600,products!$A$2:$A$49,products!$B$2:$B$49,,0)</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Robusta</v>
      </c>
      <c r="O600" t="str">
        <f t="shared" si="29"/>
        <v>Medium</v>
      </c>
      <c r="P600" t="str">
        <f>_xlfn.XLOOKUP(C600,customers!$A$2:$A$1001,customers!$I$2:$I$1001,,0)</f>
        <v>Yes</v>
      </c>
    </row>
    <row r="601" spans="1:16" x14ac:dyDescent="0.4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_xlfn.XLOOKUP(D601,products!$A$2:$A$49,products!$B$2:$B$49,,0)</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_xlfn.XLOOKUP(C601,customers!$A$2:$A$1001,customers!$I$2:$I$1001,,0)</f>
        <v>Yes</v>
      </c>
    </row>
    <row r="602" spans="1:16" x14ac:dyDescent="0.4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_xlfn.XLOOKUP(D602,products!$A$2:$A$49,products!$B$2:$B$49,,0)</f>
        <v>Lib</v>
      </c>
      <c r="J602" t="str">
        <f>_xlfn.XLOOKUP(D602,products!$A$2:$A$49,products!$C$2:$C$49,,0)</f>
        <v>D</v>
      </c>
      <c r="K602" s="4">
        <f>_xlfn.XLOOKUP(D602,products!$A$2:$A$49,products!$D$2:$D$49,,0)</f>
        <v>0.5</v>
      </c>
      <c r="L602" s="5">
        <f>_xlfn.XLOOKUP(D602,products!$A$2:$A$49,products!$E$2:$E$49,,0)</f>
        <v>7.77</v>
      </c>
      <c r="M602" s="5">
        <f t="shared" si="27"/>
        <v>7.77</v>
      </c>
      <c r="N602" t="str">
        <f t="shared" si="28"/>
        <v>Liberica</v>
      </c>
      <c r="O602" t="str">
        <f t="shared" si="29"/>
        <v>Dark</v>
      </c>
      <c r="P602" t="str">
        <f>_xlfn.XLOOKUP(C602,customers!$A$2:$A$1001,customers!$I$2:$I$1001,,0)</f>
        <v>No</v>
      </c>
    </row>
    <row r="603" spans="1:16" x14ac:dyDescent="0.4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_xlfn.XLOOKUP(D603,products!$A$2:$A$49,products!$B$2:$B$49,,0)</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Robusta</v>
      </c>
      <c r="O603" t="str">
        <f t="shared" si="29"/>
        <v>Large</v>
      </c>
      <c r="P603" t="str">
        <f>_xlfn.XLOOKUP(C603,customers!$A$2:$A$1001,customers!$I$2:$I$1001,,0)</f>
        <v>Yes</v>
      </c>
    </row>
    <row r="604" spans="1:16" x14ac:dyDescent="0.4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_xlfn.XLOOKUP(D604,products!$A$2:$A$49,products!$B$2:$B$49,,0)</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Large</v>
      </c>
      <c r="P604" t="str">
        <f>_xlfn.XLOOKUP(C604,customers!$A$2:$A$1001,customers!$I$2:$I$1001,,0)</f>
        <v>Yes</v>
      </c>
    </row>
    <row r="605" spans="1:16" x14ac:dyDescent="0.4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_xlfn.XLOOKUP(D605,products!$A$2:$A$49,products!$B$2:$B$49,,0)</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Robusta</v>
      </c>
      <c r="O605" t="str">
        <f t="shared" si="29"/>
        <v>Medium</v>
      </c>
      <c r="P605" t="str">
        <f>_xlfn.XLOOKUP(C605,customers!$A$2:$A$1001,customers!$I$2:$I$1001,,0)</f>
        <v>No</v>
      </c>
    </row>
    <row r="606" spans="1:16" x14ac:dyDescent="0.4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_xlfn.XLOOKUP(D606,products!$A$2:$A$49,products!$B$2:$B$49,,0)</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Liberica</v>
      </c>
      <c r="O606" t="str">
        <f t="shared" si="29"/>
        <v>Dark</v>
      </c>
      <c r="P606" t="str">
        <f>_xlfn.XLOOKUP(C606,customers!$A$2:$A$1001,customers!$I$2:$I$1001,,0)</f>
        <v>No</v>
      </c>
    </row>
    <row r="607" spans="1:16" x14ac:dyDescent="0.4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_xlfn.XLOOKUP(D607,products!$A$2:$A$49,products!$B$2:$B$49,,0)</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Large</v>
      </c>
      <c r="P607" t="str">
        <f>_xlfn.XLOOKUP(C607,customers!$A$2:$A$1001,customers!$I$2:$I$1001,,0)</f>
        <v>Yes</v>
      </c>
    </row>
    <row r="608" spans="1:16" x14ac:dyDescent="0.4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_xlfn.XLOOKUP(D608,products!$A$2:$A$49,products!$B$2:$B$49,,0)</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Liberica</v>
      </c>
      <c r="O608" t="str">
        <f t="shared" si="29"/>
        <v>Large</v>
      </c>
      <c r="P608" t="str">
        <f>_xlfn.XLOOKUP(C608,customers!$A$2:$A$1001,customers!$I$2:$I$1001,,0)</f>
        <v>Yes</v>
      </c>
    </row>
    <row r="609" spans="1:16" x14ac:dyDescent="0.4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_xlfn.XLOOKUP(D609,products!$A$2:$A$49,products!$B$2:$B$49,,0)</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_xlfn.XLOOKUP(C609,customers!$A$2:$A$1001,customers!$I$2:$I$1001,,0)</f>
        <v>Yes</v>
      </c>
    </row>
    <row r="610" spans="1:16" x14ac:dyDescent="0.4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_xlfn.XLOOKUP(D610,products!$A$2:$A$49,products!$B$2:$B$49,,0)</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_xlfn.XLOOKUP(C610,customers!$A$2:$A$1001,customers!$I$2:$I$1001,,0)</f>
        <v>No</v>
      </c>
    </row>
    <row r="611" spans="1:16" x14ac:dyDescent="0.4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_xlfn.XLOOKUP(D611,products!$A$2:$A$49,products!$B$2:$B$49,,0)</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Liberica</v>
      </c>
      <c r="O611" t="str">
        <f t="shared" si="29"/>
        <v>Medium</v>
      </c>
      <c r="P611" t="str">
        <f>_xlfn.XLOOKUP(C611,customers!$A$2:$A$1001,customers!$I$2:$I$1001,,0)</f>
        <v>Yes</v>
      </c>
    </row>
    <row r="612" spans="1:16" x14ac:dyDescent="0.4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_xlfn.XLOOKUP(D612,products!$A$2:$A$49,products!$B$2:$B$49,,0)</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Robusta</v>
      </c>
      <c r="O612" t="str">
        <f t="shared" si="29"/>
        <v>Medium</v>
      </c>
      <c r="P612" t="str">
        <f>_xlfn.XLOOKUP(C612,customers!$A$2:$A$1001,customers!$I$2:$I$1001,,0)</f>
        <v>No</v>
      </c>
    </row>
    <row r="613" spans="1:16" x14ac:dyDescent="0.4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_xlfn.XLOOKUP(D613,products!$A$2:$A$49,products!$B$2:$B$49,,0)</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Large</v>
      </c>
      <c r="P613" t="str">
        <f>_xlfn.XLOOKUP(C613,customers!$A$2:$A$1001,customers!$I$2:$I$1001,,0)</f>
        <v>No</v>
      </c>
    </row>
    <row r="614" spans="1:16" x14ac:dyDescent="0.4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_xlfn.XLOOKUP(D614,products!$A$2:$A$49,products!$B$2:$B$49,,0)</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_xlfn.XLOOKUP(C614,customers!$A$2:$A$1001,customers!$I$2:$I$1001,,0)</f>
        <v>No</v>
      </c>
    </row>
    <row r="615" spans="1:16" x14ac:dyDescent="0.4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_xlfn.XLOOKUP(D615,products!$A$2:$A$49,products!$B$2:$B$49,,0)</f>
        <v>Rob</v>
      </c>
      <c r="J615" t="str">
        <f>_xlfn.XLOOKUP(D615,products!$A$2:$A$49,products!$C$2:$C$49,,0)</f>
        <v>M</v>
      </c>
      <c r="K615" s="4">
        <f>_xlfn.XLOOKUP(D615,products!$A$2:$A$49,products!$D$2:$D$49,,0)</f>
        <v>0.5</v>
      </c>
      <c r="L615" s="5">
        <f>_xlfn.XLOOKUP(D615,products!$A$2:$A$49,products!$E$2:$E$49,,0)</f>
        <v>5.97</v>
      </c>
      <c r="M615" s="5">
        <f t="shared" si="27"/>
        <v>5.97</v>
      </c>
      <c r="N615" t="str">
        <f t="shared" si="28"/>
        <v>Robusta</v>
      </c>
      <c r="O615" t="str">
        <f t="shared" si="29"/>
        <v>Medium</v>
      </c>
      <c r="P615" t="str">
        <f>_xlfn.XLOOKUP(C615,customers!$A$2:$A$1001,customers!$I$2:$I$1001,,0)</f>
        <v>No</v>
      </c>
    </row>
    <row r="616" spans="1:16" x14ac:dyDescent="0.4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_xlfn.XLOOKUP(D616,products!$A$2:$A$49,products!$B$2:$B$49,,0)</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Robusta</v>
      </c>
      <c r="O616" t="str">
        <f t="shared" si="29"/>
        <v>Medium</v>
      </c>
      <c r="P616" t="str">
        <f>_xlfn.XLOOKUP(C616,customers!$A$2:$A$1001,customers!$I$2:$I$1001,,0)</f>
        <v>Yes</v>
      </c>
    </row>
    <row r="617" spans="1:16" x14ac:dyDescent="0.4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_xlfn.XLOOKUP(D617,products!$A$2:$A$49,products!$B$2:$B$49,,0)</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Liberica</v>
      </c>
      <c r="O617" t="str">
        <f t="shared" si="29"/>
        <v>Large</v>
      </c>
      <c r="P617" t="str">
        <f>_xlfn.XLOOKUP(C617,customers!$A$2:$A$1001,customers!$I$2:$I$1001,,0)</f>
        <v>Yes</v>
      </c>
    </row>
    <row r="618" spans="1:16" x14ac:dyDescent="0.4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_xlfn.XLOOKUP(D618,products!$A$2:$A$49,products!$B$2:$B$49,,0)</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_xlfn.XLOOKUP(C618,customers!$A$2:$A$1001,customers!$I$2:$I$1001,,0)</f>
        <v>No</v>
      </c>
    </row>
    <row r="619" spans="1:16" x14ac:dyDescent="0.4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_xlfn.XLOOKUP(D619,products!$A$2:$A$49,products!$B$2:$B$49,,0)</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Liberica</v>
      </c>
      <c r="O619" t="str">
        <f t="shared" si="29"/>
        <v>Medium</v>
      </c>
      <c r="P619" t="str">
        <f>_xlfn.XLOOKUP(C619,customers!$A$2:$A$1001,customers!$I$2:$I$1001,,0)</f>
        <v>No</v>
      </c>
    </row>
    <row r="620" spans="1:16" x14ac:dyDescent="0.4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_xlfn.XLOOKUP(D620,products!$A$2:$A$49,products!$B$2:$B$49,,0)</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_xlfn.XLOOKUP(C620,customers!$A$2:$A$1001,customers!$I$2:$I$1001,,0)</f>
        <v>Yes</v>
      </c>
    </row>
    <row r="621" spans="1:16" x14ac:dyDescent="0.4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_xlfn.XLOOKUP(D621,products!$A$2:$A$49,products!$B$2:$B$49,,0)</f>
        <v>Lib</v>
      </c>
      <c r="J621" t="str">
        <f>_xlfn.XLOOKUP(D621,products!$A$2:$A$49,products!$C$2:$C$49,,0)</f>
        <v>D</v>
      </c>
      <c r="K621" s="4">
        <f>_xlfn.XLOOKUP(D621,products!$A$2:$A$49,products!$D$2:$D$49,,0)</f>
        <v>0.5</v>
      </c>
      <c r="L621" s="5">
        <f>_xlfn.XLOOKUP(D621,products!$A$2:$A$49,products!$E$2:$E$49,,0)</f>
        <v>7.77</v>
      </c>
      <c r="M621" s="5">
        <f t="shared" si="27"/>
        <v>15.54</v>
      </c>
      <c r="N621" t="str">
        <f t="shared" si="28"/>
        <v>Liberica</v>
      </c>
      <c r="O621" t="str">
        <f t="shared" si="29"/>
        <v>Dark</v>
      </c>
      <c r="P621" t="str">
        <f>_xlfn.XLOOKUP(C621,customers!$A$2:$A$1001,customers!$I$2:$I$1001,,0)</f>
        <v>Yes</v>
      </c>
    </row>
    <row r="622" spans="1:16" x14ac:dyDescent="0.4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_xlfn.XLOOKUP(D622,products!$A$2:$A$49,products!$B$2:$B$49,,0)</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_xlfn.XLOOKUP(C622,customers!$A$2:$A$1001,customers!$I$2:$I$1001,,0)</f>
        <v>No</v>
      </c>
    </row>
    <row r="623" spans="1:16" x14ac:dyDescent="0.4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_xlfn.XLOOKUP(D623,products!$A$2:$A$49,products!$B$2:$B$49,,0)</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Large</v>
      </c>
      <c r="P623" t="str">
        <f>_xlfn.XLOOKUP(C623,customers!$A$2:$A$1001,customers!$I$2:$I$1001,,0)</f>
        <v>No</v>
      </c>
    </row>
    <row r="624" spans="1:16" x14ac:dyDescent="0.4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_xlfn.XLOOKUP(D624,products!$A$2:$A$49,products!$B$2:$B$49,,0)</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Liberica</v>
      </c>
      <c r="O624" t="str">
        <f t="shared" si="29"/>
        <v>Medium</v>
      </c>
      <c r="P624" t="str">
        <f>_xlfn.XLOOKUP(C624,customers!$A$2:$A$1001,customers!$I$2:$I$1001,,0)</f>
        <v>No</v>
      </c>
    </row>
    <row r="625" spans="1:16" x14ac:dyDescent="0.4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_xlfn.XLOOKUP(D625,products!$A$2:$A$49,products!$B$2:$B$49,,0)</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_xlfn.XLOOKUP(C625,customers!$A$2:$A$1001,customers!$I$2:$I$1001,,0)</f>
        <v>No</v>
      </c>
    </row>
    <row r="626" spans="1:16" x14ac:dyDescent="0.4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_xlfn.XLOOKUP(D626,products!$A$2:$A$49,products!$B$2:$B$49,,0)</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_xlfn.XLOOKUP(C626,customers!$A$2:$A$1001,customers!$I$2:$I$1001,,0)</f>
        <v>Yes</v>
      </c>
    </row>
    <row r="627" spans="1:16" x14ac:dyDescent="0.4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_xlfn.XLOOKUP(D627,products!$A$2:$A$49,products!$B$2:$B$49,,0)</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Robusta</v>
      </c>
      <c r="O627" t="str">
        <f t="shared" si="29"/>
        <v>Large</v>
      </c>
      <c r="P627" t="str">
        <f>_xlfn.XLOOKUP(C627,customers!$A$2:$A$1001,customers!$I$2:$I$1001,,0)</f>
        <v>No</v>
      </c>
    </row>
    <row r="628" spans="1:16" x14ac:dyDescent="0.4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_xlfn.XLOOKUP(D628,products!$A$2:$A$49,products!$B$2:$B$49,,0)</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_xlfn.XLOOKUP(C628,customers!$A$2:$A$1001,customers!$I$2:$I$1001,,0)</f>
        <v>No</v>
      </c>
    </row>
    <row r="629" spans="1:16" x14ac:dyDescent="0.4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_xlfn.XLOOKUP(D629,products!$A$2:$A$49,products!$B$2:$B$49,,0)</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_xlfn.XLOOKUP(C629,customers!$A$2:$A$1001,customers!$I$2:$I$1001,,0)</f>
        <v>Yes</v>
      </c>
    </row>
    <row r="630" spans="1:16" x14ac:dyDescent="0.4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_xlfn.XLOOKUP(D630,products!$A$2:$A$49,products!$B$2:$B$49,,0)</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Large</v>
      </c>
      <c r="P630" t="str">
        <f>_xlfn.XLOOKUP(C630,customers!$A$2:$A$1001,customers!$I$2:$I$1001,,0)</f>
        <v>Yes</v>
      </c>
    </row>
    <row r="631" spans="1:16" x14ac:dyDescent="0.4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_xlfn.XLOOKUP(D631,products!$A$2:$A$49,products!$B$2:$B$49,,0)</f>
        <v>Lib</v>
      </c>
      <c r="J631" t="str">
        <f>_xlfn.XLOOKUP(D631,products!$A$2:$A$49,products!$C$2:$C$49,,0)</f>
        <v>D</v>
      </c>
      <c r="K631" s="4">
        <f>_xlfn.XLOOKUP(D631,products!$A$2:$A$49,products!$D$2:$D$49,,0)</f>
        <v>0.5</v>
      </c>
      <c r="L631" s="5">
        <f>_xlfn.XLOOKUP(D631,products!$A$2:$A$49,products!$E$2:$E$49,,0)</f>
        <v>7.77</v>
      </c>
      <c r="M631" s="5">
        <f t="shared" si="27"/>
        <v>31.08</v>
      </c>
      <c r="N631" t="str">
        <f t="shared" si="28"/>
        <v>Liberica</v>
      </c>
      <c r="O631" t="str">
        <f t="shared" si="29"/>
        <v>Dark</v>
      </c>
      <c r="P631" t="str">
        <f>_xlfn.XLOOKUP(C631,customers!$A$2:$A$1001,customers!$I$2:$I$1001,,0)</f>
        <v>Yes</v>
      </c>
    </row>
    <row r="632" spans="1:16" x14ac:dyDescent="0.4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_xlfn.XLOOKUP(D632,products!$A$2:$A$49,products!$B$2:$B$49,,0)</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_xlfn.XLOOKUP(C632,customers!$A$2:$A$1001,customers!$I$2:$I$1001,,0)</f>
        <v>Yes</v>
      </c>
    </row>
    <row r="633" spans="1:16" x14ac:dyDescent="0.4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_xlfn.XLOOKUP(D633,products!$A$2:$A$49,products!$B$2:$B$49,,0)</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Robusta</v>
      </c>
      <c r="O633" t="str">
        <f t="shared" si="29"/>
        <v>Dark</v>
      </c>
      <c r="P633" t="str">
        <f>_xlfn.XLOOKUP(C633,customers!$A$2:$A$1001,customers!$I$2:$I$1001,,0)</f>
        <v>Yes</v>
      </c>
    </row>
    <row r="634" spans="1:16" x14ac:dyDescent="0.4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_xlfn.XLOOKUP(D634,products!$A$2:$A$49,products!$B$2:$B$49,,0)</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Large</v>
      </c>
      <c r="P634" t="str">
        <f>_xlfn.XLOOKUP(C634,customers!$A$2:$A$1001,customers!$I$2:$I$1001,,0)</f>
        <v>No</v>
      </c>
    </row>
    <row r="635" spans="1:16" x14ac:dyDescent="0.4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_xlfn.XLOOKUP(D635,products!$A$2:$A$49,products!$B$2:$B$49,,0)</f>
        <v>Rob</v>
      </c>
      <c r="J635" t="str">
        <f>_xlfn.XLOOKUP(D635,products!$A$2:$A$49,products!$C$2:$C$49,,0)</f>
        <v>L</v>
      </c>
      <c r="K635" s="4">
        <f>_xlfn.XLOOKUP(D635,products!$A$2:$A$49,products!$D$2:$D$49,,0)</f>
        <v>1</v>
      </c>
      <c r="L635" s="5">
        <f>_xlfn.XLOOKUP(D635,products!$A$2:$A$49,products!$E$2:$E$49,,0)</f>
        <v>11.95</v>
      </c>
      <c r="M635" s="5">
        <f t="shared" si="27"/>
        <v>47.8</v>
      </c>
      <c r="N635" t="str">
        <f t="shared" si="28"/>
        <v>Robusta</v>
      </c>
      <c r="O635" t="str">
        <f t="shared" si="29"/>
        <v>Large</v>
      </c>
      <c r="P635" t="str">
        <f>_xlfn.XLOOKUP(C635,customers!$A$2:$A$1001,customers!$I$2:$I$1001,,0)</f>
        <v>No</v>
      </c>
    </row>
    <row r="636" spans="1:16" x14ac:dyDescent="0.4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_xlfn.XLOOKUP(D636,products!$A$2:$A$49,products!$B$2:$B$49,,0)</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Liberica</v>
      </c>
      <c r="O636" t="str">
        <f t="shared" si="29"/>
        <v>Medium</v>
      </c>
      <c r="P636" t="str">
        <f>_xlfn.XLOOKUP(C636,customers!$A$2:$A$1001,customers!$I$2:$I$1001,,0)</f>
        <v>No</v>
      </c>
    </row>
    <row r="637" spans="1:16" x14ac:dyDescent="0.4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_xlfn.XLOOKUP(D637,products!$A$2:$A$49,products!$B$2:$B$49,,0)</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Large</v>
      </c>
      <c r="P637" t="str">
        <f>_xlfn.XLOOKUP(C637,customers!$A$2:$A$1001,customers!$I$2:$I$1001,,0)</f>
        <v>Yes</v>
      </c>
    </row>
    <row r="638" spans="1:16" x14ac:dyDescent="0.4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_xlfn.XLOOKUP(D638,products!$A$2:$A$49,products!$B$2:$B$49,,0)</f>
        <v>Lib</v>
      </c>
      <c r="J638" t="str">
        <f>_xlfn.XLOOKUP(D638,products!$A$2:$A$49,products!$C$2:$C$49,,0)</f>
        <v>L</v>
      </c>
      <c r="K638" s="4">
        <f>_xlfn.XLOOKUP(D638,products!$A$2:$A$49,products!$D$2:$D$49,,0)</f>
        <v>1</v>
      </c>
      <c r="L638" s="5">
        <f>_xlfn.XLOOKUP(D638,products!$A$2:$A$49,products!$E$2:$E$49,,0)</f>
        <v>15.85</v>
      </c>
      <c r="M638" s="5">
        <f t="shared" si="27"/>
        <v>95.1</v>
      </c>
      <c r="N638" t="str">
        <f t="shared" si="28"/>
        <v>Liberica</v>
      </c>
      <c r="O638" t="str">
        <f t="shared" si="29"/>
        <v>Large</v>
      </c>
      <c r="P638" t="str">
        <f>_xlfn.XLOOKUP(C638,customers!$A$2:$A$1001,customers!$I$2:$I$1001,,0)</f>
        <v>Yes</v>
      </c>
    </row>
    <row r="639" spans="1:16" x14ac:dyDescent="0.4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_xlfn.XLOOKUP(D639,products!$A$2:$A$49,products!$B$2:$B$49,,0)</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_xlfn.XLOOKUP(C639,customers!$A$2:$A$1001,customers!$I$2:$I$1001,,0)</f>
        <v>Yes</v>
      </c>
    </row>
    <row r="640" spans="1:16" x14ac:dyDescent="0.4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_xlfn.XLOOKUP(D640,products!$A$2:$A$49,products!$B$2:$B$49,,0)</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_xlfn.XLOOKUP(C640,customers!$A$2:$A$1001,customers!$I$2:$I$1001,,0)</f>
        <v>Yes</v>
      </c>
    </row>
    <row r="641" spans="1:16" x14ac:dyDescent="0.4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_xlfn.XLOOKUP(D641,products!$A$2:$A$49,products!$B$2:$B$49,,0)</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Liberica</v>
      </c>
      <c r="O641" t="str">
        <f t="shared" si="29"/>
        <v>Dark</v>
      </c>
      <c r="P641" t="str">
        <f>_xlfn.XLOOKUP(C641,customers!$A$2:$A$1001,customers!$I$2:$I$1001,,0)</f>
        <v>Yes</v>
      </c>
    </row>
    <row r="642" spans="1:16" x14ac:dyDescent="0.4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_xlfn.XLOOKUP(D642,products!$A$2:$A$49,products!$B$2:$B$49,,0)</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Robusta</v>
      </c>
      <c r="O642" t="str">
        <f t="shared" si="29"/>
        <v>Large</v>
      </c>
      <c r="P642" t="str">
        <f>_xlfn.XLOOKUP(C642,customers!$A$2:$A$1001,customers!$I$2:$I$1001,,0)</f>
        <v>No</v>
      </c>
    </row>
    <row r="643" spans="1:16" x14ac:dyDescent="0.4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_xlfn.XLOOKUP(D643,products!$A$2:$A$49,products!$B$2:$B$49,,0)</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_xlfn.XLOOKUP(C643,customers!$A$2:$A$1001,customers!$I$2:$I$1001,,0)</f>
        <v>Yes</v>
      </c>
    </row>
    <row r="644" spans="1:16" x14ac:dyDescent="0.4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_xlfn.XLOOKUP(D644,products!$A$2:$A$49,products!$B$2:$B$49,,0)</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_xlfn.XLOOKUP(C644,customers!$A$2:$A$1001,customers!$I$2:$I$1001,,0)</f>
        <v>Yes</v>
      </c>
    </row>
    <row r="645" spans="1:16" x14ac:dyDescent="0.4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_xlfn.XLOOKUP(D645,products!$A$2:$A$49,products!$B$2:$B$49,,0)</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Large</v>
      </c>
      <c r="P645" t="str">
        <f>_xlfn.XLOOKUP(C645,customers!$A$2:$A$1001,customers!$I$2:$I$1001,,0)</f>
        <v>Yes</v>
      </c>
    </row>
    <row r="646" spans="1:16" x14ac:dyDescent="0.4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_xlfn.XLOOKUP(D646,products!$A$2:$A$49,products!$B$2:$B$49,,0)</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Robusta</v>
      </c>
      <c r="O646" t="str">
        <f t="shared" si="32"/>
        <v>Dark</v>
      </c>
      <c r="P646" t="str">
        <f>_xlfn.XLOOKUP(C646,customers!$A$2:$A$1001,customers!$I$2:$I$1001,,0)</f>
        <v>No</v>
      </c>
    </row>
    <row r="647" spans="1:16" x14ac:dyDescent="0.4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_xlfn.XLOOKUP(D647,products!$A$2:$A$49,products!$B$2:$B$49,,0)</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_xlfn.XLOOKUP(C647,customers!$A$2:$A$1001,customers!$I$2:$I$1001,,0)</f>
        <v>Yes</v>
      </c>
    </row>
    <row r="648" spans="1:16" x14ac:dyDescent="0.4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_xlfn.XLOOKUP(D648,products!$A$2:$A$49,products!$B$2:$B$49,,0)</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_xlfn.XLOOKUP(C648,customers!$A$2:$A$1001,customers!$I$2:$I$1001,,0)</f>
        <v>Yes</v>
      </c>
    </row>
    <row r="649" spans="1:16" x14ac:dyDescent="0.4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_xlfn.XLOOKUP(D649,products!$A$2:$A$49,products!$B$2:$B$49,,0)</f>
        <v>Lib</v>
      </c>
      <c r="J649" t="str">
        <f>_xlfn.XLOOKUP(D649,products!$A$2:$A$49,products!$C$2:$C$49,,0)</f>
        <v>L</v>
      </c>
      <c r="K649" s="4">
        <f>_xlfn.XLOOKUP(D649,products!$A$2:$A$49,products!$D$2:$D$49,,0)</f>
        <v>0.5</v>
      </c>
      <c r="L649" s="5">
        <f>_xlfn.XLOOKUP(D649,products!$A$2:$A$49,products!$E$2:$E$49,,0)</f>
        <v>9.51</v>
      </c>
      <c r="M649" s="5">
        <f t="shared" si="30"/>
        <v>28.53</v>
      </c>
      <c r="N649" t="str">
        <f t="shared" si="31"/>
        <v>Liberica</v>
      </c>
      <c r="O649" t="str">
        <f t="shared" si="32"/>
        <v>Large</v>
      </c>
      <c r="P649" t="str">
        <f>_xlfn.XLOOKUP(C649,customers!$A$2:$A$1001,customers!$I$2:$I$1001,,0)</f>
        <v>Yes</v>
      </c>
    </row>
    <row r="650" spans="1:16" x14ac:dyDescent="0.4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_xlfn.XLOOKUP(D650,products!$A$2:$A$49,products!$B$2:$B$49,,0)</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Robusta</v>
      </c>
      <c r="O650" t="str">
        <f t="shared" si="32"/>
        <v>Dark</v>
      </c>
      <c r="P650" t="str">
        <f>_xlfn.XLOOKUP(C650,customers!$A$2:$A$1001,customers!$I$2:$I$1001,,0)</f>
        <v>No</v>
      </c>
    </row>
    <row r="651" spans="1:16" x14ac:dyDescent="0.4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_xlfn.XLOOKUP(D651,products!$A$2:$A$49,products!$B$2:$B$49,,0)</f>
        <v>Lib</v>
      </c>
      <c r="J651" t="str">
        <f>_xlfn.XLOOKUP(D651,products!$A$2:$A$49,products!$C$2:$C$49,,0)</f>
        <v>L</v>
      </c>
      <c r="K651" s="4">
        <f>_xlfn.XLOOKUP(D651,products!$A$2:$A$49,products!$D$2:$D$49,,0)</f>
        <v>1</v>
      </c>
      <c r="L651" s="5">
        <f>_xlfn.XLOOKUP(D651,products!$A$2:$A$49,products!$E$2:$E$49,,0)</f>
        <v>15.85</v>
      </c>
      <c r="M651" s="5">
        <f t="shared" si="30"/>
        <v>95.1</v>
      </c>
      <c r="N651" t="str">
        <f t="shared" si="31"/>
        <v>Liberica</v>
      </c>
      <c r="O651" t="str">
        <f t="shared" si="32"/>
        <v>Large</v>
      </c>
      <c r="P651" t="str">
        <f>_xlfn.XLOOKUP(C651,customers!$A$2:$A$1001,customers!$I$2:$I$1001,,0)</f>
        <v>No</v>
      </c>
    </row>
    <row r="652" spans="1:16" x14ac:dyDescent="0.4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_xlfn.XLOOKUP(D652,products!$A$2:$A$49,products!$B$2:$B$49,,0)</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Robusta</v>
      </c>
      <c r="O652" t="str">
        <f t="shared" si="32"/>
        <v>Dark</v>
      </c>
      <c r="P652" t="str">
        <f>_xlfn.XLOOKUP(C652,customers!$A$2:$A$1001,customers!$I$2:$I$1001,,0)</f>
        <v>Yes</v>
      </c>
    </row>
    <row r="653" spans="1:16" x14ac:dyDescent="0.4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_xlfn.XLOOKUP(D653,products!$A$2:$A$49,products!$B$2:$B$49,,0)</f>
        <v>Rob</v>
      </c>
      <c r="J653" t="str">
        <f>_xlfn.XLOOKUP(D653,products!$A$2:$A$49,products!$C$2:$C$49,,0)</f>
        <v>L</v>
      </c>
      <c r="K653" s="4">
        <f>_xlfn.XLOOKUP(D653,products!$A$2:$A$49,products!$D$2:$D$49,,0)</f>
        <v>1</v>
      </c>
      <c r="L653" s="5">
        <f>_xlfn.XLOOKUP(D653,products!$A$2:$A$49,products!$E$2:$E$49,,0)</f>
        <v>11.95</v>
      </c>
      <c r="M653" s="5">
        <f t="shared" si="30"/>
        <v>47.8</v>
      </c>
      <c r="N653" t="str">
        <f t="shared" si="31"/>
        <v>Robusta</v>
      </c>
      <c r="O653" t="str">
        <f t="shared" si="32"/>
        <v>Large</v>
      </c>
      <c r="P653" t="str">
        <f>_xlfn.XLOOKUP(C653,customers!$A$2:$A$1001,customers!$I$2:$I$1001,,0)</f>
        <v>No</v>
      </c>
    </row>
    <row r="654" spans="1:16" x14ac:dyDescent="0.4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_xlfn.XLOOKUP(D654,products!$A$2:$A$49,products!$B$2:$B$49,,0)</f>
        <v>Lib</v>
      </c>
      <c r="J654" t="str">
        <f>_xlfn.XLOOKUP(D654,products!$A$2:$A$49,products!$C$2:$C$49,,0)</f>
        <v>L</v>
      </c>
      <c r="K654" s="4">
        <f>_xlfn.XLOOKUP(D654,products!$A$2:$A$49,products!$D$2:$D$49,,0)</f>
        <v>1</v>
      </c>
      <c r="L654" s="5">
        <f>_xlfn.XLOOKUP(D654,products!$A$2:$A$49,products!$E$2:$E$49,,0)</f>
        <v>15.85</v>
      </c>
      <c r="M654" s="5">
        <f t="shared" si="30"/>
        <v>63.4</v>
      </c>
      <c r="N654" t="str">
        <f t="shared" si="31"/>
        <v>Liberica</v>
      </c>
      <c r="O654" t="str">
        <f t="shared" si="32"/>
        <v>Large</v>
      </c>
      <c r="P654" t="str">
        <f>_xlfn.XLOOKUP(C654,customers!$A$2:$A$1001,customers!$I$2:$I$1001,,0)</f>
        <v>No</v>
      </c>
    </row>
    <row r="655" spans="1:16" x14ac:dyDescent="0.4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_xlfn.XLOOKUP(D655,products!$A$2:$A$49,products!$B$2:$B$49,,0)</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_xlfn.XLOOKUP(C655,customers!$A$2:$A$1001,customers!$I$2:$I$1001,,0)</f>
        <v>No</v>
      </c>
    </row>
    <row r="656" spans="1:16" x14ac:dyDescent="0.4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_xlfn.XLOOKUP(D656,products!$A$2:$A$49,products!$B$2:$B$49,,0)</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_xlfn.XLOOKUP(C656,customers!$A$2:$A$1001,customers!$I$2:$I$1001,,0)</f>
        <v>No</v>
      </c>
    </row>
    <row r="657" spans="1:16" x14ac:dyDescent="0.4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_xlfn.XLOOKUP(D657,products!$A$2:$A$49,products!$B$2:$B$49,,0)</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Robusta</v>
      </c>
      <c r="O657" t="str">
        <f t="shared" si="32"/>
        <v>Medium</v>
      </c>
      <c r="P657" t="str">
        <f>_xlfn.XLOOKUP(C657,customers!$A$2:$A$1001,customers!$I$2:$I$1001,,0)</f>
        <v>Yes</v>
      </c>
    </row>
    <row r="658" spans="1:16" x14ac:dyDescent="0.4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_xlfn.XLOOKUP(D658,products!$A$2:$A$49,products!$B$2:$B$49,,0)</f>
        <v>Lib</v>
      </c>
      <c r="J658" t="str">
        <f>_xlfn.XLOOKUP(D658,products!$A$2:$A$49,products!$C$2:$C$49,,0)</f>
        <v>D</v>
      </c>
      <c r="K658" s="4">
        <f>_xlfn.XLOOKUP(D658,products!$A$2:$A$49,products!$D$2:$D$49,,0)</f>
        <v>1</v>
      </c>
      <c r="L658" s="5">
        <f>_xlfn.XLOOKUP(D658,products!$A$2:$A$49,products!$E$2:$E$49,,0)</f>
        <v>12.95</v>
      </c>
      <c r="M658" s="5">
        <f t="shared" si="30"/>
        <v>51.8</v>
      </c>
      <c r="N658" t="str">
        <f t="shared" si="31"/>
        <v>Liberica</v>
      </c>
      <c r="O658" t="str">
        <f t="shared" si="32"/>
        <v>Dark</v>
      </c>
      <c r="P658" t="str">
        <f>_xlfn.XLOOKUP(C658,customers!$A$2:$A$1001,customers!$I$2:$I$1001,,0)</f>
        <v>No</v>
      </c>
    </row>
    <row r="659" spans="1:16" x14ac:dyDescent="0.4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_xlfn.XLOOKUP(D659,products!$A$2:$A$49,products!$B$2:$B$49,,0)</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_xlfn.XLOOKUP(C659,customers!$A$2:$A$1001,customers!$I$2:$I$1001,,0)</f>
        <v>Yes</v>
      </c>
    </row>
    <row r="660" spans="1:16" x14ac:dyDescent="0.4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_xlfn.XLOOKUP(D660,products!$A$2:$A$49,products!$B$2:$B$49,,0)</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_xlfn.XLOOKUP(C660,customers!$A$2:$A$1001,customers!$I$2:$I$1001,,0)</f>
        <v>Yes</v>
      </c>
    </row>
    <row r="661" spans="1:16" x14ac:dyDescent="0.4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_xlfn.XLOOKUP(D661,products!$A$2:$A$49,products!$B$2:$B$49,,0)</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_xlfn.XLOOKUP(C661,customers!$A$2:$A$1001,customers!$I$2:$I$1001,,0)</f>
        <v>Yes</v>
      </c>
    </row>
    <row r="662" spans="1:16" x14ac:dyDescent="0.4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_xlfn.XLOOKUP(D662,products!$A$2:$A$49,products!$B$2:$B$49,,0)</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Large</v>
      </c>
      <c r="P662" t="str">
        <f>_xlfn.XLOOKUP(C662,customers!$A$2:$A$1001,customers!$I$2:$I$1001,,0)</f>
        <v>No</v>
      </c>
    </row>
    <row r="663" spans="1:16" x14ac:dyDescent="0.4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_xlfn.XLOOKUP(D663,products!$A$2:$A$49,products!$B$2:$B$49,,0)</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_xlfn.XLOOKUP(C663,customers!$A$2:$A$1001,customers!$I$2:$I$1001,,0)</f>
        <v>Yes</v>
      </c>
    </row>
    <row r="664" spans="1:16" x14ac:dyDescent="0.4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_xlfn.XLOOKUP(D664,products!$A$2:$A$49,products!$B$2:$B$49,,0)</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Liberica</v>
      </c>
      <c r="O664" t="str">
        <f t="shared" si="32"/>
        <v>Dark</v>
      </c>
      <c r="P664" t="str">
        <f>_xlfn.XLOOKUP(C664,customers!$A$2:$A$1001,customers!$I$2:$I$1001,,0)</f>
        <v>No</v>
      </c>
    </row>
    <row r="665" spans="1:16" x14ac:dyDescent="0.4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_xlfn.XLOOKUP(D665,products!$A$2:$A$49,products!$B$2:$B$49,,0)</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_xlfn.XLOOKUP(C665,customers!$A$2:$A$1001,customers!$I$2:$I$1001,,0)</f>
        <v>No</v>
      </c>
    </row>
    <row r="666" spans="1:16" x14ac:dyDescent="0.4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_xlfn.XLOOKUP(D666,products!$A$2:$A$49,products!$B$2:$B$49,,0)</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_xlfn.XLOOKUP(C666,customers!$A$2:$A$1001,customers!$I$2:$I$1001,,0)</f>
        <v>No</v>
      </c>
    </row>
    <row r="667" spans="1:16" x14ac:dyDescent="0.4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_xlfn.XLOOKUP(D667,products!$A$2:$A$49,products!$B$2:$B$49,,0)</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Liberica</v>
      </c>
      <c r="O667" t="str">
        <f t="shared" si="32"/>
        <v>Dark</v>
      </c>
      <c r="P667" t="str">
        <f>_xlfn.XLOOKUP(C667,customers!$A$2:$A$1001,customers!$I$2:$I$1001,,0)</f>
        <v>No</v>
      </c>
    </row>
    <row r="668" spans="1:16" x14ac:dyDescent="0.4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_xlfn.XLOOKUP(D668,products!$A$2:$A$49,products!$B$2:$B$49,,0)</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_xlfn.XLOOKUP(C668,customers!$A$2:$A$1001,customers!$I$2:$I$1001,,0)</f>
        <v>No</v>
      </c>
    </row>
    <row r="669" spans="1:16" x14ac:dyDescent="0.4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_xlfn.XLOOKUP(D669,products!$A$2:$A$49,products!$B$2:$B$49,,0)</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_xlfn.XLOOKUP(C669,customers!$A$2:$A$1001,customers!$I$2:$I$1001,,0)</f>
        <v>No</v>
      </c>
    </row>
    <row r="670" spans="1:16" x14ac:dyDescent="0.4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_xlfn.XLOOKUP(D670,products!$A$2:$A$49,products!$B$2:$B$49,,0)</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Robusta</v>
      </c>
      <c r="O670" t="str">
        <f t="shared" si="32"/>
        <v>Large</v>
      </c>
      <c r="P670" t="str">
        <f>_xlfn.XLOOKUP(C670,customers!$A$2:$A$1001,customers!$I$2:$I$1001,,0)</f>
        <v>Yes</v>
      </c>
    </row>
    <row r="671" spans="1:16" x14ac:dyDescent="0.4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_xlfn.XLOOKUP(D671,products!$A$2:$A$49,products!$B$2:$B$49,,0)</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Liberica</v>
      </c>
      <c r="O671" t="str">
        <f t="shared" si="32"/>
        <v>Medium</v>
      </c>
      <c r="P671" t="str">
        <f>_xlfn.XLOOKUP(C671,customers!$A$2:$A$1001,customers!$I$2:$I$1001,,0)</f>
        <v>No</v>
      </c>
    </row>
    <row r="672" spans="1:16" x14ac:dyDescent="0.4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_xlfn.XLOOKUP(D672,products!$A$2:$A$49,products!$B$2:$B$49,,0)</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Liberica</v>
      </c>
      <c r="O672" t="str">
        <f t="shared" si="32"/>
        <v>Medium</v>
      </c>
      <c r="P672" t="str">
        <f>_xlfn.XLOOKUP(C672,customers!$A$2:$A$1001,customers!$I$2:$I$1001,,0)</f>
        <v>Yes</v>
      </c>
    </row>
    <row r="673" spans="1:16" x14ac:dyDescent="0.4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_xlfn.XLOOKUP(D673,products!$A$2:$A$49,products!$B$2:$B$49,,0)</f>
        <v>Rob</v>
      </c>
      <c r="J673" t="str">
        <f>_xlfn.XLOOKUP(D673,products!$A$2:$A$49,products!$C$2:$C$49,,0)</f>
        <v>L</v>
      </c>
      <c r="K673" s="4">
        <f>_xlfn.XLOOKUP(D673,products!$A$2:$A$49,products!$D$2:$D$49,,0)</f>
        <v>1</v>
      </c>
      <c r="L673" s="5">
        <f>_xlfn.XLOOKUP(D673,products!$A$2:$A$49,products!$E$2:$E$49,,0)</f>
        <v>11.95</v>
      </c>
      <c r="M673" s="5">
        <f t="shared" si="30"/>
        <v>59.75</v>
      </c>
      <c r="N673" t="str">
        <f t="shared" si="31"/>
        <v>Robusta</v>
      </c>
      <c r="O673" t="str">
        <f t="shared" si="32"/>
        <v>Large</v>
      </c>
      <c r="P673" t="str">
        <f>_xlfn.XLOOKUP(C673,customers!$A$2:$A$1001,customers!$I$2:$I$1001,,0)</f>
        <v>No</v>
      </c>
    </row>
    <row r="674" spans="1:16" x14ac:dyDescent="0.4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_xlfn.XLOOKUP(D674,products!$A$2:$A$49,products!$B$2:$B$49,,0)</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Liberica</v>
      </c>
      <c r="O674" t="str">
        <f t="shared" si="32"/>
        <v>Medium</v>
      </c>
      <c r="P674" t="str">
        <f>_xlfn.XLOOKUP(C674,customers!$A$2:$A$1001,customers!$I$2:$I$1001,,0)</f>
        <v>Yes</v>
      </c>
    </row>
    <row r="675" spans="1:16" x14ac:dyDescent="0.4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_xlfn.XLOOKUP(D675,products!$A$2:$A$49,products!$B$2:$B$49,,0)</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_xlfn.XLOOKUP(C675,customers!$A$2:$A$1001,customers!$I$2:$I$1001,,0)</f>
        <v>Yes</v>
      </c>
    </row>
    <row r="676" spans="1:16" x14ac:dyDescent="0.4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_xlfn.XLOOKUP(D676,products!$A$2:$A$49,products!$B$2:$B$49,,0)</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Large</v>
      </c>
      <c r="P676" t="str">
        <f>_xlfn.XLOOKUP(C676,customers!$A$2:$A$1001,customers!$I$2:$I$1001,,0)</f>
        <v>Yes</v>
      </c>
    </row>
    <row r="677" spans="1:16" x14ac:dyDescent="0.4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_xlfn.XLOOKUP(D677,products!$A$2:$A$49,products!$B$2:$B$49,,0)</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Liberica</v>
      </c>
      <c r="O677" t="str">
        <f t="shared" si="32"/>
        <v>Dark</v>
      </c>
      <c r="P677" t="str">
        <f>_xlfn.XLOOKUP(C677,customers!$A$2:$A$1001,customers!$I$2:$I$1001,,0)</f>
        <v>Yes</v>
      </c>
    </row>
    <row r="678" spans="1:16" x14ac:dyDescent="0.4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_xlfn.XLOOKUP(D678,products!$A$2:$A$49,products!$B$2:$B$49,,0)</f>
        <v>Lib</v>
      </c>
      <c r="J678" t="str">
        <f>_xlfn.XLOOKUP(D678,products!$A$2:$A$49,products!$C$2:$C$49,,0)</f>
        <v>L</v>
      </c>
      <c r="K678" s="4">
        <f>_xlfn.XLOOKUP(D678,products!$A$2:$A$49,products!$D$2:$D$49,,0)</f>
        <v>0.5</v>
      </c>
      <c r="L678" s="5">
        <f>_xlfn.XLOOKUP(D678,products!$A$2:$A$49,products!$E$2:$E$49,,0)</f>
        <v>9.51</v>
      </c>
      <c r="M678" s="5">
        <f t="shared" si="30"/>
        <v>47.55</v>
      </c>
      <c r="N678" t="str">
        <f t="shared" si="31"/>
        <v>Liberica</v>
      </c>
      <c r="O678" t="str">
        <f t="shared" si="32"/>
        <v>Large</v>
      </c>
      <c r="P678" t="str">
        <f>_xlfn.XLOOKUP(C678,customers!$A$2:$A$1001,customers!$I$2:$I$1001,,0)</f>
        <v>No</v>
      </c>
    </row>
    <row r="679" spans="1:16" x14ac:dyDescent="0.4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_xlfn.XLOOKUP(D679,products!$A$2:$A$49,products!$B$2:$B$49,,0)</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Liberica</v>
      </c>
      <c r="O679" t="str">
        <f t="shared" si="32"/>
        <v>Medium</v>
      </c>
      <c r="P679" t="str">
        <f>_xlfn.XLOOKUP(C679,customers!$A$2:$A$1001,customers!$I$2:$I$1001,,0)</f>
        <v>No</v>
      </c>
    </row>
    <row r="680" spans="1:16" x14ac:dyDescent="0.4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_xlfn.XLOOKUP(D680,products!$A$2:$A$49,products!$B$2:$B$49,,0)</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Large</v>
      </c>
      <c r="P680" t="str">
        <f>_xlfn.XLOOKUP(C680,customers!$A$2:$A$1001,customers!$I$2:$I$1001,,0)</f>
        <v>Yes</v>
      </c>
    </row>
    <row r="681" spans="1:16" x14ac:dyDescent="0.4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_xlfn.XLOOKUP(D681,products!$A$2:$A$49,products!$B$2:$B$49,,0)</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Robusta</v>
      </c>
      <c r="O681" t="str">
        <f t="shared" si="32"/>
        <v>Large</v>
      </c>
      <c r="P681" t="str">
        <f>_xlfn.XLOOKUP(C681,customers!$A$2:$A$1001,customers!$I$2:$I$1001,,0)</f>
        <v>No</v>
      </c>
    </row>
    <row r="682" spans="1:16" x14ac:dyDescent="0.4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_xlfn.XLOOKUP(D682,products!$A$2:$A$49,products!$B$2:$B$49,,0)</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_xlfn.XLOOKUP(C682,customers!$A$2:$A$1001,customers!$I$2:$I$1001,,0)</f>
        <v>No</v>
      </c>
    </row>
    <row r="683" spans="1:16" x14ac:dyDescent="0.4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_xlfn.XLOOKUP(D683,products!$A$2:$A$49,products!$B$2:$B$49,,0)</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Liberica</v>
      </c>
      <c r="O683" t="str">
        <f t="shared" si="32"/>
        <v>Large</v>
      </c>
      <c r="P683" t="str">
        <f>_xlfn.XLOOKUP(C683,customers!$A$2:$A$1001,customers!$I$2:$I$1001,,0)</f>
        <v>Yes</v>
      </c>
    </row>
    <row r="684" spans="1:16" x14ac:dyDescent="0.4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_xlfn.XLOOKUP(D684,products!$A$2:$A$49,products!$B$2:$B$49,,0)</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_xlfn.XLOOKUP(C684,customers!$A$2:$A$1001,customers!$I$2:$I$1001,,0)</f>
        <v>Yes</v>
      </c>
    </row>
    <row r="685" spans="1:16" x14ac:dyDescent="0.4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_xlfn.XLOOKUP(D685,products!$A$2:$A$49,products!$B$2:$B$49,,0)</f>
        <v>Lib</v>
      </c>
      <c r="J685" t="str">
        <f>_xlfn.XLOOKUP(D685,products!$A$2:$A$49,products!$C$2:$C$49,,0)</f>
        <v>D</v>
      </c>
      <c r="K685" s="4">
        <f>_xlfn.XLOOKUP(D685,products!$A$2:$A$49,products!$D$2:$D$49,,0)</f>
        <v>0.5</v>
      </c>
      <c r="L685" s="5">
        <f>_xlfn.XLOOKUP(D685,products!$A$2:$A$49,products!$E$2:$E$49,,0)</f>
        <v>7.77</v>
      </c>
      <c r="M685" s="5">
        <f t="shared" si="30"/>
        <v>46.62</v>
      </c>
      <c r="N685" t="str">
        <f t="shared" si="31"/>
        <v>Liberica</v>
      </c>
      <c r="O685" t="str">
        <f t="shared" si="32"/>
        <v>Dark</v>
      </c>
      <c r="P685" t="str">
        <f>_xlfn.XLOOKUP(C685,customers!$A$2:$A$1001,customers!$I$2:$I$1001,,0)</f>
        <v>No</v>
      </c>
    </row>
    <row r="686" spans="1:16" x14ac:dyDescent="0.4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_xlfn.XLOOKUP(D686,products!$A$2:$A$49,products!$B$2:$B$49,,0)</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Robusta</v>
      </c>
      <c r="O686" t="str">
        <f t="shared" si="32"/>
        <v>Large</v>
      </c>
      <c r="P686" t="str">
        <f>_xlfn.XLOOKUP(C686,customers!$A$2:$A$1001,customers!$I$2:$I$1001,,0)</f>
        <v>No</v>
      </c>
    </row>
    <row r="687" spans="1:16" x14ac:dyDescent="0.4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_xlfn.XLOOKUP(D687,products!$A$2:$A$49,products!$B$2:$B$49,,0)</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Liberica</v>
      </c>
      <c r="O687" t="str">
        <f t="shared" si="32"/>
        <v>Large</v>
      </c>
      <c r="P687" t="str">
        <f>_xlfn.XLOOKUP(C687,customers!$A$2:$A$1001,customers!$I$2:$I$1001,,0)</f>
        <v>Yes</v>
      </c>
    </row>
    <row r="688" spans="1:16" x14ac:dyDescent="0.4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_xlfn.XLOOKUP(D688,products!$A$2:$A$49,products!$B$2:$B$49,,0)</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Robusta</v>
      </c>
      <c r="O688" t="str">
        <f t="shared" si="32"/>
        <v>Dark</v>
      </c>
      <c r="P688" t="str">
        <f>_xlfn.XLOOKUP(C688,customers!$A$2:$A$1001,customers!$I$2:$I$1001,,0)</f>
        <v>Yes</v>
      </c>
    </row>
    <row r="689" spans="1:16" x14ac:dyDescent="0.4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_xlfn.XLOOKUP(D689,products!$A$2:$A$49,products!$B$2:$B$49,,0)</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_xlfn.XLOOKUP(C689,customers!$A$2:$A$1001,customers!$I$2:$I$1001,,0)</f>
        <v>No</v>
      </c>
    </row>
    <row r="690" spans="1:16" x14ac:dyDescent="0.4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_xlfn.XLOOKUP(D690,products!$A$2:$A$49,products!$B$2:$B$49,,0)</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Large</v>
      </c>
      <c r="P690" t="str">
        <f>_xlfn.XLOOKUP(C690,customers!$A$2:$A$1001,customers!$I$2:$I$1001,,0)</f>
        <v>No</v>
      </c>
    </row>
    <row r="691" spans="1:16" x14ac:dyDescent="0.4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_xlfn.XLOOKUP(D691,products!$A$2:$A$49,products!$B$2:$B$49,,0)</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_xlfn.XLOOKUP(C691,customers!$A$2:$A$1001,customers!$I$2:$I$1001,,0)</f>
        <v>No</v>
      </c>
    </row>
    <row r="692" spans="1:16" x14ac:dyDescent="0.4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_xlfn.XLOOKUP(D692,products!$A$2:$A$49,products!$B$2:$B$49,,0)</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Liberica</v>
      </c>
      <c r="O692" t="str">
        <f t="shared" si="32"/>
        <v>Dark</v>
      </c>
      <c r="P692" t="str">
        <f>_xlfn.XLOOKUP(C692,customers!$A$2:$A$1001,customers!$I$2:$I$1001,,0)</f>
        <v>No</v>
      </c>
    </row>
    <row r="693" spans="1:16" x14ac:dyDescent="0.4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_xlfn.XLOOKUP(D693,products!$A$2:$A$49,products!$B$2:$B$49,,0)</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_xlfn.XLOOKUP(C693,customers!$A$2:$A$1001,customers!$I$2:$I$1001,,0)</f>
        <v>No</v>
      </c>
    </row>
    <row r="694" spans="1:16" x14ac:dyDescent="0.4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_xlfn.XLOOKUP(D694,products!$A$2:$A$49,products!$B$2:$B$49,,0)</f>
        <v>Lib</v>
      </c>
      <c r="J694" t="str">
        <f>_xlfn.XLOOKUP(D694,products!$A$2:$A$49,products!$C$2:$C$49,,0)</f>
        <v>D</v>
      </c>
      <c r="K694" s="4">
        <f>_xlfn.XLOOKUP(D694,products!$A$2:$A$49,products!$D$2:$D$49,,0)</f>
        <v>1</v>
      </c>
      <c r="L694" s="5">
        <f>_xlfn.XLOOKUP(D694,products!$A$2:$A$49,products!$E$2:$E$49,,0)</f>
        <v>12.95</v>
      </c>
      <c r="M694" s="5">
        <f t="shared" si="30"/>
        <v>12.95</v>
      </c>
      <c r="N694" t="str">
        <f t="shared" si="31"/>
        <v>Liberica</v>
      </c>
      <c r="O694" t="str">
        <f t="shared" si="32"/>
        <v>Dark</v>
      </c>
      <c r="P694" t="str">
        <f>_xlfn.XLOOKUP(C694,customers!$A$2:$A$1001,customers!$I$2:$I$1001,,0)</f>
        <v>No</v>
      </c>
    </row>
    <row r="695" spans="1:16" x14ac:dyDescent="0.4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_xlfn.XLOOKUP(D695,products!$A$2:$A$49,products!$B$2:$B$49,,0)</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_xlfn.XLOOKUP(C695,customers!$A$2:$A$1001,customers!$I$2:$I$1001,,0)</f>
        <v>Yes</v>
      </c>
    </row>
    <row r="696" spans="1:16" x14ac:dyDescent="0.4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_xlfn.XLOOKUP(D696,products!$A$2:$A$49,products!$B$2:$B$49,,0)</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_xlfn.XLOOKUP(C696,customers!$A$2:$A$1001,customers!$I$2:$I$1001,,0)</f>
        <v>No</v>
      </c>
    </row>
    <row r="697" spans="1:16" x14ac:dyDescent="0.4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_xlfn.XLOOKUP(D697,products!$A$2:$A$49,products!$B$2:$B$49,,0)</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Liberica</v>
      </c>
      <c r="O697" t="str">
        <f t="shared" si="32"/>
        <v>Large</v>
      </c>
      <c r="P697" t="str">
        <f>_xlfn.XLOOKUP(C697,customers!$A$2:$A$1001,customers!$I$2:$I$1001,,0)</f>
        <v>Yes</v>
      </c>
    </row>
    <row r="698" spans="1:16" x14ac:dyDescent="0.4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_xlfn.XLOOKUP(D698,products!$A$2:$A$49,products!$B$2:$B$49,,0)</f>
        <v>Lib</v>
      </c>
      <c r="J698" t="str">
        <f>_xlfn.XLOOKUP(D698,products!$A$2:$A$49,products!$C$2:$C$49,,0)</f>
        <v>D</v>
      </c>
      <c r="K698" s="4">
        <f>_xlfn.XLOOKUP(D698,products!$A$2:$A$49,products!$D$2:$D$49,,0)</f>
        <v>0.5</v>
      </c>
      <c r="L698" s="5">
        <f>_xlfn.XLOOKUP(D698,products!$A$2:$A$49,products!$E$2:$E$49,,0)</f>
        <v>7.77</v>
      </c>
      <c r="M698" s="5">
        <f t="shared" si="30"/>
        <v>31.08</v>
      </c>
      <c r="N698" t="str">
        <f t="shared" si="31"/>
        <v>Liberica</v>
      </c>
      <c r="O698" t="str">
        <f t="shared" si="32"/>
        <v>Dark</v>
      </c>
      <c r="P698" t="str">
        <f>_xlfn.XLOOKUP(C698,customers!$A$2:$A$1001,customers!$I$2:$I$1001,,0)</f>
        <v>No</v>
      </c>
    </row>
    <row r="699" spans="1:16" x14ac:dyDescent="0.4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_xlfn.XLOOKUP(D699,products!$A$2:$A$49,products!$B$2:$B$49,,0)</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_xlfn.XLOOKUP(C699,customers!$A$2:$A$1001,customers!$I$2:$I$1001,,0)</f>
        <v>No</v>
      </c>
    </row>
    <row r="700" spans="1:16" x14ac:dyDescent="0.4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_xlfn.XLOOKUP(D700,products!$A$2:$A$49,products!$B$2:$B$49,,0)</f>
        <v>Lib</v>
      </c>
      <c r="J700" t="str">
        <f>_xlfn.XLOOKUP(D700,products!$A$2:$A$49,products!$C$2:$C$49,,0)</f>
        <v>D</v>
      </c>
      <c r="K700" s="4">
        <f>_xlfn.XLOOKUP(D700,products!$A$2:$A$49,products!$D$2:$D$49,,0)</f>
        <v>1</v>
      </c>
      <c r="L700" s="5">
        <f>_xlfn.XLOOKUP(D700,products!$A$2:$A$49,products!$E$2:$E$49,,0)</f>
        <v>12.95</v>
      </c>
      <c r="M700" s="5">
        <f t="shared" si="30"/>
        <v>25.9</v>
      </c>
      <c r="N700" t="str">
        <f t="shared" si="31"/>
        <v>Liberica</v>
      </c>
      <c r="O700" t="str">
        <f t="shared" si="32"/>
        <v>Dark</v>
      </c>
      <c r="P700" t="str">
        <f>_xlfn.XLOOKUP(C700,customers!$A$2:$A$1001,customers!$I$2:$I$1001,,0)</f>
        <v>No</v>
      </c>
    </row>
    <row r="701" spans="1:16" x14ac:dyDescent="0.4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_xlfn.XLOOKUP(D701,products!$A$2:$A$49,products!$B$2:$B$49,,0)</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_xlfn.XLOOKUP(C701,customers!$A$2:$A$1001,customers!$I$2:$I$1001,,0)</f>
        <v>Yes</v>
      </c>
    </row>
    <row r="702" spans="1:16" x14ac:dyDescent="0.4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_xlfn.XLOOKUP(D702,products!$A$2:$A$49,products!$B$2:$B$49,,0)</f>
        <v>Lib</v>
      </c>
      <c r="J702" t="str">
        <f>_xlfn.XLOOKUP(D702,products!$A$2:$A$49,products!$C$2:$C$49,,0)</f>
        <v>L</v>
      </c>
      <c r="K702" s="4">
        <f>_xlfn.XLOOKUP(D702,products!$A$2:$A$49,products!$D$2:$D$49,,0)</f>
        <v>0.5</v>
      </c>
      <c r="L702" s="5">
        <f>_xlfn.XLOOKUP(D702,products!$A$2:$A$49,products!$E$2:$E$49,,0)</f>
        <v>9.51</v>
      </c>
      <c r="M702" s="5">
        <f t="shared" si="30"/>
        <v>19.02</v>
      </c>
      <c r="N702" t="str">
        <f t="shared" si="31"/>
        <v>Liberica</v>
      </c>
      <c r="O702" t="str">
        <f t="shared" si="32"/>
        <v>Large</v>
      </c>
      <c r="P702" t="str">
        <f>_xlfn.XLOOKUP(C702,customers!$A$2:$A$1001,customers!$I$2:$I$1001,,0)</f>
        <v>No</v>
      </c>
    </row>
    <row r="703" spans="1:16" x14ac:dyDescent="0.4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_xlfn.XLOOKUP(D703,products!$A$2:$A$49,products!$B$2:$B$49,,0)</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_xlfn.XLOOKUP(C703,customers!$A$2:$A$1001,customers!$I$2:$I$1001,,0)</f>
        <v>Yes</v>
      </c>
    </row>
    <row r="704" spans="1:16" x14ac:dyDescent="0.4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_xlfn.XLOOKUP(D704,products!$A$2:$A$49,products!$B$2:$B$49,,0)</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Large</v>
      </c>
      <c r="P704" t="str">
        <f>_xlfn.XLOOKUP(C704,customers!$A$2:$A$1001,customers!$I$2:$I$1001,,0)</f>
        <v>Yes</v>
      </c>
    </row>
    <row r="705" spans="1:16" x14ac:dyDescent="0.4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_xlfn.XLOOKUP(D705,products!$A$2:$A$49,products!$B$2:$B$49,,0)</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Liberica</v>
      </c>
      <c r="O705" t="str">
        <f t="shared" si="32"/>
        <v>Dark</v>
      </c>
      <c r="P705" t="str">
        <f>_xlfn.XLOOKUP(C705,customers!$A$2:$A$1001,customers!$I$2:$I$1001,,0)</f>
        <v>Yes</v>
      </c>
    </row>
    <row r="706" spans="1:16" x14ac:dyDescent="0.4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_xlfn.XLOOKUP(D706,products!$A$2:$A$49,products!$B$2:$B$49,,0)</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_xlfn.XLOOKUP(C706,customers!$A$2:$A$1001,customers!$I$2:$I$1001,,0)</f>
        <v>Yes</v>
      </c>
    </row>
    <row r="707" spans="1:16" x14ac:dyDescent="0.4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_xlfn.XLOOKUP(D707,products!$A$2:$A$49,products!$B$2:$B$49,,0)</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_xlfn.XLOOKUP(C707,customers!$A$2:$A$1001,customers!$I$2:$I$1001,,0)</f>
        <v>No</v>
      </c>
    </row>
    <row r="708" spans="1:16" x14ac:dyDescent="0.4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_xlfn.XLOOKUP(D708,products!$A$2:$A$49,products!$B$2:$B$49,,0)</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_xlfn.XLOOKUP(C708,customers!$A$2:$A$1001,customers!$I$2:$I$1001,,0)</f>
        <v>No</v>
      </c>
    </row>
    <row r="709" spans="1:16" x14ac:dyDescent="0.4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_xlfn.XLOOKUP(D709,products!$A$2:$A$49,products!$B$2:$B$49,,0)</f>
        <v>Lib</v>
      </c>
      <c r="J709" t="str">
        <f>_xlfn.XLOOKUP(D709,products!$A$2:$A$49,products!$C$2:$C$49,,0)</f>
        <v>D</v>
      </c>
      <c r="K709" s="4">
        <f>_xlfn.XLOOKUP(D709,products!$A$2:$A$49,products!$D$2:$D$49,,0)</f>
        <v>1</v>
      </c>
      <c r="L709" s="5">
        <f>_xlfn.XLOOKUP(D709,products!$A$2:$A$49,products!$E$2:$E$49,,0)</f>
        <v>12.95</v>
      </c>
      <c r="M709" s="5">
        <f t="shared" si="33"/>
        <v>25.9</v>
      </c>
      <c r="N709" t="str">
        <f t="shared" si="34"/>
        <v>Liberica</v>
      </c>
      <c r="O709" t="str">
        <f t="shared" si="35"/>
        <v>Dark</v>
      </c>
      <c r="P709" t="str">
        <f>_xlfn.XLOOKUP(C709,customers!$A$2:$A$1001,customers!$I$2:$I$1001,,0)</f>
        <v>No</v>
      </c>
    </row>
    <row r="710" spans="1:16" x14ac:dyDescent="0.4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_xlfn.XLOOKUP(D710,products!$A$2:$A$49,products!$B$2:$B$49,,0)</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_xlfn.XLOOKUP(C710,customers!$A$2:$A$1001,customers!$I$2:$I$1001,,0)</f>
        <v>Yes</v>
      </c>
    </row>
    <row r="711" spans="1:16" x14ac:dyDescent="0.4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_xlfn.XLOOKUP(D711,products!$A$2:$A$49,products!$B$2:$B$49,,0)</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Large</v>
      </c>
      <c r="P711" t="str">
        <f>_xlfn.XLOOKUP(C711,customers!$A$2:$A$1001,customers!$I$2:$I$1001,,0)</f>
        <v>Yes</v>
      </c>
    </row>
    <row r="712" spans="1:16" x14ac:dyDescent="0.4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_xlfn.XLOOKUP(D712,products!$A$2:$A$49,products!$B$2:$B$49,,0)</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_xlfn.XLOOKUP(C712,customers!$A$2:$A$1001,customers!$I$2:$I$1001,,0)</f>
        <v>No</v>
      </c>
    </row>
    <row r="713" spans="1:16" x14ac:dyDescent="0.4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_xlfn.XLOOKUP(D713,products!$A$2:$A$49,products!$B$2:$B$49,,0)</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Robusta</v>
      </c>
      <c r="O713" t="str">
        <f t="shared" si="35"/>
        <v>Medium</v>
      </c>
      <c r="P713" t="str">
        <f>_xlfn.XLOOKUP(C713,customers!$A$2:$A$1001,customers!$I$2:$I$1001,,0)</f>
        <v>No</v>
      </c>
    </row>
    <row r="714" spans="1:16" x14ac:dyDescent="0.4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_xlfn.XLOOKUP(D714,products!$A$2:$A$49,products!$B$2:$B$49,,0)</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_xlfn.XLOOKUP(C714,customers!$A$2:$A$1001,customers!$I$2:$I$1001,,0)</f>
        <v>No</v>
      </c>
    </row>
    <row r="715" spans="1:16" x14ac:dyDescent="0.4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_xlfn.XLOOKUP(D715,products!$A$2:$A$49,products!$B$2:$B$49,,0)</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Robusta</v>
      </c>
      <c r="O715" t="str">
        <f t="shared" si="35"/>
        <v>Medium</v>
      </c>
      <c r="P715" t="str">
        <f>_xlfn.XLOOKUP(C715,customers!$A$2:$A$1001,customers!$I$2:$I$1001,,0)</f>
        <v>No</v>
      </c>
    </row>
    <row r="716" spans="1:16" x14ac:dyDescent="0.4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_xlfn.XLOOKUP(D716,products!$A$2:$A$49,products!$B$2:$B$49,,0)</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_xlfn.XLOOKUP(C716,customers!$A$2:$A$1001,customers!$I$2:$I$1001,,0)</f>
        <v>Yes</v>
      </c>
    </row>
    <row r="717" spans="1:16" x14ac:dyDescent="0.4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_xlfn.XLOOKUP(D717,products!$A$2:$A$49,products!$B$2:$B$49,,0)</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Large</v>
      </c>
      <c r="P717" t="str">
        <f>_xlfn.XLOOKUP(C717,customers!$A$2:$A$1001,customers!$I$2:$I$1001,,0)</f>
        <v>No</v>
      </c>
    </row>
    <row r="718" spans="1:16" x14ac:dyDescent="0.4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_xlfn.XLOOKUP(D718,products!$A$2:$A$49,products!$B$2:$B$49,,0)</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Robusta</v>
      </c>
      <c r="O718" t="str">
        <f t="shared" si="35"/>
        <v>Large</v>
      </c>
      <c r="P718" t="str">
        <f>_xlfn.XLOOKUP(C718,customers!$A$2:$A$1001,customers!$I$2:$I$1001,,0)</f>
        <v>No</v>
      </c>
    </row>
    <row r="719" spans="1:16" x14ac:dyDescent="0.4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_xlfn.XLOOKUP(D719,products!$A$2:$A$49,products!$B$2:$B$49,,0)</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_xlfn.XLOOKUP(C719,customers!$A$2:$A$1001,customers!$I$2:$I$1001,,0)</f>
        <v>No</v>
      </c>
    </row>
    <row r="720" spans="1:16" x14ac:dyDescent="0.4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_xlfn.XLOOKUP(D720,products!$A$2:$A$49,products!$B$2:$B$49,,0)</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Liberica</v>
      </c>
      <c r="O720" t="str">
        <f t="shared" si="35"/>
        <v>Dark</v>
      </c>
      <c r="P720" t="str">
        <f>_xlfn.XLOOKUP(C720,customers!$A$2:$A$1001,customers!$I$2:$I$1001,,0)</f>
        <v>No</v>
      </c>
    </row>
    <row r="721" spans="1:16" x14ac:dyDescent="0.4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_xlfn.XLOOKUP(D721,products!$A$2:$A$49,products!$B$2:$B$49,,0)</f>
        <v>Lib</v>
      </c>
      <c r="J721" t="str">
        <f>_xlfn.XLOOKUP(D721,products!$A$2:$A$49,products!$C$2:$C$49,,0)</f>
        <v>L</v>
      </c>
      <c r="K721" s="4">
        <f>_xlfn.XLOOKUP(D721,products!$A$2:$A$49,products!$D$2:$D$49,,0)</f>
        <v>1</v>
      </c>
      <c r="L721" s="5">
        <f>_xlfn.XLOOKUP(D721,products!$A$2:$A$49,products!$E$2:$E$49,,0)</f>
        <v>15.85</v>
      </c>
      <c r="M721" s="5">
        <f t="shared" si="33"/>
        <v>79.25</v>
      </c>
      <c r="N721" t="str">
        <f t="shared" si="34"/>
        <v>Liberica</v>
      </c>
      <c r="O721" t="str">
        <f t="shared" si="35"/>
        <v>Large</v>
      </c>
      <c r="P721" t="str">
        <f>_xlfn.XLOOKUP(C721,customers!$A$2:$A$1001,customers!$I$2:$I$1001,,0)</f>
        <v>Yes</v>
      </c>
    </row>
    <row r="722" spans="1:16" x14ac:dyDescent="0.4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_xlfn.XLOOKUP(D722,products!$A$2:$A$49,products!$B$2:$B$49,,0)</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_xlfn.XLOOKUP(C722,customers!$A$2:$A$1001,customers!$I$2:$I$1001,,0)</f>
        <v>Yes</v>
      </c>
    </row>
    <row r="723" spans="1:16" x14ac:dyDescent="0.4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_xlfn.XLOOKUP(D723,products!$A$2:$A$49,products!$B$2:$B$49,,0)</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Robusta</v>
      </c>
      <c r="O723" t="str">
        <f t="shared" si="35"/>
        <v>Medium</v>
      </c>
      <c r="P723" t="str">
        <f>_xlfn.XLOOKUP(C723,customers!$A$2:$A$1001,customers!$I$2:$I$1001,,0)</f>
        <v>Yes</v>
      </c>
    </row>
    <row r="724" spans="1:16" x14ac:dyDescent="0.4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_xlfn.XLOOKUP(D724,products!$A$2:$A$49,products!$B$2:$B$49,,0)</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_xlfn.XLOOKUP(C724,customers!$A$2:$A$1001,customers!$I$2:$I$1001,,0)</f>
        <v>No</v>
      </c>
    </row>
    <row r="725" spans="1:16" x14ac:dyDescent="0.4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_xlfn.XLOOKUP(D725,products!$A$2:$A$49,products!$B$2:$B$49,,0)</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_xlfn.XLOOKUP(C725,customers!$A$2:$A$1001,customers!$I$2:$I$1001,,0)</f>
        <v>No</v>
      </c>
    </row>
    <row r="726" spans="1:16" x14ac:dyDescent="0.4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_xlfn.XLOOKUP(D726,products!$A$2:$A$49,products!$B$2:$B$49,,0)</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_xlfn.XLOOKUP(C726,customers!$A$2:$A$1001,customers!$I$2:$I$1001,,0)</f>
        <v>Yes</v>
      </c>
    </row>
    <row r="727" spans="1:16" x14ac:dyDescent="0.4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_xlfn.XLOOKUP(D727,products!$A$2:$A$49,products!$B$2:$B$49,,0)</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Large</v>
      </c>
      <c r="P727" t="str">
        <f>_xlfn.XLOOKUP(C727,customers!$A$2:$A$1001,customers!$I$2:$I$1001,,0)</f>
        <v>No</v>
      </c>
    </row>
    <row r="728" spans="1:16" x14ac:dyDescent="0.4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_xlfn.XLOOKUP(D728,products!$A$2:$A$49,products!$B$2:$B$49,,0)</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Liberica</v>
      </c>
      <c r="O728" t="str">
        <f t="shared" si="35"/>
        <v>Large</v>
      </c>
      <c r="P728" t="str">
        <f>_xlfn.XLOOKUP(C728,customers!$A$2:$A$1001,customers!$I$2:$I$1001,,0)</f>
        <v>No</v>
      </c>
    </row>
    <row r="729" spans="1:16" x14ac:dyDescent="0.4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_xlfn.XLOOKUP(D729,products!$A$2:$A$49,products!$B$2:$B$49,,0)</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Robusta</v>
      </c>
      <c r="O729" t="str">
        <f t="shared" si="35"/>
        <v>Medium</v>
      </c>
      <c r="P729" t="str">
        <f>_xlfn.XLOOKUP(C729,customers!$A$2:$A$1001,customers!$I$2:$I$1001,,0)</f>
        <v>Yes</v>
      </c>
    </row>
    <row r="730" spans="1:16" x14ac:dyDescent="0.4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_xlfn.XLOOKUP(D730,products!$A$2:$A$49,products!$B$2:$B$49,,0)</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_xlfn.XLOOKUP(C730,customers!$A$2:$A$1001,customers!$I$2:$I$1001,,0)</f>
        <v>Yes</v>
      </c>
    </row>
    <row r="731" spans="1:16" x14ac:dyDescent="0.4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_xlfn.XLOOKUP(D731,products!$A$2:$A$49,products!$B$2:$B$49,,0)</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Liberica</v>
      </c>
      <c r="O731" t="str">
        <f t="shared" si="35"/>
        <v>Medium</v>
      </c>
      <c r="P731" t="str">
        <f>_xlfn.XLOOKUP(C731,customers!$A$2:$A$1001,customers!$I$2:$I$1001,,0)</f>
        <v>No</v>
      </c>
    </row>
    <row r="732" spans="1:16" x14ac:dyDescent="0.4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_xlfn.XLOOKUP(D732,products!$A$2:$A$49,products!$B$2:$B$49,,0)</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Liberica</v>
      </c>
      <c r="O732" t="str">
        <f t="shared" si="35"/>
        <v>Large</v>
      </c>
      <c r="P732" t="str">
        <f>_xlfn.XLOOKUP(C732,customers!$A$2:$A$1001,customers!$I$2:$I$1001,,0)</f>
        <v>No</v>
      </c>
    </row>
    <row r="733" spans="1:16" x14ac:dyDescent="0.4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_xlfn.XLOOKUP(D733,products!$A$2:$A$49,products!$B$2:$B$49,,0)</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Liberica</v>
      </c>
      <c r="O733" t="str">
        <f t="shared" si="35"/>
        <v>Dark</v>
      </c>
      <c r="P733" t="str">
        <f>_xlfn.XLOOKUP(C733,customers!$A$2:$A$1001,customers!$I$2:$I$1001,,0)</f>
        <v>Yes</v>
      </c>
    </row>
    <row r="734" spans="1:16" x14ac:dyDescent="0.4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_xlfn.XLOOKUP(D734,products!$A$2:$A$49,products!$B$2:$B$49,,0)</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Large</v>
      </c>
      <c r="P734" t="str">
        <f>_xlfn.XLOOKUP(C734,customers!$A$2:$A$1001,customers!$I$2:$I$1001,,0)</f>
        <v>No</v>
      </c>
    </row>
    <row r="735" spans="1:16" x14ac:dyDescent="0.4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_xlfn.XLOOKUP(D735,products!$A$2:$A$49,products!$B$2:$B$49,,0)</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Liberica</v>
      </c>
      <c r="O735" t="str">
        <f t="shared" si="35"/>
        <v>Medium</v>
      </c>
      <c r="P735" t="str">
        <f>_xlfn.XLOOKUP(C735,customers!$A$2:$A$1001,customers!$I$2:$I$1001,,0)</f>
        <v>Yes</v>
      </c>
    </row>
    <row r="736" spans="1:16" x14ac:dyDescent="0.4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_xlfn.XLOOKUP(D736,products!$A$2:$A$49,products!$B$2:$B$49,,0)</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Robusta</v>
      </c>
      <c r="O736" t="str">
        <f t="shared" si="35"/>
        <v>Dark</v>
      </c>
      <c r="P736" t="str">
        <f>_xlfn.XLOOKUP(C736,customers!$A$2:$A$1001,customers!$I$2:$I$1001,,0)</f>
        <v>No</v>
      </c>
    </row>
    <row r="737" spans="1:16" x14ac:dyDescent="0.4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_xlfn.XLOOKUP(D737,products!$A$2:$A$49,products!$B$2:$B$49,,0)</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_xlfn.XLOOKUP(C737,customers!$A$2:$A$1001,customers!$I$2:$I$1001,,0)</f>
        <v>No</v>
      </c>
    </row>
    <row r="738" spans="1:16" x14ac:dyDescent="0.4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_xlfn.XLOOKUP(D738,products!$A$2:$A$49,products!$B$2:$B$49,,0)</f>
        <v>Lib</v>
      </c>
      <c r="J738" t="str">
        <f>_xlfn.XLOOKUP(D738,products!$A$2:$A$49,products!$C$2:$C$49,,0)</f>
        <v>D</v>
      </c>
      <c r="K738" s="4">
        <f>_xlfn.XLOOKUP(D738,products!$A$2:$A$49,products!$D$2:$D$49,,0)</f>
        <v>1</v>
      </c>
      <c r="L738" s="5">
        <f>_xlfn.XLOOKUP(D738,products!$A$2:$A$49,products!$E$2:$E$49,,0)</f>
        <v>12.95</v>
      </c>
      <c r="M738" s="5">
        <f t="shared" si="33"/>
        <v>25.9</v>
      </c>
      <c r="N738" t="str">
        <f t="shared" si="34"/>
        <v>Liberica</v>
      </c>
      <c r="O738" t="str">
        <f t="shared" si="35"/>
        <v>Dark</v>
      </c>
      <c r="P738" t="str">
        <f>_xlfn.XLOOKUP(C738,customers!$A$2:$A$1001,customers!$I$2:$I$1001,,0)</f>
        <v>Yes</v>
      </c>
    </row>
    <row r="739" spans="1:16" x14ac:dyDescent="0.4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_xlfn.XLOOKUP(D739,products!$A$2:$A$49,products!$B$2:$B$49,,0)</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_xlfn.XLOOKUP(C739,customers!$A$2:$A$1001,customers!$I$2:$I$1001,,0)</f>
        <v>No</v>
      </c>
    </row>
    <row r="740" spans="1:16" x14ac:dyDescent="0.4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_xlfn.XLOOKUP(D740,products!$A$2:$A$49,products!$B$2:$B$49,,0)</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Robusta</v>
      </c>
      <c r="O740" t="str">
        <f t="shared" si="35"/>
        <v>Large</v>
      </c>
      <c r="P740" t="str">
        <f>_xlfn.XLOOKUP(C740,customers!$A$2:$A$1001,customers!$I$2:$I$1001,,0)</f>
        <v>No</v>
      </c>
    </row>
    <row r="741" spans="1:16" x14ac:dyDescent="0.4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_xlfn.XLOOKUP(D741,products!$A$2:$A$49,products!$B$2:$B$49,,0)</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_xlfn.XLOOKUP(C741,customers!$A$2:$A$1001,customers!$I$2:$I$1001,,0)</f>
        <v>No</v>
      </c>
    </row>
    <row r="742" spans="1:16" x14ac:dyDescent="0.4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_xlfn.XLOOKUP(D742,products!$A$2:$A$49,products!$B$2:$B$49,,0)</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Robusta</v>
      </c>
      <c r="O742" t="str">
        <f t="shared" si="35"/>
        <v>Large</v>
      </c>
      <c r="P742" t="str">
        <f>_xlfn.XLOOKUP(C742,customers!$A$2:$A$1001,customers!$I$2:$I$1001,,0)</f>
        <v>No</v>
      </c>
    </row>
    <row r="743" spans="1:16" x14ac:dyDescent="0.4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_xlfn.XLOOKUP(D743,products!$A$2:$A$49,products!$B$2:$B$49,,0)</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Liberica</v>
      </c>
      <c r="O743" t="str">
        <f t="shared" si="35"/>
        <v>Medium</v>
      </c>
      <c r="P743" t="str">
        <f>_xlfn.XLOOKUP(C743,customers!$A$2:$A$1001,customers!$I$2:$I$1001,,0)</f>
        <v>No</v>
      </c>
    </row>
    <row r="744" spans="1:16" x14ac:dyDescent="0.4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_xlfn.XLOOKUP(D744,products!$A$2:$A$49,products!$B$2:$B$49,,0)</f>
        <v>Lib</v>
      </c>
      <c r="J744" t="str">
        <f>_xlfn.XLOOKUP(D744,products!$A$2:$A$49,products!$C$2:$C$49,,0)</f>
        <v>M</v>
      </c>
      <c r="K744" s="4">
        <f>_xlfn.XLOOKUP(D744,products!$A$2:$A$49,products!$D$2:$D$49,,0)</f>
        <v>1</v>
      </c>
      <c r="L744" s="5">
        <f>_xlfn.XLOOKUP(D744,products!$A$2:$A$49,products!$E$2:$E$49,,0)</f>
        <v>14.55</v>
      </c>
      <c r="M744" s="5">
        <f t="shared" si="33"/>
        <v>58.2</v>
      </c>
      <c r="N744" t="str">
        <f t="shared" si="34"/>
        <v>Liberica</v>
      </c>
      <c r="O744" t="str">
        <f t="shared" si="35"/>
        <v>Medium</v>
      </c>
      <c r="P744" t="str">
        <f>_xlfn.XLOOKUP(C744,customers!$A$2:$A$1001,customers!$I$2:$I$1001,,0)</f>
        <v>No</v>
      </c>
    </row>
    <row r="745" spans="1:16" x14ac:dyDescent="0.4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_xlfn.XLOOKUP(D745,products!$A$2:$A$49,products!$B$2:$B$49,,0)</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_xlfn.XLOOKUP(C745,customers!$A$2:$A$1001,customers!$I$2:$I$1001,,0)</f>
        <v>No</v>
      </c>
    </row>
    <row r="746" spans="1:16" x14ac:dyDescent="0.4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_xlfn.XLOOKUP(D746,products!$A$2:$A$49,products!$B$2:$B$49,,0)</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Robusta</v>
      </c>
      <c r="O746" t="str">
        <f t="shared" si="35"/>
        <v>Medium</v>
      </c>
      <c r="P746" t="str">
        <f>_xlfn.XLOOKUP(C746,customers!$A$2:$A$1001,customers!$I$2:$I$1001,,0)</f>
        <v>Yes</v>
      </c>
    </row>
    <row r="747" spans="1:16" x14ac:dyDescent="0.4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_xlfn.XLOOKUP(D747,products!$A$2:$A$49,products!$B$2:$B$49,,0)</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_xlfn.XLOOKUP(C747,customers!$A$2:$A$1001,customers!$I$2:$I$1001,,0)</f>
        <v>No</v>
      </c>
    </row>
    <row r="748" spans="1:16" x14ac:dyDescent="0.4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_xlfn.XLOOKUP(D748,products!$A$2:$A$49,products!$B$2:$B$49,,0)</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_xlfn.XLOOKUP(C748,customers!$A$2:$A$1001,customers!$I$2:$I$1001,,0)</f>
        <v>No</v>
      </c>
    </row>
    <row r="749" spans="1:16" x14ac:dyDescent="0.4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_xlfn.XLOOKUP(D749,products!$A$2:$A$49,products!$B$2:$B$49,,0)</f>
        <v>Lib</v>
      </c>
      <c r="J749" t="str">
        <f>_xlfn.XLOOKUP(D749,products!$A$2:$A$49,products!$C$2:$C$49,,0)</f>
        <v>M</v>
      </c>
      <c r="K749" s="4">
        <f>_xlfn.XLOOKUP(D749,products!$A$2:$A$49,products!$D$2:$D$49,,0)</f>
        <v>0.5</v>
      </c>
      <c r="L749" s="5">
        <f>_xlfn.XLOOKUP(D749,products!$A$2:$A$49,products!$E$2:$E$49,,0)</f>
        <v>8.73</v>
      </c>
      <c r="M749" s="5">
        <f t="shared" si="33"/>
        <v>34.92</v>
      </c>
      <c r="N749" t="str">
        <f t="shared" si="34"/>
        <v>Liberica</v>
      </c>
      <c r="O749" t="str">
        <f t="shared" si="35"/>
        <v>Medium</v>
      </c>
      <c r="P749" t="str">
        <f>_xlfn.XLOOKUP(C749,customers!$A$2:$A$1001,customers!$I$2:$I$1001,,0)</f>
        <v>Yes</v>
      </c>
    </row>
    <row r="750" spans="1:16" x14ac:dyDescent="0.4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_xlfn.XLOOKUP(D750,products!$A$2:$A$49,products!$B$2:$B$49,,0)</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_xlfn.XLOOKUP(C750,customers!$A$2:$A$1001,customers!$I$2:$I$1001,,0)</f>
        <v>No</v>
      </c>
    </row>
    <row r="751" spans="1:16" x14ac:dyDescent="0.4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_xlfn.XLOOKUP(D751,products!$A$2:$A$49,products!$B$2:$B$49,,0)</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Robusta</v>
      </c>
      <c r="O751" t="str">
        <f t="shared" si="35"/>
        <v>Dark</v>
      </c>
      <c r="P751" t="str">
        <f>_xlfn.XLOOKUP(C751,customers!$A$2:$A$1001,customers!$I$2:$I$1001,,0)</f>
        <v>Yes</v>
      </c>
    </row>
    <row r="752" spans="1:16" x14ac:dyDescent="0.4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_xlfn.XLOOKUP(D752,products!$A$2:$A$49,products!$B$2:$B$49,,0)</f>
        <v>Rob</v>
      </c>
      <c r="J752" t="str">
        <f>_xlfn.XLOOKUP(D752,products!$A$2:$A$49,products!$C$2:$C$49,,0)</f>
        <v>M</v>
      </c>
      <c r="K752" s="4">
        <f>_xlfn.XLOOKUP(D752,products!$A$2:$A$49,products!$D$2:$D$49,,0)</f>
        <v>0.5</v>
      </c>
      <c r="L752" s="5">
        <f>_xlfn.XLOOKUP(D752,products!$A$2:$A$49,products!$E$2:$E$49,,0)</f>
        <v>5.97</v>
      </c>
      <c r="M752" s="5">
        <f t="shared" si="33"/>
        <v>5.97</v>
      </c>
      <c r="N752" t="str">
        <f t="shared" si="34"/>
        <v>Robusta</v>
      </c>
      <c r="O752" t="str">
        <f t="shared" si="35"/>
        <v>Medium</v>
      </c>
      <c r="P752" t="str">
        <f>_xlfn.XLOOKUP(C752,customers!$A$2:$A$1001,customers!$I$2:$I$1001,,0)</f>
        <v>Yes</v>
      </c>
    </row>
    <row r="753" spans="1:16" x14ac:dyDescent="0.4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_xlfn.XLOOKUP(D753,products!$A$2:$A$49,products!$B$2:$B$49,,0)</f>
        <v>Lib</v>
      </c>
      <c r="J753" t="str">
        <f>_xlfn.XLOOKUP(D753,products!$A$2:$A$49,products!$C$2:$C$49,,0)</f>
        <v>L</v>
      </c>
      <c r="K753" s="4">
        <f>_xlfn.XLOOKUP(D753,products!$A$2:$A$49,products!$D$2:$D$49,,0)</f>
        <v>0.5</v>
      </c>
      <c r="L753" s="5">
        <f>_xlfn.XLOOKUP(D753,products!$A$2:$A$49,products!$E$2:$E$49,,0)</f>
        <v>9.51</v>
      </c>
      <c r="M753" s="5">
        <f t="shared" si="33"/>
        <v>19.02</v>
      </c>
      <c r="N753" t="str">
        <f t="shared" si="34"/>
        <v>Liberica</v>
      </c>
      <c r="O753" t="str">
        <f t="shared" si="35"/>
        <v>Large</v>
      </c>
      <c r="P753" t="str">
        <f>_xlfn.XLOOKUP(C753,customers!$A$2:$A$1001,customers!$I$2:$I$1001,,0)</f>
        <v>No</v>
      </c>
    </row>
    <row r="754" spans="1:16" x14ac:dyDescent="0.4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_xlfn.XLOOKUP(D754,products!$A$2:$A$49,products!$B$2:$B$49,,0)</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_xlfn.XLOOKUP(C754,customers!$A$2:$A$1001,customers!$I$2:$I$1001,,0)</f>
        <v>Yes</v>
      </c>
    </row>
    <row r="755" spans="1:16" x14ac:dyDescent="0.4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_xlfn.XLOOKUP(D755,products!$A$2:$A$49,products!$B$2:$B$49,,0)</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_xlfn.XLOOKUP(C755,customers!$A$2:$A$1001,customers!$I$2:$I$1001,,0)</f>
        <v>No</v>
      </c>
    </row>
    <row r="756" spans="1:16" x14ac:dyDescent="0.4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_xlfn.XLOOKUP(D756,products!$A$2:$A$49,products!$B$2:$B$49,,0)</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_xlfn.XLOOKUP(C756,customers!$A$2:$A$1001,customers!$I$2:$I$1001,,0)</f>
        <v>No</v>
      </c>
    </row>
    <row r="757" spans="1:16" x14ac:dyDescent="0.4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_xlfn.XLOOKUP(D757,products!$A$2:$A$49,products!$B$2:$B$49,,0)</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Liberica</v>
      </c>
      <c r="O757" t="str">
        <f t="shared" si="35"/>
        <v>Large</v>
      </c>
      <c r="P757" t="str">
        <f>_xlfn.XLOOKUP(C757,customers!$A$2:$A$1001,customers!$I$2:$I$1001,,0)</f>
        <v>No</v>
      </c>
    </row>
    <row r="758" spans="1:16" x14ac:dyDescent="0.4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_xlfn.XLOOKUP(D758,products!$A$2:$A$49,products!$B$2:$B$49,,0)</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Robusta</v>
      </c>
      <c r="O758" t="str">
        <f t="shared" si="35"/>
        <v>Dark</v>
      </c>
      <c r="P758" t="str">
        <f>_xlfn.XLOOKUP(C758,customers!$A$2:$A$1001,customers!$I$2:$I$1001,,0)</f>
        <v>Yes</v>
      </c>
    </row>
    <row r="759" spans="1:16" x14ac:dyDescent="0.4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_xlfn.XLOOKUP(D759,products!$A$2:$A$49,products!$B$2:$B$49,,0)</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_xlfn.XLOOKUP(C759,customers!$A$2:$A$1001,customers!$I$2:$I$1001,,0)</f>
        <v>Yes</v>
      </c>
    </row>
    <row r="760" spans="1:16" x14ac:dyDescent="0.4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_xlfn.XLOOKUP(D760,products!$A$2:$A$49,products!$B$2:$B$49,,0)</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Robusta</v>
      </c>
      <c r="O760" t="str">
        <f t="shared" si="35"/>
        <v>Dark</v>
      </c>
      <c r="P760" t="str">
        <f>_xlfn.XLOOKUP(C760,customers!$A$2:$A$1001,customers!$I$2:$I$1001,,0)</f>
        <v>No</v>
      </c>
    </row>
    <row r="761" spans="1:16" x14ac:dyDescent="0.4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_xlfn.XLOOKUP(D761,products!$A$2:$A$49,products!$B$2:$B$49,,0)</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Liberica</v>
      </c>
      <c r="O761" t="str">
        <f t="shared" si="35"/>
        <v>Dark</v>
      </c>
      <c r="P761" t="str">
        <f>_xlfn.XLOOKUP(C761,customers!$A$2:$A$1001,customers!$I$2:$I$1001,,0)</f>
        <v>Yes</v>
      </c>
    </row>
    <row r="762" spans="1:16" x14ac:dyDescent="0.4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_xlfn.XLOOKUP(D762,products!$A$2:$A$49,products!$B$2:$B$49,,0)</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Large</v>
      </c>
      <c r="P762" t="str">
        <f>_xlfn.XLOOKUP(C762,customers!$A$2:$A$1001,customers!$I$2:$I$1001,,0)</f>
        <v>No</v>
      </c>
    </row>
    <row r="763" spans="1:16" x14ac:dyDescent="0.4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_xlfn.XLOOKUP(D763,products!$A$2:$A$49,products!$B$2:$B$49,,0)</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Large</v>
      </c>
      <c r="P763" t="str">
        <f>_xlfn.XLOOKUP(C763,customers!$A$2:$A$1001,customers!$I$2:$I$1001,,0)</f>
        <v>Yes</v>
      </c>
    </row>
    <row r="764" spans="1:16" x14ac:dyDescent="0.4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_xlfn.XLOOKUP(D764,products!$A$2:$A$49,products!$B$2:$B$49,,0)</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Liberica</v>
      </c>
      <c r="O764" t="str">
        <f t="shared" si="35"/>
        <v>Medium</v>
      </c>
      <c r="P764" t="str">
        <f>_xlfn.XLOOKUP(C764,customers!$A$2:$A$1001,customers!$I$2:$I$1001,,0)</f>
        <v>No</v>
      </c>
    </row>
    <row r="765" spans="1:16" x14ac:dyDescent="0.4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_xlfn.XLOOKUP(D765,products!$A$2:$A$49,products!$B$2:$B$49,,0)</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Large</v>
      </c>
      <c r="P765" t="str">
        <f>_xlfn.XLOOKUP(C765,customers!$A$2:$A$1001,customers!$I$2:$I$1001,,0)</f>
        <v>No</v>
      </c>
    </row>
    <row r="766" spans="1:16" x14ac:dyDescent="0.4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_xlfn.XLOOKUP(D766,products!$A$2:$A$49,products!$B$2:$B$49,,0)</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Large</v>
      </c>
      <c r="P766" t="str">
        <f>_xlfn.XLOOKUP(C766,customers!$A$2:$A$1001,customers!$I$2:$I$1001,,0)</f>
        <v>Yes</v>
      </c>
    </row>
    <row r="767" spans="1:16" x14ac:dyDescent="0.4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_xlfn.XLOOKUP(D767,products!$A$2:$A$49,products!$B$2:$B$49,,0)</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Robusta</v>
      </c>
      <c r="O767" t="str">
        <f t="shared" si="35"/>
        <v>Medium</v>
      </c>
      <c r="P767" t="str">
        <f>_xlfn.XLOOKUP(C767,customers!$A$2:$A$1001,customers!$I$2:$I$1001,,0)</f>
        <v>Yes</v>
      </c>
    </row>
    <row r="768" spans="1:16" x14ac:dyDescent="0.4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_xlfn.XLOOKUP(D768,products!$A$2:$A$49,products!$B$2:$B$49,,0)</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Large</v>
      </c>
      <c r="P768" t="str">
        <f>_xlfn.XLOOKUP(C768,customers!$A$2:$A$1001,customers!$I$2:$I$1001,,0)</f>
        <v>Yes</v>
      </c>
    </row>
    <row r="769" spans="1:16" x14ac:dyDescent="0.4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_xlfn.XLOOKUP(D769,products!$A$2:$A$49,products!$B$2:$B$49,,0)</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Large</v>
      </c>
      <c r="P769" t="str">
        <f>_xlfn.XLOOKUP(C769,customers!$A$2:$A$1001,customers!$I$2:$I$1001,,0)</f>
        <v>No</v>
      </c>
    </row>
    <row r="770" spans="1:16" x14ac:dyDescent="0.4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_xlfn.XLOOKUP(D770,products!$A$2:$A$49,products!$B$2:$B$49,,0)</f>
        <v>Rob</v>
      </c>
      <c r="J770" t="str">
        <f>_xlfn.XLOOKUP(D770,products!$A$2:$A$49,products!$C$2:$C$49,,0)</f>
        <v>L</v>
      </c>
      <c r="K770" s="4">
        <f>_xlfn.XLOOKUP(D770,products!$A$2:$A$49,products!$D$2:$D$49,,0)</f>
        <v>1</v>
      </c>
      <c r="L770" s="5">
        <f>_xlfn.XLOOKUP(D770,products!$A$2:$A$49,products!$E$2:$E$49,,0)</f>
        <v>11.95</v>
      </c>
      <c r="M770" s="5">
        <f t="shared" si="33"/>
        <v>23.9</v>
      </c>
      <c r="N770" t="str">
        <f t="shared" si="34"/>
        <v>Robusta</v>
      </c>
      <c r="O770" t="str">
        <f t="shared" si="35"/>
        <v>Large</v>
      </c>
      <c r="P770" t="str">
        <f>_xlfn.XLOOKUP(C770,customers!$A$2:$A$1001,customers!$I$2:$I$1001,,0)</f>
        <v>No</v>
      </c>
    </row>
    <row r="771" spans="1:16" x14ac:dyDescent="0.4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_xlfn.XLOOKUP(D771,products!$A$2:$A$49,products!$B$2:$B$49,,0)</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_xlfn.XLOOKUP(C771,customers!$A$2:$A$1001,customers!$I$2:$I$1001,,0)</f>
        <v>No</v>
      </c>
    </row>
    <row r="772" spans="1:16" x14ac:dyDescent="0.4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_xlfn.XLOOKUP(D772,products!$A$2:$A$49,products!$B$2:$B$49,,0)</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_xlfn.XLOOKUP(C772,customers!$A$2:$A$1001,customers!$I$2:$I$1001,,0)</f>
        <v>No</v>
      </c>
    </row>
    <row r="773" spans="1:16" x14ac:dyDescent="0.4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_xlfn.XLOOKUP(D773,products!$A$2:$A$49,products!$B$2:$B$49,,0)</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Robusta</v>
      </c>
      <c r="O773" t="str">
        <f t="shared" si="38"/>
        <v>Large</v>
      </c>
      <c r="P773" t="str">
        <f>_xlfn.XLOOKUP(C773,customers!$A$2:$A$1001,customers!$I$2:$I$1001,,0)</f>
        <v>No</v>
      </c>
    </row>
    <row r="774" spans="1:16" x14ac:dyDescent="0.4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_xlfn.XLOOKUP(D774,products!$A$2:$A$49,products!$B$2:$B$49,,0)</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_xlfn.XLOOKUP(C774,customers!$A$2:$A$1001,customers!$I$2:$I$1001,,0)</f>
        <v>No</v>
      </c>
    </row>
    <row r="775" spans="1:16" x14ac:dyDescent="0.4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_xlfn.XLOOKUP(D775,products!$A$2:$A$49,products!$B$2:$B$49,,0)</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Liberica</v>
      </c>
      <c r="O775" t="str">
        <f t="shared" si="38"/>
        <v>Medium</v>
      </c>
      <c r="P775" t="str">
        <f>_xlfn.XLOOKUP(C775,customers!$A$2:$A$1001,customers!$I$2:$I$1001,,0)</f>
        <v>No</v>
      </c>
    </row>
    <row r="776" spans="1:16" x14ac:dyDescent="0.4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_xlfn.XLOOKUP(D776,products!$A$2:$A$49,products!$B$2:$B$49,,0)</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Robusta</v>
      </c>
      <c r="O776" t="str">
        <f t="shared" si="38"/>
        <v>Medium</v>
      </c>
      <c r="P776" t="str">
        <f>_xlfn.XLOOKUP(C776,customers!$A$2:$A$1001,customers!$I$2:$I$1001,,0)</f>
        <v>Yes</v>
      </c>
    </row>
    <row r="777" spans="1:16" x14ac:dyDescent="0.4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_xlfn.XLOOKUP(D777,products!$A$2:$A$49,products!$B$2:$B$49,,0)</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Large</v>
      </c>
      <c r="P777" t="str">
        <f>_xlfn.XLOOKUP(C777,customers!$A$2:$A$1001,customers!$I$2:$I$1001,,0)</f>
        <v>Yes</v>
      </c>
    </row>
    <row r="778" spans="1:16" x14ac:dyDescent="0.4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_xlfn.XLOOKUP(D778,products!$A$2:$A$49,products!$B$2:$B$49,,0)</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_xlfn.XLOOKUP(C778,customers!$A$2:$A$1001,customers!$I$2:$I$1001,,0)</f>
        <v>No</v>
      </c>
    </row>
    <row r="779" spans="1:16" x14ac:dyDescent="0.4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_xlfn.XLOOKUP(D779,products!$A$2:$A$49,products!$B$2:$B$49,,0)</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Large</v>
      </c>
      <c r="P779" t="str">
        <f>_xlfn.XLOOKUP(C779,customers!$A$2:$A$1001,customers!$I$2:$I$1001,,0)</f>
        <v>No</v>
      </c>
    </row>
    <row r="780" spans="1:16" x14ac:dyDescent="0.4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_xlfn.XLOOKUP(D780,products!$A$2:$A$49,products!$B$2:$B$49,,0)</f>
        <v>Lib</v>
      </c>
      <c r="J780" t="str">
        <f>_xlfn.XLOOKUP(D780,products!$A$2:$A$49,products!$C$2:$C$49,,0)</f>
        <v>L</v>
      </c>
      <c r="K780" s="4">
        <f>_xlfn.XLOOKUP(D780,products!$A$2:$A$49,products!$D$2:$D$49,,0)</f>
        <v>0.5</v>
      </c>
      <c r="L780" s="5">
        <f>_xlfn.XLOOKUP(D780,products!$A$2:$A$49,products!$E$2:$E$49,,0)</f>
        <v>9.51</v>
      </c>
      <c r="M780" s="5">
        <f t="shared" si="36"/>
        <v>19.02</v>
      </c>
      <c r="N780" t="str">
        <f t="shared" si="37"/>
        <v>Liberica</v>
      </c>
      <c r="O780" t="str">
        <f t="shared" si="38"/>
        <v>Large</v>
      </c>
      <c r="P780" t="str">
        <f>_xlfn.XLOOKUP(C780,customers!$A$2:$A$1001,customers!$I$2:$I$1001,,0)</f>
        <v>Yes</v>
      </c>
    </row>
    <row r="781" spans="1:16" x14ac:dyDescent="0.4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_xlfn.XLOOKUP(D781,products!$A$2:$A$49,products!$B$2:$B$49,,0)</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Liberica</v>
      </c>
      <c r="O781" t="str">
        <f t="shared" si="38"/>
        <v>Dark</v>
      </c>
      <c r="P781" t="str">
        <f>_xlfn.XLOOKUP(C781,customers!$A$2:$A$1001,customers!$I$2:$I$1001,,0)</f>
        <v>Yes</v>
      </c>
    </row>
    <row r="782" spans="1:16" x14ac:dyDescent="0.4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_xlfn.XLOOKUP(D782,products!$A$2:$A$49,products!$B$2:$B$49,,0)</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_xlfn.XLOOKUP(C782,customers!$A$2:$A$1001,customers!$I$2:$I$1001,,0)</f>
        <v>No</v>
      </c>
    </row>
    <row r="783" spans="1:16" x14ac:dyDescent="0.4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_xlfn.XLOOKUP(D783,products!$A$2:$A$49,products!$B$2:$B$49,,0)</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Liberica</v>
      </c>
      <c r="O783" t="str">
        <f t="shared" si="38"/>
        <v>Large</v>
      </c>
      <c r="P783" t="str">
        <f>_xlfn.XLOOKUP(C783,customers!$A$2:$A$1001,customers!$I$2:$I$1001,,0)</f>
        <v>No</v>
      </c>
    </row>
    <row r="784" spans="1:16" x14ac:dyDescent="0.4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_xlfn.XLOOKUP(D784,products!$A$2:$A$49,products!$B$2:$B$49,,0)</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Large</v>
      </c>
      <c r="P784" t="str">
        <f>_xlfn.XLOOKUP(C784,customers!$A$2:$A$1001,customers!$I$2:$I$1001,,0)</f>
        <v>No</v>
      </c>
    </row>
    <row r="785" spans="1:16" x14ac:dyDescent="0.4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_xlfn.XLOOKUP(D785,products!$A$2:$A$49,products!$B$2:$B$49,,0)</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Liberica</v>
      </c>
      <c r="O785" t="str">
        <f t="shared" si="38"/>
        <v>Medium</v>
      </c>
      <c r="P785" t="str">
        <f>_xlfn.XLOOKUP(C785,customers!$A$2:$A$1001,customers!$I$2:$I$1001,,0)</f>
        <v>Yes</v>
      </c>
    </row>
    <row r="786" spans="1:16" x14ac:dyDescent="0.4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_xlfn.XLOOKUP(D786,products!$A$2:$A$49,products!$B$2:$B$49,,0)</f>
        <v>Lib</v>
      </c>
      <c r="J786" t="str">
        <f>_xlfn.XLOOKUP(D786,products!$A$2:$A$49,products!$C$2:$C$49,,0)</f>
        <v>L</v>
      </c>
      <c r="K786" s="4">
        <f>_xlfn.XLOOKUP(D786,products!$A$2:$A$49,products!$D$2:$D$49,,0)</f>
        <v>1</v>
      </c>
      <c r="L786" s="5">
        <f>_xlfn.XLOOKUP(D786,products!$A$2:$A$49,products!$E$2:$E$49,,0)</f>
        <v>15.85</v>
      </c>
      <c r="M786" s="5">
        <f t="shared" si="36"/>
        <v>31.7</v>
      </c>
      <c r="N786" t="str">
        <f t="shared" si="37"/>
        <v>Liberica</v>
      </c>
      <c r="O786" t="str">
        <f t="shared" si="38"/>
        <v>Large</v>
      </c>
      <c r="P786" t="str">
        <f>_xlfn.XLOOKUP(C786,customers!$A$2:$A$1001,customers!$I$2:$I$1001,,0)</f>
        <v>No</v>
      </c>
    </row>
    <row r="787" spans="1:16" x14ac:dyDescent="0.4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_xlfn.XLOOKUP(D787,products!$A$2:$A$49,products!$B$2:$B$49,,0)</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_xlfn.XLOOKUP(C787,customers!$A$2:$A$1001,customers!$I$2:$I$1001,,0)</f>
        <v>No</v>
      </c>
    </row>
    <row r="788" spans="1:16" x14ac:dyDescent="0.4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_xlfn.XLOOKUP(D788,products!$A$2:$A$49,products!$B$2:$B$49,,0)</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_xlfn.XLOOKUP(C788,customers!$A$2:$A$1001,customers!$I$2:$I$1001,,0)</f>
        <v>Yes</v>
      </c>
    </row>
    <row r="789" spans="1:16" x14ac:dyDescent="0.4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_xlfn.XLOOKUP(D789,products!$A$2:$A$49,products!$B$2:$B$49,,0)</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_xlfn.XLOOKUP(C789,customers!$A$2:$A$1001,customers!$I$2:$I$1001,,0)</f>
        <v>Yes</v>
      </c>
    </row>
    <row r="790" spans="1:16" x14ac:dyDescent="0.4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_xlfn.XLOOKUP(D790,products!$A$2:$A$49,products!$B$2:$B$49,,0)</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Robusta</v>
      </c>
      <c r="O790" t="str">
        <f t="shared" si="38"/>
        <v>Medium</v>
      </c>
      <c r="P790" t="str">
        <f>_xlfn.XLOOKUP(C790,customers!$A$2:$A$1001,customers!$I$2:$I$1001,,0)</f>
        <v>Yes</v>
      </c>
    </row>
    <row r="791" spans="1:16" x14ac:dyDescent="0.4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_xlfn.XLOOKUP(D791,products!$A$2:$A$49,products!$B$2:$B$49,,0)</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Large</v>
      </c>
      <c r="P791" t="str">
        <f>_xlfn.XLOOKUP(C791,customers!$A$2:$A$1001,customers!$I$2:$I$1001,,0)</f>
        <v>No</v>
      </c>
    </row>
    <row r="792" spans="1:16" x14ac:dyDescent="0.4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_xlfn.XLOOKUP(D792,products!$A$2:$A$49,products!$B$2:$B$49,,0)</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Large</v>
      </c>
      <c r="P792" t="str">
        <f>_xlfn.XLOOKUP(C792,customers!$A$2:$A$1001,customers!$I$2:$I$1001,,0)</f>
        <v>No</v>
      </c>
    </row>
    <row r="793" spans="1:16" x14ac:dyDescent="0.4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_xlfn.XLOOKUP(D793,products!$A$2:$A$49,products!$B$2:$B$49,,0)</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Liberica</v>
      </c>
      <c r="O793" t="str">
        <f t="shared" si="38"/>
        <v>Large</v>
      </c>
      <c r="P793" t="str">
        <f>_xlfn.XLOOKUP(C793,customers!$A$2:$A$1001,customers!$I$2:$I$1001,,0)</f>
        <v>Yes</v>
      </c>
    </row>
    <row r="794" spans="1:16" x14ac:dyDescent="0.4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_xlfn.XLOOKUP(D794,products!$A$2:$A$49,products!$B$2:$B$49,,0)</f>
        <v>Lib</v>
      </c>
      <c r="J794" t="str">
        <f>_xlfn.XLOOKUP(D794,products!$A$2:$A$49,products!$C$2:$C$49,,0)</f>
        <v>M</v>
      </c>
      <c r="K794" s="4">
        <f>_xlfn.XLOOKUP(D794,products!$A$2:$A$49,products!$D$2:$D$49,,0)</f>
        <v>0.5</v>
      </c>
      <c r="L794" s="5">
        <f>_xlfn.XLOOKUP(D794,products!$A$2:$A$49,products!$E$2:$E$49,,0)</f>
        <v>8.73</v>
      </c>
      <c r="M794" s="5">
        <f t="shared" si="36"/>
        <v>52.38</v>
      </c>
      <c r="N794" t="str">
        <f t="shared" si="37"/>
        <v>Liberica</v>
      </c>
      <c r="O794" t="str">
        <f t="shared" si="38"/>
        <v>Medium</v>
      </c>
      <c r="P794" t="str">
        <f>_xlfn.XLOOKUP(C794,customers!$A$2:$A$1001,customers!$I$2:$I$1001,,0)</f>
        <v>Yes</v>
      </c>
    </row>
    <row r="795" spans="1:16" x14ac:dyDescent="0.4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_xlfn.XLOOKUP(D795,products!$A$2:$A$49,products!$B$2:$B$49,,0)</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Robusta</v>
      </c>
      <c r="O795" t="str">
        <f t="shared" si="38"/>
        <v>Large</v>
      </c>
      <c r="P795" t="str">
        <f>_xlfn.XLOOKUP(C795,customers!$A$2:$A$1001,customers!$I$2:$I$1001,,0)</f>
        <v>No</v>
      </c>
    </row>
    <row r="796" spans="1:16" x14ac:dyDescent="0.4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_xlfn.XLOOKUP(D796,products!$A$2:$A$49,products!$B$2:$B$49,,0)</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Large</v>
      </c>
      <c r="P796" t="str">
        <f>_xlfn.XLOOKUP(C796,customers!$A$2:$A$1001,customers!$I$2:$I$1001,,0)</f>
        <v>No</v>
      </c>
    </row>
    <row r="797" spans="1:16" x14ac:dyDescent="0.4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_xlfn.XLOOKUP(D797,products!$A$2:$A$49,products!$B$2:$B$49,,0)</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Robusta</v>
      </c>
      <c r="O797" t="str">
        <f t="shared" si="38"/>
        <v>Large</v>
      </c>
      <c r="P797" t="str">
        <f>_xlfn.XLOOKUP(C797,customers!$A$2:$A$1001,customers!$I$2:$I$1001,,0)</f>
        <v>No</v>
      </c>
    </row>
    <row r="798" spans="1:16" x14ac:dyDescent="0.4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_xlfn.XLOOKUP(D798,products!$A$2:$A$49,products!$B$2:$B$49,,0)</f>
        <v>Lib</v>
      </c>
      <c r="J798" t="str">
        <f>_xlfn.XLOOKUP(D798,products!$A$2:$A$49,products!$C$2:$C$49,,0)</f>
        <v>L</v>
      </c>
      <c r="K798" s="4">
        <f>_xlfn.XLOOKUP(D798,products!$A$2:$A$49,products!$D$2:$D$49,,0)</f>
        <v>0.5</v>
      </c>
      <c r="L798" s="5">
        <f>_xlfn.XLOOKUP(D798,products!$A$2:$A$49,products!$E$2:$E$49,,0)</f>
        <v>9.51</v>
      </c>
      <c r="M798" s="5">
        <f t="shared" si="36"/>
        <v>9.51</v>
      </c>
      <c r="N798" t="str">
        <f t="shared" si="37"/>
        <v>Liberica</v>
      </c>
      <c r="O798" t="str">
        <f t="shared" si="38"/>
        <v>Large</v>
      </c>
      <c r="P798" t="str">
        <f>_xlfn.XLOOKUP(C798,customers!$A$2:$A$1001,customers!$I$2:$I$1001,,0)</f>
        <v>No</v>
      </c>
    </row>
    <row r="799" spans="1:16" x14ac:dyDescent="0.4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_xlfn.XLOOKUP(D799,products!$A$2:$A$49,products!$B$2:$B$49,,0)</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Large</v>
      </c>
      <c r="P799" t="str">
        <f>_xlfn.XLOOKUP(C799,customers!$A$2:$A$1001,customers!$I$2:$I$1001,,0)</f>
        <v>No</v>
      </c>
    </row>
    <row r="800" spans="1:16" x14ac:dyDescent="0.4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_xlfn.XLOOKUP(D800,products!$A$2:$A$49,products!$B$2:$B$49,,0)</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Robusta</v>
      </c>
      <c r="O800" t="str">
        <f t="shared" si="38"/>
        <v>Dark</v>
      </c>
      <c r="P800" t="str">
        <f>_xlfn.XLOOKUP(C800,customers!$A$2:$A$1001,customers!$I$2:$I$1001,,0)</f>
        <v>Yes</v>
      </c>
    </row>
    <row r="801" spans="1:16" x14ac:dyDescent="0.4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_xlfn.XLOOKUP(D801,products!$A$2:$A$49,products!$B$2:$B$49,,0)</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_xlfn.XLOOKUP(C801,customers!$A$2:$A$1001,customers!$I$2:$I$1001,,0)</f>
        <v>Yes</v>
      </c>
    </row>
    <row r="802" spans="1:16" x14ac:dyDescent="0.4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_xlfn.XLOOKUP(D802,products!$A$2:$A$49,products!$B$2:$B$49,,0)</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Robusta</v>
      </c>
      <c r="O802" t="str">
        <f t="shared" si="38"/>
        <v>Dark</v>
      </c>
      <c r="P802" t="str">
        <f>_xlfn.XLOOKUP(C802,customers!$A$2:$A$1001,customers!$I$2:$I$1001,,0)</f>
        <v>No</v>
      </c>
    </row>
    <row r="803" spans="1:16" x14ac:dyDescent="0.4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_xlfn.XLOOKUP(D803,products!$A$2:$A$49,products!$B$2:$B$49,,0)</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Robusta</v>
      </c>
      <c r="O803" t="str">
        <f t="shared" si="38"/>
        <v>Dark</v>
      </c>
      <c r="P803" t="str">
        <f>_xlfn.XLOOKUP(C803,customers!$A$2:$A$1001,customers!$I$2:$I$1001,,0)</f>
        <v>Yes</v>
      </c>
    </row>
    <row r="804" spans="1:16" x14ac:dyDescent="0.4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_xlfn.XLOOKUP(D804,products!$A$2:$A$49,products!$B$2:$B$49,,0)</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Robusta</v>
      </c>
      <c r="O804" t="str">
        <f t="shared" si="38"/>
        <v>Dark</v>
      </c>
      <c r="P804" t="str">
        <f>_xlfn.XLOOKUP(C804,customers!$A$2:$A$1001,customers!$I$2:$I$1001,,0)</f>
        <v>No</v>
      </c>
    </row>
    <row r="805" spans="1:16" x14ac:dyDescent="0.4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_xlfn.XLOOKUP(D805,products!$A$2:$A$49,products!$B$2:$B$49,,0)</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_xlfn.XLOOKUP(C805,customers!$A$2:$A$1001,customers!$I$2:$I$1001,,0)</f>
        <v>No</v>
      </c>
    </row>
    <row r="806" spans="1:16" x14ac:dyDescent="0.4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_xlfn.XLOOKUP(D806,products!$A$2:$A$49,products!$B$2:$B$49,,0)</f>
        <v>Rob</v>
      </c>
      <c r="J806" t="str">
        <f>_xlfn.XLOOKUP(D806,products!$A$2:$A$49,products!$C$2:$C$49,,0)</f>
        <v>L</v>
      </c>
      <c r="K806" s="4">
        <f>_xlfn.XLOOKUP(D806,products!$A$2:$A$49,products!$D$2:$D$49,,0)</f>
        <v>1</v>
      </c>
      <c r="L806" s="5">
        <f>_xlfn.XLOOKUP(D806,products!$A$2:$A$49,products!$E$2:$E$49,,0)</f>
        <v>11.95</v>
      </c>
      <c r="M806" s="5">
        <f t="shared" si="36"/>
        <v>23.9</v>
      </c>
      <c r="N806" t="str">
        <f t="shared" si="37"/>
        <v>Robusta</v>
      </c>
      <c r="O806" t="str">
        <f t="shared" si="38"/>
        <v>Large</v>
      </c>
      <c r="P806" t="str">
        <f>_xlfn.XLOOKUP(C806,customers!$A$2:$A$1001,customers!$I$2:$I$1001,,0)</f>
        <v>No</v>
      </c>
    </row>
    <row r="807" spans="1:16" x14ac:dyDescent="0.4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_xlfn.XLOOKUP(D807,products!$A$2:$A$49,products!$B$2:$B$49,,0)</f>
        <v>Rob</v>
      </c>
      <c r="J807" t="str">
        <f>_xlfn.XLOOKUP(D807,products!$A$2:$A$49,products!$C$2:$C$49,,0)</f>
        <v>M</v>
      </c>
      <c r="K807" s="4">
        <f>_xlfn.XLOOKUP(D807,products!$A$2:$A$49,products!$D$2:$D$49,,0)</f>
        <v>0.5</v>
      </c>
      <c r="L807" s="5">
        <f>_xlfn.XLOOKUP(D807,products!$A$2:$A$49,products!$E$2:$E$49,,0)</f>
        <v>5.97</v>
      </c>
      <c r="M807" s="5">
        <f t="shared" si="36"/>
        <v>5.97</v>
      </c>
      <c r="N807" t="str">
        <f t="shared" si="37"/>
        <v>Robusta</v>
      </c>
      <c r="O807" t="str">
        <f t="shared" si="38"/>
        <v>Medium</v>
      </c>
      <c r="P807" t="str">
        <f>_xlfn.XLOOKUP(C807,customers!$A$2:$A$1001,customers!$I$2:$I$1001,,0)</f>
        <v>No</v>
      </c>
    </row>
    <row r="808" spans="1:16" x14ac:dyDescent="0.4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_xlfn.XLOOKUP(D808,products!$A$2:$A$49,products!$B$2:$B$49,,0)</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Liberica</v>
      </c>
      <c r="O808" t="str">
        <f t="shared" si="38"/>
        <v>Dark</v>
      </c>
      <c r="P808" t="str">
        <f>_xlfn.XLOOKUP(C808,customers!$A$2:$A$1001,customers!$I$2:$I$1001,,0)</f>
        <v>Yes</v>
      </c>
    </row>
    <row r="809" spans="1:16" x14ac:dyDescent="0.4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_xlfn.XLOOKUP(D809,products!$A$2:$A$49,products!$B$2:$B$49,,0)</f>
        <v>Lib</v>
      </c>
      <c r="J809" t="str">
        <f>_xlfn.XLOOKUP(D809,products!$A$2:$A$49,products!$C$2:$C$49,,0)</f>
        <v>D</v>
      </c>
      <c r="K809" s="4">
        <f>_xlfn.XLOOKUP(D809,products!$A$2:$A$49,products!$D$2:$D$49,,0)</f>
        <v>0.5</v>
      </c>
      <c r="L809" s="5">
        <f>_xlfn.XLOOKUP(D809,products!$A$2:$A$49,products!$E$2:$E$49,,0)</f>
        <v>7.77</v>
      </c>
      <c r="M809" s="5">
        <f t="shared" si="36"/>
        <v>23.31</v>
      </c>
      <c r="N809" t="str">
        <f t="shared" si="37"/>
        <v>Liberica</v>
      </c>
      <c r="O809" t="str">
        <f t="shared" si="38"/>
        <v>Dark</v>
      </c>
      <c r="P809" t="str">
        <f>_xlfn.XLOOKUP(C809,customers!$A$2:$A$1001,customers!$I$2:$I$1001,,0)</f>
        <v>No</v>
      </c>
    </row>
    <row r="810" spans="1:16" x14ac:dyDescent="0.4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_xlfn.XLOOKUP(D810,products!$A$2:$A$49,products!$B$2:$B$49,,0)</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Robusta</v>
      </c>
      <c r="O810" t="str">
        <f t="shared" si="38"/>
        <v>Large</v>
      </c>
      <c r="P810" t="str">
        <f>_xlfn.XLOOKUP(C810,customers!$A$2:$A$1001,customers!$I$2:$I$1001,,0)</f>
        <v>No</v>
      </c>
    </row>
    <row r="811" spans="1:16" x14ac:dyDescent="0.4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_xlfn.XLOOKUP(D811,products!$A$2:$A$49,products!$B$2:$B$49,,0)</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Robusta</v>
      </c>
      <c r="O811" t="str">
        <f t="shared" si="38"/>
        <v>Dark</v>
      </c>
      <c r="P811" t="str">
        <f>_xlfn.XLOOKUP(C811,customers!$A$2:$A$1001,customers!$I$2:$I$1001,,0)</f>
        <v>Yes</v>
      </c>
    </row>
    <row r="812" spans="1:16" x14ac:dyDescent="0.4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_xlfn.XLOOKUP(D812,products!$A$2:$A$49,products!$B$2:$B$49,,0)</f>
        <v>Lib</v>
      </c>
      <c r="J812" t="str">
        <f>_xlfn.XLOOKUP(D812,products!$A$2:$A$49,products!$C$2:$C$49,,0)</f>
        <v>L</v>
      </c>
      <c r="K812" s="4">
        <f>_xlfn.XLOOKUP(D812,products!$A$2:$A$49,products!$D$2:$D$49,,0)</f>
        <v>0.5</v>
      </c>
      <c r="L812" s="5">
        <f>_xlfn.XLOOKUP(D812,products!$A$2:$A$49,products!$E$2:$E$49,,0)</f>
        <v>9.51</v>
      </c>
      <c r="M812" s="5">
        <f t="shared" si="36"/>
        <v>28.53</v>
      </c>
      <c r="N812" t="str">
        <f t="shared" si="37"/>
        <v>Liberica</v>
      </c>
      <c r="O812" t="str">
        <f t="shared" si="38"/>
        <v>Large</v>
      </c>
      <c r="P812" t="str">
        <f>_xlfn.XLOOKUP(C812,customers!$A$2:$A$1001,customers!$I$2:$I$1001,,0)</f>
        <v>No</v>
      </c>
    </row>
    <row r="813" spans="1:16" x14ac:dyDescent="0.4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_xlfn.XLOOKUP(D813,products!$A$2:$A$49,products!$B$2:$B$49,,0)</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_xlfn.XLOOKUP(C813,customers!$A$2:$A$1001,customers!$I$2:$I$1001,,0)</f>
        <v>Yes</v>
      </c>
    </row>
    <row r="814" spans="1:16" x14ac:dyDescent="0.4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_xlfn.XLOOKUP(D814,products!$A$2:$A$49,products!$B$2:$B$49,,0)</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Liberica</v>
      </c>
      <c r="O814" t="str">
        <f t="shared" si="38"/>
        <v>Dark</v>
      </c>
      <c r="P814" t="str">
        <f>_xlfn.XLOOKUP(C814,customers!$A$2:$A$1001,customers!$I$2:$I$1001,,0)</f>
        <v>Yes</v>
      </c>
    </row>
    <row r="815" spans="1:16" x14ac:dyDescent="0.4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_xlfn.XLOOKUP(D815,products!$A$2:$A$49,products!$B$2:$B$49,,0)</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_xlfn.XLOOKUP(C815,customers!$A$2:$A$1001,customers!$I$2:$I$1001,,0)</f>
        <v>Yes</v>
      </c>
    </row>
    <row r="816" spans="1:16" x14ac:dyDescent="0.4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_xlfn.XLOOKUP(D816,products!$A$2:$A$49,products!$B$2:$B$49,,0)</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Large</v>
      </c>
      <c r="P816" t="str">
        <f>_xlfn.XLOOKUP(C816,customers!$A$2:$A$1001,customers!$I$2:$I$1001,,0)</f>
        <v>No</v>
      </c>
    </row>
    <row r="817" spans="1:16" x14ac:dyDescent="0.4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_xlfn.XLOOKUP(D817,products!$A$2:$A$49,products!$B$2:$B$49,,0)</f>
        <v>Rob</v>
      </c>
      <c r="J817" t="str">
        <f>_xlfn.XLOOKUP(D817,products!$A$2:$A$49,products!$C$2:$C$49,,0)</f>
        <v>M</v>
      </c>
      <c r="K817" s="4">
        <f>_xlfn.XLOOKUP(D817,products!$A$2:$A$49,products!$D$2:$D$49,,0)</f>
        <v>0.5</v>
      </c>
      <c r="L817" s="5">
        <f>_xlfn.XLOOKUP(D817,products!$A$2:$A$49,products!$E$2:$E$49,,0)</f>
        <v>5.97</v>
      </c>
      <c r="M817" s="5">
        <f t="shared" si="36"/>
        <v>35.82</v>
      </c>
      <c r="N817" t="str">
        <f t="shared" si="37"/>
        <v>Robusta</v>
      </c>
      <c r="O817" t="str">
        <f t="shared" si="38"/>
        <v>Medium</v>
      </c>
      <c r="P817" t="str">
        <f>_xlfn.XLOOKUP(C817,customers!$A$2:$A$1001,customers!$I$2:$I$1001,,0)</f>
        <v>No</v>
      </c>
    </row>
    <row r="818" spans="1:16" x14ac:dyDescent="0.4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_xlfn.XLOOKUP(D818,products!$A$2:$A$49,products!$B$2:$B$49,,0)</f>
        <v>Lib</v>
      </c>
      <c r="J818" t="str">
        <f>_xlfn.XLOOKUP(D818,products!$A$2:$A$49,products!$C$2:$C$49,,0)</f>
        <v>L</v>
      </c>
      <c r="K818" s="4">
        <f>_xlfn.XLOOKUP(D818,products!$A$2:$A$49,products!$D$2:$D$49,,0)</f>
        <v>0.5</v>
      </c>
      <c r="L818" s="5">
        <f>_xlfn.XLOOKUP(D818,products!$A$2:$A$49,products!$E$2:$E$49,,0)</f>
        <v>9.51</v>
      </c>
      <c r="M818" s="5">
        <f t="shared" si="36"/>
        <v>38.04</v>
      </c>
      <c r="N818" t="str">
        <f t="shared" si="37"/>
        <v>Liberica</v>
      </c>
      <c r="O818" t="str">
        <f t="shared" si="38"/>
        <v>Large</v>
      </c>
      <c r="P818" t="str">
        <f>_xlfn.XLOOKUP(C818,customers!$A$2:$A$1001,customers!$I$2:$I$1001,,0)</f>
        <v>No</v>
      </c>
    </row>
    <row r="819" spans="1:16" x14ac:dyDescent="0.4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_xlfn.XLOOKUP(D819,products!$A$2:$A$49,products!$B$2:$B$49,,0)</f>
        <v>Lib</v>
      </c>
      <c r="J819" t="str">
        <f>_xlfn.XLOOKUP(D819,products!$A$2:$A$49,products!$C$2:$C$49,,0)</f>
        <v>D</v>
      </c>
      <c r="K819" s="4">
        <f>_xlfn.XLOOKUP(D819,products!$A$2:$A$49,products!$D$2:$D$49,,0)</f>
        <v>0.5</v>
      </c>
      <c r="L819" s="5">
        <f>_xlfn.XLOOKUP(D819,products!$A$2:$A$49,products!$E$2:$E$49,,0)</f>
        <v>7.77</v>
      </c>
      <c r="M819" s="5">
        <f t="shared" si="36"/>
        <v>15.54</v>
      </c>
      <c r="N819" t="str">
        <f t="shared" si="37"/>
        <v>Liberica</v>
      </c>
      <c r="O819" t="str">
        <f t="shared" si="38"/>
        <v>Dark</v>
      </c>
      <c r="P819" t="str">
        <f>_xlfn.XLOOKUP(C819,customers!$A$2:$A$1001,customers!$I$2:$I$1001,,0)</f>
        <v>No</v>
      </c>
    </row>
    <row r="820" spans="1:16" x14ac:dyDescent="0.4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_xlfn.XLOOKUP(D820,products!$A$2:$A$49,products!$B$2:$B$49,,0)</f>
        <v>Lib</v>
      </c>
      <c r="J820" t="str">
        <f>_xlfn.XLOOKUP(D820,products!$A$2:$A$49,products!$C$2:$C$49,,0)</f>
        <v>L</v>
      </c>
      <c r="K820" s="4">
        <f>_xlfn.XLOOKUP(D820,products!$A$2:$A$49,products!$D$2:$D$49,,0)</f>
        <v>1</v>
      </c>
      <c r="L820" s="5">
        <f>_xlfn.XLOOKUP(D820,products!$A$2:$A$49,products!$E$2:$E$49,,0)</f>
        <v>15.85</v>
      </c>
      <c r="M820" s="5">
        <f t="shared" si="36"/>
        <v>79.25</v>
      </c>
      <c r="N820" t="str">
        <f t="shared" si="37"/>
        <v>Liberica</v>
      </c>
      <c r="O820" t="str">
        <f t="shared" si="38"/>
        <v>Large</v>
      </c>
      <c r="P820" t="str">
        <f>_xlfn.XLOOKUP(C820,customers!$A$2:$A$1001,customers!$I$2:$I$1001,,0)</f>
        <v>No</v>
      </c>
    </row>
    <row r="821" spans="1:16" x14ac:dyDescent="0.4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_xlfn.XLOOKUP(D821,products!$A$2:$A$49,products!$B$2:$B$49,,0)</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Liberica</v>
      </c>
      <c r="O821" t="str">
        <f t="shared" si="38"/>
        <v>Large</v>
      </c>
      <c r="P821" t="str">
        <f>_xlfn.XLOOKUP(C821,customers!$A$2:$A$1001,customers!$I$2:$I$1001,,0)</f>
        <v>Yes</v>
      </c>
    </row>
    <row r="822" spans="1:16" x14ac:dyDescent="0.4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_xlfn.XLOOKUP(D822,products!$A$2:$A$49,products!$B$2:$B$49,,0)</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_xlfn.XLOOKUP(C822,customers!$A$2:$A$1001,customers!$I$2:$I$1001,,0)</f>
        <v>Yes</v>
      </c>
    </row>
    <row r="823" spans="1:16" x14ac:dyDescent="0.4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_xlfn.XLOOKUP(D823,products!$A$2:$A$49,products!$B$2:$B$49,,0)</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Robusta</v>
      </c>
      <c r="O823" t="str">
        <f t="shared" si="38"/>
        <v>Dark</v>
      </c>
      <c r="P823" t="str">
        <f>_xlfn.XLOOKUP(C823,customers!$A$2:$A$1001,customers!$I$2:$I$1001,,0)</f>
        <v>No</v>
      </c>
    </row>
    <row r="824" spans="1:16" x14ac:dyDescent="0.4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_xlfn.XLOOKUP(D824,products!$A$2:$A$49,products!$B$2:$B$49,,0)</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Large</v>
      </c>
      <c r="P824" t="str">
        <f>_xlfn.XLOOKUP(C824,customers!$A$2:$A$1001,customers!$I$2:$I$1001,,0)</f>
        <v>No</v>
      </c>
    </row>
    <row r="825" spans="1:16" x14ac:dyDescent="0.4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_xlfn.XLOOKUP(D825,products!$A$2:$A$49,products!$B$2:$B$49,,0)</f>
        <v>Lib</v>
      </c>
      <c r="J825" t="str">
        <f>_xlfn.XLOOKUP(D825,products!$A$2:$A$49,products!$C$2:$C$49,,0)</f>
        <v>L</v>
      </c>
      <c r="K825" s="4">
        <f>_xlfn.XLOOKUP(D825,products!$A$2:$A$49,products!$D$2:$D$49,,0)</f>
        <v>1</v>
      </c>
      <c r="L825" s="5">
        <f>_xlfn.XLOOKUP(D825,products!$A$2:$A$49,products!$E$2:$E$49,,0)</f>
        <v>15.85</v>
      </c>
      <c r="M825" s="5">
        <f t="shared" si="36"/>
        <v>47.55</v>
      </c>
      <c r="N825" t="str">
        <f t="shared" si="37"/>
        <v>Liberica</v>
      </c>
      <c r="O825" t="str">
        <f t="shared" si="38"/>
        <v>Large</v>
      </c>
      <c r="P825" t="str">
        <f>_xlfn.XLOOKUP(C825,customers!$A$2:$A$1001,customers!$I$2:$I$1001,,0)</f>
        <v>Yes</v>
      </c>
    </row>
    <row r="826" spans="1:16" x14ac:dyDescent="0.4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_xlfn.XLOOKUP(D826,products!$A$2:$A$49,products!$B$2:$B$49,,0)</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_xlfn.XLOOKUP(C826,customers!$A$2:$A$1001,customers!$I$2:$I$1001,,0)</f>
        <v>Yes</v>
      </c>
    </row>
    <row r="827" spans="1:16" x14ac:dyDescent="0.4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_xlfn.XLOOKUP(D827,products!$A$2:$A$49,products!$B$2:$B$49,,0)</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_xlfn.XLOOKUP(C827,customers!$A$2:$A$1001,customers!$I$2:$I$1001,,0)</f>
        <v>Yes</v>
      </c>
    </row>
    <row r="828" spans="1:16" x14ac:dyDescent="0.4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_xlfn.XLOOKUP(D828,products!$A$2:$A$49,products!$B$2:$B$49,,0)</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_xlfn.XLOOKUP(C828,customers!$A$2:$A$1001,customers!$I$2:$I$1001,,0)</f>
        <v>Yes</v>
      </c>
    </row>
    <row r="829" spans="1:16" x14ac:dyDescent="0.4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_xlfn.XLOOKUP(D829,products!$A$2:$A$49,products!$B$2:$B$49,,0)</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_xlfn.XLOOKUP(C829,customers!$A$2:$A$1001,customers!$I$2:$I$1001,,0)</f>
        <v>No</v>
      </c>
    </row>
    <row r="830" spans="1:16" x14ac:dyDescent="0.4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_xlfn.XLOOKUP(D830,products!$A$2:$A$49,products!$B$2:$B$49,,0)</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_xlfn.XLOOKUP(C830,customers!$A$2:$A$1001,customers!$I$2:$I$1001,,0)</f>
        <v>Yes</v>
      </c>
    </row>
    <row r="831" spans="1:16" x14ac:dyDescent="0.4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_xlfn.XLOOKUP(D831,products!$A$2:$A$49,products!$B$2:$B$49,,0)</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_xlfn.XLOOKUP(C831,customers!$A$2:$A$1001,customers!$I$2:$I$1001,,0)</f>
        <v>No</v>
      </c>
    </row>
    <row r="832" spans="1:16" x14ac:dyDescent="0.4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_xlfn.XLOOKUP(D832,products!$A$2:$A$49,products!$B$2:$B$49,,0)</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_xlfn.XLOOKUP(C832,customers!$A$2:$A$1001,customers!$I$2:$I$1001,,0)</f>
        <v>No</v>
      </c>
    </row>
    <row r="833" spans="1:16" x14ac:dyDescent="0.4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_xlfn.XLOOKUP(D833,products!$A$2:$A$49,products!$B$2:$B$49,,0)</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_xlfn.XLOOKUP(C833,customers!$A$2:$A$1001,customers!$I$2:$I$1001,,0)</f>
        <v>No</v>
      </c>
    </row>
    <row r="834" spans="1:16" x14ac:dyDescent="0.4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_xlfn.XLOOKUP(D834,products!$A$2:$A$49,products!$B$2:$B$49,,0)</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Robusta</v>
      </c>
      <c r="O834" t="str">
        <f t="shared" si="38"/>
        <v>Medium</v>
      </c>
      <c r="P834" t="str">
        <f>_xlfn.XLOOKUP(C834,customers!$A$2:$A$1001,customers!$I$2:$I$1001,,0)</f>
        <v>No</v>
      </c>
    </row>
    <row r="835" spans="1:16" x14ac:dyDescent="0.4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_xlfn.XLOOKUP(D835,products!$A$2:$A$49,products!$B$2:$B$49,,0)</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_xlfn.XLOOKUP(C835,customers!$A$2:$A$1001,customers!$I$2:$I$1001,,0)</f>
        <v>Yes</v>
      </c>
    </row>
    <row r="836" spans="1:16" x14ac:dyDescent="0.4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_xlfn.XLOOKUP(D836,products!$A$2:$A$49,products!$B$2:$B$49,,0)</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_xlfn.XLOOKUP(C836,customers!$A$2:$A$1001,customers!$I$2:$I$1001,,0)</f>
        <v>No</v>
      </c>
    </row>
    <row r="837" spans="1:16" x14ac:dyDescent="0.4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_xlfn.XLOOKUP(D837,products!$A$2:$A$49,products!$B$2:$B$49,,0)</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Large</v>
      </c>
      <c r="P837" t="str">
        <f>_xlfn.XLOOKUP(C837,customers!$A$2:$A$1001,customers!$I$2:$I$1001,,0)</f>
        <v>Yes</v>
      </c>
    </row>
    <row r="838" spans="1:16" x14ac:dyDescent="0.4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_xlfn.XLOOKUP(D838,products!$A$2:$A$49,products!$B$2:$B$49,,0)</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_xlfn.XLOOKUP(C838,customers!$A$2:$A$1001,customers!$I$2:$I$1001,,0)</f>
        <v>No</v>
      </c>
    </row>
    <row r="839" spans="1:16" x14ac:dyDescent="0.4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_xlfn.XLOOKUP(D839,products!$A$2:$A$49,products!$B$2:$B$49,,0)</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Liberica</v>
      </c>
      <c r="O839" t="str">
        <f t="shared" si="41"/>
        <v>Medium</v>
      </c>
      <c r="P839" t="str">
        <f>_xlfn.XLOOKUP(C839,customers!$A$2:$A$1001,customers!$I$2:$I$1001,,0)</f>
        <v>No</v>
      </c>
    </row>
    <row r="840" spans="1:16" x14ac:dyDescent="0.4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_xlfn.XLOOKUP(D840,products!$A$2:$A$49,products!$B$2:$B$49,,0)</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_xlfn.XLOOKUP(C840,customers!$A$2:$A$1001,customers!$I$2:$I$1001,,0)</f>
        <v>No</v>
      </c>
    </row>
    <row r="841" spans="1:16" x14ac:dyDescent="0.4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_xlfn.XLOOKUP(D841,products!$A$2:$A$49,products!$B$2:$B$49,,0)</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_xlfn.XLOOKUP(C841,customers!$A$2:$A$1001,customers!$I$2:$I$1001,,0)</f>
        <v>No</v>
      </c>
    </row>
    <row r="842" spans="1:16" x14ac:dyDescent="0.4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_xlfn.XLOOKUP(D842,products!$A$2:$A$49,products!$B$2:$B$49,,0)</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Robusta</v>
      </c>
      <c r="O842" t="str">
        <f t="shared" si="41"/>
        <v>Large</v>
      </c>
      <c r="P842" t="str">
        <f>_xlfn.XLOOKUP(C842,customers!$A$2:$A$1001,customers!$I$2:$I$1001,,0)</f>
        <v>Yes</v>
      </c>
    </row>
    <row r="843" spans="1:16" x14ac:dyDescent="0.4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_xlfn.XLOOKUP(D843,products!$A$2:$A$49,products!$B$2:$B$49,,0)</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Liberica</v>
      </c>
      <c r="O843" t="str">
        <f t="shared" si="41"/>
        <v>Medium</v>
      </c>
      <c r="P843" t="str">
        <f>_xlfn.XLOOKUP(C843,customers!$A$2:$A$1001,customers!$I$2:$I$1001,,0)</f>
        <v>No</v>
      </c>
    </row>
    <row r="844" spans="1:16" x14ac:dyDescent="0.4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_xlfn.XLOOKUP(D844,products!$A$2:$A$49,products!$B$2:$B$49,,0)</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_xlfn.XLOOKUP(C844,customers!$A$2:$A$1001,customers!$I$2:$I$1001,,0)</f>
        <v>Yes</v>
      </c>
    </row>
    <row r="845" spans="1:16" x14ac:dyDescent="0.4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_xlfn.XLOOKUP(D845,products!$A$2:$A$49,products!$B$2:$B$49,,0)</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_xlfn.XLOOKUP(C845,customers!$A$2:$A$1001,customers!$I$2:$I$1001,,0)</f>
        <v>Yes</v>
      </c>
    </row>
    <row r="846" spans="1:16" x14ac:dyDescent="0.4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_xlfn.XLOOKUP(D846,products!$A$2:$A$49,products!$B$2:$B$49,,0)</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_xlfn.XLOOKUP(C846,customers!$A$2:$A$1001,customers!$I$2:$I$1001,,0)</f>
        <v>Yes</v>
      </c>
    </row>
    <row r="847" spans="1:16" x14ac:dyDescent="0.4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_xlfn.XLOOKUP(D847,products!$A$2:$A$49,products!$B$2:$B$49,,0)</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_xlfn.XLOOKUP(C847,customers!$A$2:$A$1001,customers!$I$2:$I$1001,,0)</f>
        <v>No</v>
      </c>
    </row>
    <row r="848" spans="1:16" x14ac:dyDescent="0.4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_xlfn.XLOOKUP(D848,products!$A$2:$A$49,products!$B$2:$B$49,,0)</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_xlfn.XLOOKUP(C848,customers!$A$2:$A$1001,customers!$I$2:$I$1001,,0)</f>
        <v>Yes</v>
      </c>
    </row>
    <row r="849" spans="1:16" x14ac:dyDescent="0.4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_xlfn.XLOOKUP(D849,products!$A$2:$A$49,products!$B$2:$B$49,,0)</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_xlfn.XLOOKUP(C849,customers!$A$2:$A$1001,customers!$I$2:$I$1001,,0)</f>
        <v>Yes</v>
      </c>
    </row>
    <row r="850" spans="1:16" x14ac:dyDescent="0.4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_xlfn.XLOOKUP(D850,products!$A$2:$A$49,products!$B$2:$B$49,,0)</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Large</v>
      </c>
      <c r="P850" t="str">
        <f>_xlfn.XLOOKUP(C850,customers!$A$2:$A$1001,customers!$I$2:$I$1001,,0)</f>
        <v>No</v>
      </c>
    </row>
    <row r="851" spans="1:16" x14ac:dyDescent="0.4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_xlfn.XLOOKUP(D851,products!$A$2:$A$49,products!$B$2:$B$49,,0)</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Large</v>
      </c>
      <c r="P851" t="str">
        <f>_xlfn.XLOOKUP(C851,customers!$A$2:$A$1001,customers!$I$2:$I$1001,,0)</f>
        <v>Yes</v>
      </c>
    </row>
    <row r="852" spans="1:16" x14ac:dyDescent="0.4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_xlfn.XLOOKUP(D852,products!$A$2:$A$49,products!$B$2:$B$49,,0)</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_xlfn.XLOOKUP(C852,customers!$A$2:$A$1001,customers!$I$2:$I$1001,,0)</f>
        <v>Yes</v>
      </c>
    </row>
    <row r="853" spans="1:16" x14ac:dyDescent="0.4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_xlfn.XLOOKUP(D853,products!$A$2:$A$49,products!$B$2:$B$49,,0)</f>
        <v>Lib</v>
      </c>
      <c r="J853" t="str">
        <f>_xlfn.XLOOKUP(D853,products!$A$2:$A$49,products!$C$2:$C$49,,0)</f>
        <v>D</v>
      </c>
      <c r="K853" s="4">
        <f>_xlfn.XLOOKUP(D853,products!$A$2:$A$49,products!$D$2:$D$49,,0)</f>
        <v>0.5</v>
      </c>
      <c r="L853" s="5">
        <f>_xlfn.XLOOKUP(D853,products!$A$2:$A$49,products!$E$2:$E$49,,0)</f>
        <v>7.77</v>
      </c>
      <c r="M853" s="5">
        <f t="shared" si="39"/>
        <v>7.77</v>
      </c>
      <c r="N853" t="str">
        <f t="shared" si="40"/>
        <v>Liberica</v>
      </c>
      <c r="O853" t="str">
        <f t="shared" si="41"/>
        <v>Dark</v>
      </c>
      <c r="P853" t="str">
        <f>_xlfn.XLOOKUP(C853,customers!$A$2:$A$1001,customers!$I$2:$I$1001,,0)</f>
        <v>Yes</v>
      </c>
    </row>
    <row r="854" spans="1:16" x14ac:dyDescent="0.4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_xlfn.XLOOKUP(D854,products!$A$2:$A$49,products!$B$2:$B$49,,0)</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Liberica</v>
      </c>
      <c r="O854" t="str">
        <f t="shared" si="41"/>
        <v>Dark</v>
      </c>
      <c r="P854" t="str">
        <f>_xlfn.XLOOKUP(C854,customers!$A$2:$A$1001,customers!$I$2:$I$1001,,0)</f>
        <v>Yes</v>
      </c>
    </row>
    <row r="855" spans="1:16" x14ac:dyDescent="0.4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_xlfn.XLOOKUP(D855,products!$A$2:$A$49,products!$B$2:$B$49,,0)</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_xlfn.XLOOKUP(C855,customers!$A$2:$A$1001,customers!$I$2:$I$1001,,0)</f>
        <v>No</v>
      </c>
    </row>
    <row r="856" spans="1:16" x14ac:dyDescent="0.4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_xlfn.XLOOKUP(D856,products!$A$2:$A$49,products!$B$2:$B$49,,0)</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Robusta</v>
      </c>
      <c r="O856" t="str">
        <f t="shared" si="41"/>
        <v>Large</v>
      </c>
      <c r="P856" t="str">
        <f>_xlfn.XLOOKUP(C856,customers!$A$2:$A$1001,customers!$I$2:$I$1001,,0)</f>
        <v>Yes</v>
      </c>
    </row>
    <row r="857" spans="1:16" x14ac:dyDescent="0.4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_xlfn.XLOOKUP(D857,products!$A$2:$A$49,products!$B$2:$B$49,,0)</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Liberica</v>
      </c>
      <c r="O857" t="str">
        <f t="shared" si="41"/>
        <v>Dark</v>
      </c>
      <c r="P857" t="str">
        <f>_xlfn.XLOOKUP(C857,customers!$A$2:$A$1001,customers!$I$2:$I$1001,,0)</f>
        <v>No</v>
      </c>
    </row>
    <row r="858" spans="1:16" x14ac:dyDescent="0.4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_xlfn.XLOOKUP(D858,products!$A$2:$A$49,products!$B$2:$B$49,,0)</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Liberica</v>
      </c>
      <c r="O858" t="str">
        <f t="shared" si="41"/>
        <v>Medium</v>
      </c>
      <c r="P858" t="str">
        <f>_xlfn.XLOOKUP(C858,customers!$A$2:$A$1001,customers!$I$2:$I$1001,,0)</f>
        <v>Yes</v>
      </c>
    </row>
    <row r="859" spans="1:16" x14ac:dyDescent="0.4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_xlfn.XLOOKUP(D859,products!$A$2:$A$49,products!$B$2:$B$49,,0)</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Robusta</v>
      </c>
      <c r="O859" t="str">
        <f t="shared" si="41"/>
        <v>Large</v>
      </c>
      <c r="P859" t="str">
        <f>_xlfn.XLOOKUP(C859,customers!$A$2:$A$1001,customers!$I$2:$I$1001,,0)</f>
        <v>No</v>
      </c>
    </row>
    <row r="860" spans="1:16" x14ac:dyDescent="0.4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_xlfn.XLOOKUP(D860,products!$A$2:$A$49,products!$B$2:$B$49,,0)</f>
        <v>Lib</v>
      </c>
      <c r="J860" t="str">
        <f>_xlfn.XLOOKUP(D860,products!$A$2:$A$49,products!$C$2:$C$49,,0)</f>
        <v>M</v>
      </c>
      <c r="K860" s="4">
        <f>_xlfn.XLOOKUP(D860,products!$A$2:$A$49,products!$D$2:$D$49,,0)</f>
        <v>0.5</v>
      </c>
      <c r="L860" s="5">
        <f>_xlfn.XLOOKUP(D860,products!$A$2:$A$49,products!$E$2:$E$49,,0)</f>
        <v>8.73</v>
      </c>
      <c r="M860" s="5">
        <f t="shared" si="39"/>
        <v>34.92</v>
      </c>
      <c r="N860" t="str">
        <f t="shared" si="40"/>
        <v>Liberica</v>
      </c>
      <c r="O860" t="str">
        <f t="shared" si="41"/>
        <v>Medium</v>
      </c>
      <c r="P860" t="str">
        <f>_xlfn.XLOOKUP(C860,customers!$A$2:$A$1001,customers!$I$2:$I$1001,,0)</f>
        <v>No</v>
      </c>
    </row>
    <row r="861" spans="1:16" x14ac:dyDescent="0.4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_xlfn.XLOOKUP(D861,products!$A$2:$A$49,products!$B$2:$B$49,,0)</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Large</v>
      </c>
      <c r="P861" t="str">
        <f>_xlfn.XLOOKUP(C861,customers!$A$2:$A$1001,customers!$I$2:$I$1001,,0)</f>
        <v>No</v>
      </c>
    </row>
    <row r="862" spans="1:16" x14ac:dyDescent="0.4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_xlfn.XLOOKUP(D862,products!$A$2:$A$49,products!$B$2:$B$49,,0)</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_xlfn.XLOOKUP(C862,customers!$A$2:$A$1001,customers!$I$2:$I$1001,,0)</f>
        <v>No</v>
      </c>
    </row>
    <row r="863" spans="1:16" x14ac:dyDescent="0.4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_xlfn.XLOOKUP(D863,products!$A$2:$A$49,products!$B$2:$B$49,,0)</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Liberica</v>
      </c>
      <c r="O863" t="str">
        <f t="shared" si="41"/>
        <v>Dark</v>
      </c>
      <c r="P863" t="str">
        <f>_xlfn.XLOOKUP(C863,customers!$A$2:$A$1001,customers!$I$2:$I$1001,,0)</f>
        <v>Yes</v>
      </c>
    </row>
    <row r="864" spans="1:16" x14ac:dyDescent="0.4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_xlfn.XLOOKUP(D864,products!$A$2:$A$49,products!$B$2:$B$49,,0)</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Robusta</v>
      </c>
      <c r="O864" t="str">
        <f t="shared" si="41"/>
        <v>Medium</v>
      </c>
      <c r="P864" t="str">
        <f>_xlfn.XLOOKUP(C864,customers!$A$2:$A$1001,customers!$I$2:$I$1001,,0)</f>
        <v>Yes</v>
      </c>
    </row>
    <row r="865" spans="1:16" x14ac:dyDescent="0.4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_xlfn.XLOOKUP(D865,products!$A$2:$A$49,products!$B$2:$B$49,,0)</f>
        <v>Lib</v>
      </c>
      <c r="J865" t="str">
        <f>_xlfn.XLOOKUP(D865,products!$A$2:$A$49,products!$C$2:$C$49,,0)</f>
        <v>M</v>
      </c>
      <c r="K865" s="4">
        <f>_xlfn.XLOOKUP(D865,products!$A$2:$A$49,products!$D$2:$D$49,,0)</f>
        <v>1</v>
      </c>
      <c r="L865" s="5">
        <f>_xlfn.XLOOKUP(D865,products!$A$2:$A$49,products!$E$2:$E$49,,0)</f>
        <v>14.55</v>
      </c>
      <c r="M865" s="5">
        <f t="shared" si="39"/>
        <v>29.1</v>
      </c>
      <c r="N865" t="str">
        <f t="shared" si="40"/>
        <v>Liberica</v>
      </c>
      <c r="O865" t="str">
        <f t="shared" si="41"/>
        <v>Medium</v>
      </c>
      <c r="P865" t="str">
        <f>_xlfn.XLOOKUP(C865,customers!$A$2:$A$1001,customers!$I$2:$I$1001,,0)</f>
        <v>Yes</v>
      </c>
    </row>
    <row r="866" spans="1:16" x14ac:dyDescent="0.4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_xlfn.XLOOKUP(D866,products!$A$2:$A$49,products!$B$2:$B$49,,0)</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Robusta</v>
      </c>
      <c r="O866" t="str">
        <f t="shared" si="41"/>
        <v>Large</v>
      </c>
      <c r="P866" t="str">
        <f>_xlfn.XLOOKUP(C866,customers!$A$2:$A$1001,customers!$I$2:$I$1001,,0)</f>
        <v>No</v>
      </c>
    </row>
    <row r="867" spans="1:16" x14ac:dyDescent="0.4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_xlfn.XLOOKUP(D867,products!$A$2:$A$49,products!$B$2:$B$49,,0)</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_xlfn.XLOOKUP(C867,customers!$A$2:$A$1001,customers!$I$2:$I$1001,,0)</f>
        <v>Yes</v>
      </c>
    </row>
    <row r="868" spans="1:16" x14ac:dyDescent="0.4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_xlfn.XLOOKUP(D868,products!$A$2:$A$49,products!$B$2:$B$49,,0)</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_xlfn.XLOOKUP(C868,customers!$A$2:$A$1001,customers!$I$2:$I$1001,,0)</f>
        <v>No</v>
      </c>
    </row>
    <row r="869" spans="1:16" x14ac:dyDescent="0.4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_xlfn.XLOOKUP(D869,products!$A$2:$A$49,products!$B$2:$B$49,,0)</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Large</v>
      </c>
      <c r="P869" t="str">
        <f>_xlfn.XLOOKUP(C869,customers!$A$2:$A$1001,customers!$I$2:$I$1001,,0)</f>
        <v>Yes</v>
      </c>
    </row>
    <row r="870" spans="1:16" x14ac:dyDescent="0.4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_xlfn.XLOOKUP(D870,products!$A$2:$A$49,products!$B$2:$B$49,,0)</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_xlfn.XLOOKUP(C870,customers!$A$2:$A$1001,customers!$I$2:$I$1001,,0)</f>
        <v>Yes</v>
      </c>
    </row>
    <row r="871" spans="1:16" x14ac:dyDescent="0.4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_xlfn.XLOOKUP(D871,products!$A$2:$A$49,products!$B$2:$B$49,,0)</f>
        <v>Rob</v>
      </c>
      <c r="J871" t="str">
        <f>_xlfn.XLOOKUP(D871,products!$A$2:$A$49,products!$C$2:$C$49,,0)</f>
        <v>M</v>
      </c>
      <c r="K871" s="4">
        <f>_xlfn.XLOOKUP(D871,products!$A$2:$A$49,products!$D$2:$D$49,,0)</f>
        <v>0.5</v>
      </c>
      <c r="L871" s="5">
        <f>_xlfn.XLOOKUP(D871,products!$A$2:$A$49,products!$E$2:$E$49,,0)</f>
        <v>5.97</v>
      </c>
      <c r="M871" s="5">
        <f t="shared" si="39"/>
        <v>17.91</v>
      </c>
      <c r="N871" t="str">
        <f t="shared" si="40"/>
        <v>Robusta</v>
      </c>
      <c r="O871" t="str">
        <f t="shared" si="41"/>
        <v>Medium</v>
      </c>
      <c r="P871" t="str">
        <f>_xlfn.XLOOKUP(C871,customers!$A$2:$A$1001,customers!$I$2:$I$1001,,0)</f>
        <v>Yes</v>
      </c>
    </row>
    <row r="872" spans="1:16" x14ac:dyDescent="0.4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_xlfn.XLOOKUP(D872,products!$A$2:$A$49,products!$B$2:$B$49,,0)</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_xlfn.XLOOKUP(C872,customers!$A$2:$A$1001,customers!$I$2:$I$1001,,0)</f>
        <v>Yes</v>
      </c>
    </row>
    <row r="873" spans="1:16" x14ac:dyDescent="0.4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_xlfn.XLOOKUP(D873,products!$A$2:$A$49,products!$B$2:$B$49,,0)</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Large</v>
      </c>
      <c r="P873" t="str">
        <f>_xlfn.XLOOKUP(C873,customers!$A$2:$A$1001,customers!$I$2:$I$1001,,0)</f>
        <v>Yes</v>
      </c>
    </row>
    <row r="874" spans="1:16" x14ac:dyDescent="0.4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_xlfn.XLOOKUP(D874,products!$A$2:$A$49,products!$B$2:$B$49,,0)</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_xlfn.XLOOKUP(C874,customers!$A$2:$A$1001,customers!$I$2:$I$1001,,0)</f>
        <v>No</v>
      </c>
    </row>
    <row r="875" spans="1:16" x14ac:dyDescent="0.4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_xlfn.XLOOKUP(D875,products!$A$2:$A$49,products!$B$2:$B$49,,0)</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Robusta</v>
      </c>
      <c r="O875" t="str">
        <f t="shared" si="41"/>
        <v>Medium</v>
      </c>
      <c r="P875" t="str">
        <f>_xlfn.XLOOKUP(C875,customers!$A$2:$A$1001,customers!$I$2:$I$1001,,0)</f>
        <v>Yes</v>
      </c>
    </row>
    <row r="876" spans="1:16" x14ac:dyDescent="0.4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_xlfn.XLOOKUP(D876,products!$A$2:$A$49,products!$B$2:$B$49,,0)</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Large</v>
      </c>
      <c r="P876" t="str">
        <f>_xlfn.XLOOKUP(C876,customers!$A$2:$A$1001,customers!$I$2:$I$1001,,0)</f>
        <v>No</v>
      </c>
    </row>
    <row r="877" spans="1:16" x14ac:dyDescent="0.4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_xlfn.XLOOKUP(D877,products!$A$2:$A$49,products!$B$2:$B$49,,0)</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Liberica</v>
      </c>
      <c r="O877" t="str">
        <f t="shared" si="41"/>
        <v>Medium</v>
      </c>
      <c r="P877" t="str">
        <f>_xlfn.XLOOKUP(C877,customers!$A$2:$A$1001,customers!$I$2:$I$1001,,0)</f>
        <v>No</v>
      </c>
    </row>
    <row r="878" spans="1:16" x14ac:dyDescent="0.4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_xlfn.XLOOKUP(D878,products!$A$2:$A$49,products!$B$2:$B$49,,0)</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Large</v>
      </c>
      <c r="P878" t="str">
        <f>_xlfn.XLOOKUP(C878,customers!$A$2:$A$1001,customers!$I$2:$I$1001,,0)</f>
        <v>No</v>
      </c>
    </row>
    <row r="879" spans="1:16" x14ac:dyDescent="0.4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_xlfn.XLOOKUP(D879,products!$A$2:$A$49,products!$B$2:$B$49,,0)</f>
        <v>Lib</v>
      </c>
      <c r="J879" t="str">
        <f>_xlfn.XLOOKUP(D879,products!$A$2:$A$49,products!$C$2:$C$49,,0)</f>
        <v>L</v>
      </c>
      <c r="K879" s="4">
        <f>_xlfn.XLOOKUP(D879,products!$A$2:$A$49,products!$D$2:$D$49,,0)</f>
        <v>0.5</v>
      </c>
      <c r="L879" s="5">
        <f>_xlfn.XLOOKUP(D879,products!$A$2:$A$49,products!$E$2:$E$49,,0)</f>
        <v>9.51</v>
      </c>
      <c r="M879" s="5">
        <f t="shared" si="39"/>
        <v>28.53</v>
      </c>
      <c r="N879" t="str">
        <f t="shared" si="40"/>
        <v>Liberica</v>
      </c>
      <c r="O879" t="str">
        <f t="shared" si="41"/>
        <v>Large</v>
      </c>
      <c r="P879" t="str">
        <f>_xlfn.XLOOKUP(C879,customers!$A$2:$A$1001,customers!$I$2:$I$1001,,0)</f>
        <v>No</v>
      </c>
    </row>
    <row r="880" spans="1:16" x14ac:dyDescent="0.4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_xlfn.XLOOKUP(D880,products!$A$2:$A$49,products!$B$2:$B$49,,0)</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Robusta</v>
      </c>
      <c r="O880" t="str">
        <f t="shared" si="41"/>
        <v>Large</v>
      </c>
      <c r="P880" t="str">
        <f>_xlfn.XLOOKUP(C880,customers!$A$2:$A$1001,customers!$I$2:$I$1001,,0)</f>
        <v>Yes</v>
      </c>
    </row>
    <row r="881" spans="1:16" x14ac:dyDescent="0.4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_xlfn.XLOOKUP(D881,products!$A$2:$A$49,products!$B$2:$B$49,,0)</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_xlfn.XLOOKUP(C881,customers!$A$2:$A$1001,customers!$I$2:$I$1001,,0)</f>
        <v>No</v>
      </c>
    </row>
    <row r="882" spans="1:16" x14ac:dyDescent="0.4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_xlfn.XLOOKUP(D882,products!$A$2:$A$49,products!$B$2:$B$49,,0)</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Robusta</v>
      </c>
      <c r="O882" t="str">
        <f t="shared" si="41"/>
        <v>Large</v>
      </c>
      <c r="P882" t="str">
        <f>_xlfn.XLOOKUP(C882,customers!$A$2:$A$1001,customers!$I$2:$I$1001,,0)</f>
        <v>No</v>
      </c>
    </row>
    <row r="883" spans="1:16" x14ac:dyDescent="0.4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_xlfn.XLOOKUP(D883,products!$A$2:$A$49,products!$B$2:$B$49,,0)</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Large</v>
      </c>
      <c r="P883" t="str">
        <f>_xlfn.XLOOKUP(C883,customers!$A$2:$A$1001,customers!$I$2:$I$1001,,0)</f>
        <v>Yes</v>
      </c>
    </row>
    <row r="884" spans="1:16" x14ac:dyDescent="0.4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_xlfn.XLOOKUP(D884,products!$A$2:$A$49,products!$B$2:$B$49,,0)</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_xlfn.XLOOKUP(C884,customers!$A$2:$A$1001,customers!$I$2:$I$1001,,0)</f>
        <v>Yes</v>
      </c>
    </row>
    <row r="885" spans="1:16" x14ac:dyDescent="0.4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_xlfn.XLOOKUP(D885,products!$A$2:$A$49,products!$B$2:$B$49,,0)</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_xlfn.XLOOKUP(C885,customers!$A$2:$A$1001,customers!$I$2:$I$1001,,0)</f>
        <v>Yes</v>
      </c>
    </row>
    <row r="886" spans="1:16" x14ac:dyDescent="0.4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_xlfn.XLOOKUP(D886,products!$A$2:$A$49,products!$B$2:$B$49,,0)</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Robusta</v>
      </c>
      <c r="O886" t="str">
        <f t="shared" si="41"/>
        <v>Dark</v>
      </c>
      <c r="P886" t="str">
        <f>_xlfn.XLOOKUP(C886,customers!$A$2:$A$1001,customers!$I$2:$I$1001,,0)</f>
        <v>Yes</v>
      </c>
    </row>
    <row r="887" spans="1:16" x14ac:dyDescent="0.4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_xlfn.XLOOKUP(D887,products!$A$2:$A$49,products!$B$2:$B$49,,0)</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Robusta</v>
      </c>
      <c r="O887" t="str">
        <f t="shared" si="41"/>
        <v>Dark</v>
      </c>
      <c r="P887" t="str">
        <f>_xlfn.XLOOKUP(C887,customers!$A$2:$A$1001,customers!$I$2:$I$1001,,0)</f>
        <v>No</v>
      </c>
    </row>
    <row r="888" spans="1:16" x14ac:dyDescent="0.4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_xlfn.XLOOKUP(D888,products!$A$2:$A$49,products!$B$2:$B$49,,0)</f>
        <v>Lib</v>
      </c>
      <c r="J888" t="str">
        <f>_xlfn.XLOOKUP(D888,products!$A$2:$A$49,products!$C$2:$C$49,,0)</f>
        <v>M</v>
      </c>
      <c r="K888" s="4">
        <f>_xlfn.XLOOKUP(D888,products!$A$2:$A$49,products!$D$2:$D$49,,0)</f>
        <v>0.5</v>
      </c>
      <c r="L888" s="5">
        <f>_xlfn.XLOOKUP(D888,products!$A$2:$A$49,products!$E$2:$E$49,,0)</f>
        <v>8.73</v>
      </c>
      <c r="M888" s="5">
        <f t="shared" si="39"/>
        <v>17.46</v>
      </c>
      <c r="N888" t="str">
        <f t="shared" si="40"/>
        <v>Liberica</v>
      </c>
      <c r="O888" t="str">
        <f t="shared" si="41"/>
        <v>Medium</v>
      </c>
      <c r="P888" t="str">
        <f>_xlfn.XLOOKUP(C888,customers!$A$2:$A$1001,customers!$I$2:$I$1001,,0)</f>
        <v>No</v>
      </c>
    </row>
    <row r="889" spans="1:16" x14ac:dyDescent="0.4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_xlfn.XLOOKUP(D889,products!$A$2:$A$49,products!$B$2:$B$49,,0)</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Large</v>
      </c>
      <c r="P889" t="str">
        <f>_xlfn.XLOOKUP(C889,customers!$A$2:$A$1001,customers!$I$2:$I$1001,,0)</f>
        <v>No</v>
      </c>
    </row>
    <row r="890" spans="1:16" x14ac:dyDescent="0.4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_xlfn.XLOOKUP(D890,products!$A$2:$A$49,products!$B$2:$B$49,,0)</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Large</v>
      </c>
      <c r="P890" t="str">
        <f>_xlfn.XLOOKUP(C890,customers!$A$2:$A$1001,customers!$I$2:$I$1001,,0)</f>
        <v>Yes</v>
      </c>
    </row>
    <row r="891" spans="1:16" x14ac:dyDescent="0.4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_xlfn.XLOOKUP(D891,products!$A$2:$A$49,products!$B$2:$B$49,,0)</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Robusta</v>
      </c>
      <c r="O891" t="str">
        <f t="shared" si="41"/>
        <v>Dark</v>
      </c>
      <c r="P891" t="str">
        <f>_xlfn.XLOOKUP(C891,customers!$A$2:$A$1001,customers!$I$2:$I$1001,,0)</f>
        <v>Yes</v>
      </c>
    </row>
    <row r="892" spans="1:16" x14ac:dyDescent="0.4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_xlfn.XLOOKUP(D892,products!$A$2:$A$49,products!$B$2:$B$49,,0)</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Robusta</v>
      </c>
      <c r="O892" t="str">
        <f t="shared" si="41"/>
        <v>Dark</v>
      </c>
      <c r="P892" t="str">
        <f>_xlfn.XLOOKUP(C892,customers!$A$2:$A$1001,customers!$I$2:$I$1001,,0)</f>
        <v>Yes</v>
      </c>
    </row>
    <row r="893" spans="1:16" x14ac:dyDescent="0.4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_xlfn.XLOOKUP(D893,products!$A$2:$A$49,products!$B$2:$B$49,,0)</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_xlfn.XLOOKUP(C893,customers!$A$2:$A$1001,customers!$I$2:$I$1001,,0)</f>
        <v>Yes</v>
      </c>
    </row>
    <row r="894" spans="1:16" x14ac:dyDescent="0.4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_xlfn.XLOOKUP(D894,products!$A$2:$A$49,products!$B$2:$B$49,,0)</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_xlfn.XLOOKUP(C894,customers!$A$2:$A$1001,customers!$I$2:$I$1001,,0)</f>
        <v>No</v>
      </c>
    </row>
    <row r="895" spans="1:16" x14ac:dyDescent="0.4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_xlfn.XLOOKUP(D895,products!$A$2:$A$49,products!$B$2:$B$49,,0)</f>
        <v>Lib</v>
      </c>
      <c r="J895" t="str">
        <f>_xlfn.XLOOKUP(D895,products!$A$2:$A$49,products!$C$2:$C$49,,0)</f>
        <v>L</v>
      </c>
      <c r="K895" s="4">
        <f>_xlfn.XLOOKUP(D895,products!$A$2:$A$49,products!$D$2:$D$49,,0)</f>
        <v>0.5</v>
      </c>
      <c r="L895" s="5">
        <f>_xlfn.XLOOKUP(D895,products!$A$2:$A$49,products!$E$2:$E$49,,0)</f>
        <v>9.51</v>
      </c>
      <c r="M895" s="5">
        <f t="shared" si="39"/>
        <v>57.06</v>
      </c>
      <c r="N895" t="str">
        <f t="shared" si="40"/>
        <v>Liberica</v>
      </c>
      <c r="O895" t="str">
        <f t="shared" si="41"/>
        <v>Large</v>
      </c>
      <c r="P895" t="str">
        <f>_xlfn.XLOOKUP(C895,customers!$A$2:$A$1001,customers!$I$2:$I$1001,,0)</f>
        <v>Yes</v>
      </c>
    </row>
    <row r="896" spans="1:16" x14ac:dyDescent="0.4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_xlfn.XLOOKUP(D896,products!$A$2:$A$49,products!$B$2:$B$49,,0)</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Robusta</v>
      </c>
      <c r="O896" t="str">
        <f t="shared" si="41"/>
        <v>Dark</v>
      </c>
      <c r="P896" t="str">
        <f>_xlfn.XLOOKUP(C896,customers!$A$2:$A$1001,customers!$I$2:$I$1001,,0)</f>
        <v>Yes</v>
      </c>
    </row>
    <row r="897" spans="1:16" x14ac:dyDescent="0.4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_xlfn.XLOOKUP(D897,products!$A$2:$A$49,products!$B$2:$B$49,,0)</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_xlfn.XLOOKUP(C897,customers!$A$2:$A$1001,customers!$I$2:$I$1001,,0)</f>
        <v>No</v>
      </c>
    </row>
    <row r="898" spans="1:16" x14ac:dyDescent="0.4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_xlfn.XLOOKUP(D898,products!$A$2:$A$49,products!$B$2:$B$49,,0)</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Robusta</v>
      </c>
      <c r="O898" t="str">
        <f t="shared" si="41"/>
        <v>Dark</v>
      </c>
      <c r="P898" t="str">
        <f>_xlfn.XLOOKUP(C898,customers!$A$2:$A$1001,customers!$I$2:$I$1001,,0)</f>
        <v>Yes</v>
      </c>
    </row>
    <row r="899" spans="1:16" x14ac:dyDescent="0.4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_xlfn.XLOOKUP(D899,products!$A$2:$A$49,products!$B$2:$B$49,,0)</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_xlfn.XLOOKUP(C899,customers!$A$2:$A$1001,customers!$I$2:$I$1001,,0)</f>
        <v>No</v>
      </c>
    </row>
    <row r="900" spans="1:16" x14ac:dyDescent="0.4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_xlfn.XLOOKUP(D900,products!$A$2:$A$49,products!$B$2:$B$49,,0)</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Robusta</v>
      </c>
      <c r="O900" t="str">
        <f t="shared" si="44"/>
        <v>Large</v>
      </c>
      <c r="P900" t="str">
        <f>_xlfn.XLOOKUP(C900,customers!$A$2:$A$1001,customers!$I$2:$I$1001,,0)</f>
        <v>No</v>
      </c>
    </row>
    <row r="901" spans="1:16" x14ac:dyDescent="0.4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_xlfn.XLOOKUP(D901,products!$A$2:$A$49,products!$B$2:$B$49,,0)</f>
        <v>Lib</v>
      </c>
      <c r="J901" t="str">
        <f>_xlfn.XLOOKUP(D901,products!$A$2:$A$49,products!$C$2:$C$49,,0)</f>
        <v>M</v>
      </c>
      <c r="K901" s="4">
        <f>_xlfn.XLOOKUP(D901,products!$A$2:$A$49,products!$D$2:$D$49,,0)</f>
        <v>1</v>
      </c>
      <c r="L901" s="5">
        <f>_xlfn.XLOOKUP(D901,products!$A$2:$A$49,products!$E$2:$E$49,,0)</f>
        <v>14.55</v>
      </c>
      <c r="M901" s="5">
        <f t="shared" si="42"/>
        <v>72.75</v>
      </c>
      <c r="N901" t="str">
        <f t="shared" si="43"/>
        <v>Liberica</v>
      </c>
      <c r="O901" t="str">
        <f t="shared" si="44"/>
        <v>Medium</v>
      </c>
      <c r="P901" t="str">
        <f>_xlfn.XLOOKUP(C901,customers!$A$2:$A$1001,customers!$I$2:$I$1001,,0)</f>
        <v>No</v>
      </c>
    </row>
    <row r="902" spans="1:16" x14ac:dyDescent="0.4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_xlfn.XLOOKUP(D902,products!$A$2:$A$49,products!$B$2:$B$49,,0)</f>
        <v>Lib</v>
      </c>
      <c r="J902" t="str">
        <f>_xlfn.XLOOKUP(D902,products!$A$2:$A$49,products!$C$2:$C$49,,0)</f>
        <v>L</v>
      </c>
      <c r="K902" s="4">
        <f>_xlfn.XLOOKUP(D902,products!$A$2:$A$49,products!$D$2:$D$49,,0)</f>
        <v>1</v>
      </c>
      <c r="L902" s="5">
        <f>_xlfn.XLOOKUP(D902,products!$A$2:$A$49,products!$E$2:$E$49,,0)</f>
        <v>15.85</v>
      </c>
      <c r="M902" s="5">
        <f t="shared" si="42"/>
        <v>47.55</v>
      </c>
      <c r="N902" t="str">
        <f t="shared" si="43"/>
        <v>Liberica</v>
      </c>
      <c r="O902" t="str">
        <f t="shared" si="44"/>
        <v>Large</v>
      </c>
      <c r="P902" t="str">
        <f>_xlfn.XLOOKUP(C902,customers!$A$2:$A$1001,customers!$I$2:$I$1001,,0)</f>
        <v>No</v>
      </c>
    </row>
    <row r="903" spans="1:16" x14ac:dyDescent="0.4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_xlfn.XLOOKUP(D903,products!$A$2:$A$49,products!$B$2:$B$49,,0)</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Robusta</v>
      </c>
      <c r="O903" t="str">
        <f t="shared" si="44"/>
        <v>Large</v>
      </c>
      <c r="P903" t="str">
        <f>_xlfn.XLOOKUP(C903,customers!$A$2:$A$1001,customers!$I$2:$I$1001,,0)</f>
        <v>Yes</v>
      </c>
    </row>
    <row r="904" spans="1:16" x14ac:dyDescent="0.4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_xlfn.XLOOKUP(D904,products!$A$2:$A$49,products!$B$2:$B$49,,0)</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_xlfn.XLOOKUP(C904,customers!$A$2:$A$1001,customers!$I$2:$I$1001,,0)</f>
        <v>No</v>
      </c>
    </row>
    <row r="905" spans="1:16" x14ac:dyDescent="0.4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_xlfn.XLOOKUP(D905,products!$A$2:$A$49,products!$B$2:$B$49,,0)</f>
        <v>Lib</v>
      </c>
      <c r="J905" t="str">
        <f>_xlfn.XLOOKUP(D905,products!$A$2:$A$49,products!$C$2:$C$49,,0)</f>
        <v>M</v>
      </c>
      <c r="K905" s="4">
        <f>_xlfn.XLOOKUP(D905,products!$A$2:$A$49,products!$D$2:$D$49,,0)</f>
        <v>0.5</v>
      </c>
      <c r="L905" s="5">
        <f>_xlfn.XLOOKUP(D905,products!$A$2:$A$49,products!$E$2:$E$49,,0)</f>
        <v>8.73</v>
      </c>
      <c r="M905" s="5">
        <f t="shared" si="42"/>
        <v>17.46</v>
      </c>
      <c r="N905" t="str">
        <f t="shared" si="43"/>
        <v>Liberica</v>
      </c>
      <c r="O905" t="str">
        <f t="shared" si="44"/>
        <v>Medium</v>
      </c>
      <c r="P905" t="str">
        <f>_xlfn.XLOOKUP(C905,customers!$A$2:$A$1001,customers!$I$2:$I$1001,,0)</f>
        <v>No</v>
      </c>
    </row>
    <row r="906" spans="1:16" x14ac:dyDescent="0.4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_xlfn.XLOOKUP(D906,products!$A$2:$A$49,products!$B$2:$B$49,,0)</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Large</v>
      </c>
      <c r="P906" t="str">
        <f>_xlfn.XLOOKUP(C906,customers!$A$2:$A$1001,customers!$I$2:$I$1001,,0)</f>
        <v>No</v>
      </c>
    </row>
    <row r="907" spans="1:16" x14ac:dyDescent="0.4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_xlfn.XLOOKUP(D907,products!$A$2:$A$49,products!$B$2:$B$49,,0)</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_xlfn.XLOOKUP(C907,customers!$A$2:$A$1001,customers!$I$2:$I$1001,,0)</f>
        <v>Yes</v>
      </c>
    </row>
    <row r="908" spans="1:16" x14ac:dyDescent="0.4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_xlfn.XLOOKUP(D908,products!$A$2:$A$49,products!$B$2:$B$49,,0)</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_xlfn.XLOOKUP(C908,customers!$A$2:$A$1001,customers!$I$2:$I$1001,,0)</f>
        <v>Yes</v>
      </c>
    </row>
    <row r="909" spans="1:16" x14ac:dyDescent="0.4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_xlfn.XLOOKUP(D909,products!$A$2:$A$49,products!$B$2:$B$49,,0)</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Liberica</v>
      </c>
      <c r="O909" t="str">
        <f t="shared" si="44"/>
        <v>Dark</v>
      </c>
      <c r="P909" t="str">
        <f>_xlfn.XLOOKUP(C909,customers!$A$2:$A$1001,customers!$I$2:$I$1001,,0)</f>
        <v>No</v>
      </c>
    </row>
    <row r="910" spans="1:16" x14ac:dyDescent="0.4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_xlfn.XLOOKUP(D910,products!$A$2:$A$49,products!$B$2:$B$49,,0)</f>
        <v>Rob</v>
      </c>
      <c r="J910" t="str">
        <f>_xlfn.XLOOKUP(D910,products!$A$2:$A$49,products!$C$2:$C$49,,0)</f>
        <v>L</v>
      </c>
      <c r="K910" s="4">
        <f>_xlfn.XLOOKUP(D910,products!$A$2:$A$49,products!$D$2:$D$49,,0)</f>
        <v>1</v>
      </c>
      <c r="L910" s="5">
        <f>_xlfn.XLOOKUP(D910,products!$A$2:$A$49,products!$E$2:$E$49,,0)</f>
        <v>11.95</v>
      </c>
      <c r="M910" s="5">
        <f t="shared" si="42"/>
        <v>59.75</v>
      </c>
      <c r="N910" t="str">
        <f t="shared" si="43"/>
        <v>Robusta</v>
      </c>
      <c r="O910" t="str">
        <f t="shared" si="44"/>
        <v>Large</v>
      </c>
      <c r="P910" t="str">
        <f>_xlfn.XLOOKUP(C910,customers!$A$2:$A$1001,customers!$I$2:$I$1001,,0)</f>
        <v>No</v>
      </c>
    </row>
    <row r="911" spans="1:16" x14ac:dyDescent="0.4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_xlfn.XLOOKUP(D911,products!$A$2:$A$49,products!$B$2:$B$49,,0)</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Robusta</v>
      </c>
      <c r="O911" t="str">
        <f t="shared" si="44"/>
        <v>Large</v>
      </c>
      <c r="P911" t="str">
        <f>_xlfn.XLOOKUP(C911,customers!$A$2:$A$1001,customers!$I$2:$I$1001,,0)</f>
        <v>No</v>
      </c>
    </row>
    <row r="912" spans="1:16" x14ac:dyDescent="0.4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_xlfn.XLOOKUP(D912,products!$A$2:$A$49,products!$B$2:$B$49,,0)</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_xlfn.XLOOKUP(C912,customers!$A$2:$A$1001,customers!$I$2:$I$1001,,0)</f>
        <v>No</v>
      </c>
    </row>
    <row r="913" spans="1:16" x14ac:dyDescent="0.4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_xlfn.XLOOKUP(D913,products!$A$2:$A$49,products!$B$2:$B$49,,0)</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_xlfn.XLOOKUP(C913,customers!$A$2:$A$1001,customers!$I$2:$I$1001,,0)</f>
        <v>Yes</v>
      </c>
    </row>
    <row r="914" spans="1:16" x14ac:dyDescent="0.4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_xlfn.XLOOKUP(D914,products!$A$2:$A$49,products!$B$2:$B$49,,0)</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Robusta</v>
      </c>
      <c r="O914" t="str">
        <f t="shared" si="44"/>
        <v>Medium</v>
      </c>
      <c r="P914" t="str">
        <f>_xlfn.XLOOKUP(C914,customers!$A$2:$A$1001,customers!$I$2:$I$1001,,0)</f>
        <v>Yes</v>
      </c>
    </row>
    <row r="915" spans="1:16" x14ac:dyDescent="0.4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_xlfn.XLOOKUP(D915,products!$A$2:$A$49,products!$B$2:$B$49,,0)</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_xlfn.XLOOKUP(C915,customers!$A$2:$A$1001,customers!$I$2:$I$1001,,0)</f>
        <v>No</v>
      </c>
    </row>
    <row r="916" spans="1:16" x14ac:dyDescent="0.4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_xlfn.XLOOKUP(D916,products!$A$2:$A$49,products!$B$2:$B$49,,0)</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_xlfn.XLOOKUP(C916,customers!$A$2:$A$1001,customers!$I$2:$I$1001,,0)</f>
        <v>No</v>
      </c>
    </row>
    <row r="917" spans="1:16" x14ac:dyDescent="0.4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_xlfn.XLOOKUP(D917,products!$A$2:$A$49,products!$B$2:$B$49,,0)</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_xlfn.XLOOKUP(C917,customers!$A$2:$A$1001,customers!$I$2:$I$1001,,0)</f>
        <v>Yes</v>
      </c>
    </row>
    <row r="918" spans="1:16" x14ac:dyDescent="0.4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_xlfn.XLOOKUP(D918,products!$A$2:$A$49,products!$B$2:$B$49,,0)</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_xlfn.XLOOKUP(C918,customers!$A$2:$A$1001,customers!$I$2:$I$1001,,0)</f>
        <v>Yes</v>
      </c>
    </row>
    <row r="919" spans="1:16" x14ac:dyDescent="0.4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_xlfn.XLOOKUP(D919,products!$A$2:$A$49,products!$B$2:$B$49,,0)</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_xlfn.XLOOKUP(C919,customers!$A$2:$A$1001,customers!$I$2:$I$1001,,0)</f>
        <v>No</v>
      </c>
    </row>
    <row r="920" spans="1:16" x14ac:dyDescent="0.4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_xlfn.XLOOKUP(D920,products!$A$2:$A$49,products!$B$2:$B$49,,0)</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_xlfn.XLOOKUP(C920,customers!$A$2:$A$1001,customers!$I$2:$I$1001,,0)</f>
        <v>No</v>
      </c>
    </row>
    <row r="921" spans="1:16" x14ac:dyDescent="0.4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_xlfn.XLOOKUP(D921,products!$A$2:$A$49,products!$B$2:$B$49,,0)</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Robusta</v>
      </c>
      <c r="O921" t="str">
        <f t="shared" si="44"/>
        <v>Dark</v>
      </c>
      <c r="P921" t="str">
        <f>_xlfn.XLOOKUP(C921,customers!$A$2:$A$1001,customers!$I$2:$I$1001,,0)</f>
        <v>Yes</v>
      </c>
    </row>
    <row r="922" spans="1:16" x14ac:dyDescent="0.4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_xlfn.XLOOKUP(D922,products!$A$2:$A$49,products!$B$2:$B$49,,0)</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Robusta</v>
      </c>
      <c r="O922" t="str">
        <f t="shared" si="44"/>
        <v>Dark</v>
      </c>
      <c r="P922" t="str">
        <f>_xlfn.XLOOKUP(C922,customers!$A$2:$A$1001,customers!$I$2:$I$1001,,0)</f>
        <v>No</v>
      </c>
    </row>
    <row r="923" spans="1:16" x14ac:dyDescent="0.4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_xlfn.XLOOKUP(D923,products!$A$2:$A$49,products!$B$2:$B$49,,0)</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Liberica</v>
      </c>
      <c r="O923" t="str">
        <f t="shared" si="44"/>
        <v>Dark</v>
      </c>
      <c r="P923" t="str">
        <f>_xlfn.XLOOKUP(C923,customers!$A$2:$A$1001,customers!$I$2:$I$1001,,0)</f>
        <v>No</v>
      </c>
    </row>
    <row r="924" spans="1:16" x14ac:dyDescent="0.4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_xlfn.XLOOKUP(D924,products!$A$2:$A$49,products!$B$2:$B$49,,0)</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_xlfn.XLOOKUP(C924,customers!$A$2:$A$1001,customers!$I$2:$I$1001,,0)</f>
        <v>Yes</v>
      </c>
    </row>
    <row r="925" spans="1:16" x14ac:dyDescent="0.4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_xlfn.XLOOKUP(D925,products!$A$2:$A$49,products!$B$2:$B$49,,0)</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_xlfn.XLOOKUP(C925,customers!$A$2:$A$1001,customers!$I$2:$I$1001,,0)</f>
        <v>No</v>
      </c>
    </row>
    <row r="926" spans="1:16" x14ac:dyDescent="0.4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_xlfn.XLOOKUP(D926,products!$A$2:$A$49,products!$B$2:$B$49,,0)</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Large</v>
      </c>
      <c r="P926" t="str">
        <f>_xlfn.XLOOKUP(C926,customers!$A$2:$A$1001,customers!$I$2:$I$1001,,0)</f>
        <v>No</v>
      </c>
    </row>
    <row r="927" spans="1:16" x14ac:dyDescent="0.4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_xlfn.XLOOKUP(D927,products!$A$2:$A$49,products!$B$2:$B$49,,0)</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_xlfn.XLOOKUP(C927,customers!$A$2:$A$1001,customers!$I$2:$I$1001,,0)</f>
        <v>No</v>
      </c>
    </row>
    <row r="928" spans="1:16" x14ac:dyDescent="0.4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_xlfn.XLOOKUP(D928,products!$A$2:$A$49,products!$B$2:$B$49,,0)</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_xlfn.XLOOKUP(C928,customers!$A$2:$A$1001,customers!$I$2:$I$1001,,0)</f>
        <v>Yes</v>
      </c>
    </row>
    <row r="929" spans="1:16" x14ac:dyDescent="0.4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_xlfn.XLOOKUP(D929,products!$A$2:$A$49,products!$B$2:$B$49,,0)</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_xlfn.XLOOKUP(C929,customers!$A$2:$A$1001,customers!$I$2:$I$1001,,0)</f>
        <v>No</v>
      </c>
    </row>
    <row r="930" spans="1:16" x14ac:dyDescent="0.4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_xlfn.XLOOKUP(D930,products!$A$2:$A$49,products!$B$2:$B$49,,0)</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_xlfn.XLOOKUP(C930,customers!$A$2:$A$1001,customers!$I$2:$I$1001,,0)</f>
        <v>Yes</v>
      </c>
    </row>
    <row r="931" spans="1:16" x14ac:dyDescent="0.4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_xlfn.XLOOKUP(D931,products!$A$2:$A$49,products!$B$2:$B$49,,0)</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Large</v>
      </c>
      <c r="P931" t="str">
        <f>_xlfn.XLOOKUP(C931,customers!$A$2:$A$1001,customers!$I$2:$I$1001,,0)</f>
        <v>Yes</v>
      </c>
    </row>
    <row r="932" spans="1:16" x14ac:dyDescent="0.4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_xlfn.XLOOKUP(D932,products!$A$2:$A$49,products!$B$2:$B$49,,0)</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_xlfn.XLOOKUP(C932,customers!$A$2:$A$1001,customers!$I$2:$I$1001,,0)</f>
        <v>Yes</v>
      </c>
    </row>
    <row r="933" spans="1:16" x14ac:dyDescent="0.4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_xlfn.XLOOKUP(D933,products!$A$2:$A$49,products!$B$2:$B$49,,0)</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_xlfn.XLOOKUP(C933,customers!$A$2:$A$1001,customers!$I$2:$I$1001,,0)</f>
        <v>Yes</v>
      </c>
    </row>
    <row r="934" spans="1:16" x14ac:dyDescent="0.4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_xlfn.XLOOKUP(D934,products!$A$2:$A$49,products!$B$2:$B$49,,0)</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_xlfn.XLOOKUP(C934,customers!$A$2:$A$1001,customers!$I$2:$I$1001,,0)</f>
        <v>No</v>
      </c>
    </row>
    <row r="935" spans="1:16" x14ac:dyDescent="0.4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_xlfn.XLOOKUP(D935,products!$A$2:$A$49,products!$B$2:$B$49,,0)</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Robusta</v>
      </c>
      <c r="O935" t="str">
        <f t="shared" si="44"/>
        <v>Dark</v>
      </c>
      <c r="P935" t="str">
        <f>_xlfn.XLOOKUP(C935,customers!$A$2:$A$1001,customers!$I$2:$I$1001,,0)</f>
        <v>Yes</v>
      </c>
    </row>
    <row r="936" spans="1:16" x14ac:dyDescent="0.4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_xlfn.XLOOKUP(D936,products!$A$2:$A$49,products!$B$2:$B$49,,0)</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Robusta</v>
      </c>
      <c r="O936" t="str">
        <f t="shared" si="44"/>
        <v>Medium</v>
      </c>
      <c r="P936" t="str">
        <f>_xlfn.XLOOKUP(C936,customers!$A$2:$A$1001,customers!$I$2:$I$1001,,0)</f>
        <v>No</v>
      </c>
    </row>
    <row r="937" spans="1:16" x14ac:dyDescent="0.4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_xlfn.XLOOKUP(D937,products!$A$2:$A$49,products!$B$2:$B$49,,0)</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_xlfn.XLOOKUP(C937,customers!$A$2:$A$1001,customers!$I$2:$I$1001,,0)</f>
        <v>Yes</v>
      </c>
    </row>
    <row r="938" spans="1:16" x14ac:dyDescent="0.4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_xlfn.XLOOKUP(D938,products!$A$2:$A$49,products!$B$2:$B$49,,0)</f>
        <v>Lib</v>
      </c>
      <c r="J938" t="str">
        <f>_xlfn.XLOOKUP(D938,products!$A$2:$A$49,products!$C$2:$C$49,,0)</f>
        <v>D</v>
      </c>
      <c r="K938" s="4">
        <f>_xlfn.XLOOKUP(D938,products!$A$2:$A$49,products!$D$2:$D$49,,0)</f>
        <v>0.5</v>
      </c>
      <c r="L938" s="5">
        <f>_xlfn.XLOOKUP(D938,products!$A$2:$A$49,products!$E$2:$E$49,,0)</f>
        <v>7.77</v>
      </c>
      <c r="M938" s="5">
        <f t="shared" si="42"/>
        <v>23.31</v>
      </c>
      <c r="N938" t="str">
        <f t="shared" si="43"/>
        <v>Liberica</v>
      </c>
      <c r="O938" t="str">
        <f t="shared" si="44"/>
        <v>Dark</v>
      </c>
      <c r="P938" t="str">
        <f>_xlfn.XLOOKUP(C938,customers!$A$2:$A$1001,customers!$I$2:$I$1001,,0)</f>
        <v>Yes</v>
      </c>
    </row>
    <row r="939" spans="1:16" x14ac:dyDescent="0.4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_xlfn.XLOOKUP(D939,products!$A$2:$A$49,products!$B$2:$B$49,,0)</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Robusta</v>
      </c>
      <c r="O939" t="str">
        <f t="shared" si="44"/>
        <v>Medium</v>
      </c>
      <c r="P939" t="str">
        <f>_xlfn.XLOOKUP(C939,customers!$A$2:$A$1001,customers!$I$2:$I$1001,,0)</f>
        <v>Yes</v>
      </c>
    </row>
    <row r="940" spans="1:16" x14ac:dyDescent="0.4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_xlfn.XLOOKUP(D940,products!$A$2:$A$49,products!$B$2:$B$49,,0)</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Large</v>
      </c>
      <c r="P940" t="str">
        <f>_xlfn.XLOOKUP(C940,customers!$A$2:$A$1001,customers!$I$2:$I$1001,,0)</f>
        <v>Yes</v>
      </c>
    </row>
    <row r="941" spans="1:16" x14ac:dyDescent="0.4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_xlfn.XLOOKUP(D941,products!$A$2:$A$49,products!$B$2:$B$49,,0)</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Liberica</v>
      </c>
      <c r="O941" t="str">
        <f t="shared" si="44"/>
        <v>Large</v>
      </c>
      <c r="P941" t="str">
        <f>_xlfn.XLOOKUP(C941,customers!$A$2:$A$1001,customers!$I$2:$I$1001,,0)</f>
        <v>No</v>
      </c>
    </row>
    <row r="942" spans="1:16" x14ac:dyDescent="0.4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_xlfn.XLOOKUP(D942,products!$A$2:$A$49,products!$B$2:$B$49,,0)</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Robusta</v>
      </c>
      <c r="O942" t="str">
        <f t="shared" si="44"/>
        <v>Large</v>
      </c>
      <c r="P942" t="str">
        <f>_xlfn.XLOOKUP(C942,customers!$A$2:$A$1001,customers!$I$2:$I$1001,,0)</f>
        <v>Yes</v>
      </c>
    </row>
    <row r="943" spans="1:16" x14ac:dyDescent="0.4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_xlfn.XLOOKUP(D943,products!$A$2:$A$49,products!$B$2:$B$49,,0)</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Large</v>
      </c>
      <c r="P943" t="str">
        <f>_xlfn.XLOOKUP(C943,customers!$A$2:$A$1001,customers!$I$2:$I$1001,,0)</f>
        <v>Yes</v>
      </c>
    </row>
    <row r="944" spans="1:16" x14ac:dyDescent="0.4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_xlfn.XLOOKUP(D944,products!$A$2:$A$49,products!$B$2:$B$49,,0)</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Robusta</v>
      </c>
      <c r="O944" t="str">
        <f t="shared" si="44"/>
        <v>Large</v>
      </c>
      <c r="P944" t="str">
        <f>_xlfn.XLOOKUP(C944,customers!$A$2:$A$1001,customers!$I$2:$I$1001,,0)</f>
        <v>No</v>
      </c>
    </row>
    <row r="945" spans="1:16" x14ac:dyDescent="0.4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_xlfn.XLOOKUP(D945,products!$A$2:$A$49,products!$B$2:$B$49,,0)</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Large</v>
      </c>
      <c r="P945" t="str">
        <f>_xlfn.XLOOKUP(C945,customers!$A$2:$A$1001,customers!$I$2:$I$1001,,0)</f>
        <v>No</v>
      </c>
    </row>
    <row r="946" spans="1:16" x14ac:dyDescent="0.4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_xlfn.XLOOKUP(D946,products!$A$2:$A$49,products!$B$2:$B$49,,0)</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Robusta</v>
      </c>
      <c r="O946" t="str">
        <f t="shared" si="44"/>
        <v>Large</v>
      </c>
      <c r="P946" t="str">
        <f>_xlfn.XLOOKUP(C946,customers!$A$2:$A$1001,customers!$I$2:$I$1001,,0)</f>
        <v>No</v>
      </c>
    </row>
    <row r="947" spans="1:16" x14ac:dyDescent="0.4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_xlfn.XLOOKUP(D947,products!$A$2:$A$49,products!$B$2:$B$49,,0)</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Liberica</v>
      </c>
      <c r="O947" t="str">
        <f t="shared" si="44"/>
        <v>Dark</v>
      </c>
      <c r="P947" t="str">
        <f>_xlfn.XLOOKUP(C947,customers!$A$2:$A$1001,customers!$I$2:$I$1001,,0)</f>
        <v>No</v>
      </c>
    </row>
    <row r="948" spans="1:16" x14ac:dyDescent="0.4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_xlfn.XLOOKUP(D948,products!$A$2:$A$49,products!$B$2:$B$49,,0)</f>
        <v>Lib</v>
      </c>
      <c r="J948" t="str">
        <f>_xlfn.XLOOKUP(D948,products!$A$2:$A$49,products!$C$2:$C$49,,0)</f>
        <v>D</v>
      </c>
      <c r="K948" s="4">
        <f>_xlfn.XLOOKUP(D948,products!$A$2:$A$49,products!$D$2:$D$49,,0)</f>
        <v>0.5</v>
      </c>
      <c r="L948" s="5">
        <f>_xlfn.XLOOKUP(D948,products!$A$2:$A$49,products!$E$2:$E$49,,0)</f>
        <v>7.77</v>
      </c>
      <c r="M948" s="5">
        <f t="shared" si="42"/>
        <v>23.31</v>
      </c>
      <c r="N948" t="str">
        <f t="shared" si="43"/>
        <v>Liberica</v>
      </c>
      <c r="O948" t="str">
        <f t="shared" si="44"/>
        <v>Dark</v>
      </c>
      <c r="P948" t="str">
        <f>_xlfn.XLOOKUP(C948,customers!$A$2:$A$1001,customers!$I$2:$I$1001,,0)</f>
        <v>No</v>
      </c>
    </row>
    <row r="949" spans="1:16" x14ac:dyDescent="0.4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_xlfn.XLOOKUP(D949,products!$A$2:$A$49,products!$B$2:$B$49,,0)</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_xlfn.XLOOKUP(C949,customers!$A$2:$A$1001,customers!$I$2:$I$1001,,0)</f>
        <v>No</v>
      </c>
    </row>
    <row r="950" spans="1:16" x14ac:dyDescent="0.4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_xlfn.XLOOKUP(D950,products!$A$2:$A$49,products!$B$2:$B$49,,0)</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_xlfn.XLOOKUP(C950,customers!$A$2:$A$1001,customers!$I$2:$I$1001,,0)</f>
        <v>Yes</v>
      </c>
    </row>
    <row r="951" spans="1:16" x14ac:dyDescent="0.4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_xlfn.XLOOKUP(D951,products!$A$2:$A$49,products!$B$2:$B$49,,0)</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Robusta</v>
      </c>
      <c r="O951" t="str">
        <f t="shared" si="44"/>
        <v>Large</v>
      </c>
      <c r="P951" t="str">
        <f>_xlfn.XLOOKUP(C951,customers!$A$2:$A$1001,customers!$I$2:$I$1001,,0)</f>
        <v>No</v>
      </c>
    </row>
    <row r="952" spans="1:16" x14ac:dyDescent="0.4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_xlfn.XLOOKUP(D952,products!$A$2:$A$49,products!$B$2:$B$49,,0)</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Robusta</v>
      </c>
      <c r="O952" t="str">
        <f t="shared" si="44"/>
        <v>Large</v>
      </c>
      <c r="P952" t="str">
        <f>_xlfn.XLOOKUP(C952,customers!$A$2:$A$1001,customers!$I$2:$I$1001,,0)</f>
        <v>Yes</v>
      </c>
    </row>
    <row r="953" spans="1:16" x14ac:dyDescent="0.4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_xlfn.XLOOKUP(D953,products!$A$2:$A$49,products!$B$2:$B$49,,0)</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Robusta</v>
      </c>
      <c r="O953" t="str">
        <f t="shared" si="44"/>
        <v>Large</v>
      </c>
      <c r="P953" t="str">
        <f>_xlfn.XLOOKUP(C953,customers!$A$2:$A$1001,customers!$I$2:$I$1001,,0)</f>
        <v>No</v>
      </c>
    </row>
    <row r="954" spans="1:16" x14ac:dyDescent="0.4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_xlfn.XLOOKUP(D954,products!$A$2:$A$49,products!$B$2:$B$49,,0)</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_xlfn.XLOOKUP(C954,customers!$A$2:$A$1001,customers!$I$2:$I$1001,,0)</f>
        <v>Yes</v>
      </c>
    </row>
    <row r="955" spans="1:16" x14ac:dyDescent="0.4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_xlfn.XLOOKUP(D955,products!$A$2:$A$49,products!$B$2:$B$49,,0)</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Large</v>
      </c>
      <c r="P955" t="str">
        <f>_xlfn.XLOOKUP(C955,customers!$A$2:$A$1001,customers!$I$2:$I$1001,,0)</f>
        <v>Yes</v>
      </c>
    </row>
    <row r="956" spans="1:16" x14ac:dyDescent="0.4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_xlfn.XLOOKUP(D956,products!$A$2:$A$49,products!$B$2:$B$49,,0)</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_xlfn.XLOOKUP(C956,customers!$A$2:$A$1001,customers!$I$2:$I$1001,,0)</f>
        <v>Yes</v>
      </c>
    </row>
    <row r="957" spans="1:16" x14ac:dyDescent="0.4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_xlfn.XLOOKUP(D957,products!$A$2:$A$49,products!$B$2:$B$49,,0)</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Large</v>
      </c>
      <c r="P957" t="str">
        <f>_xlfn.XLOOKUP(C957,customers!$A$2:$A$1001,customers!$I$2:$I$1001,,0)</f>
        <v>Yes</v>
      </c>
    </row>
    <row r="958" spans="1:16" x14ac:dyDescent="0.4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_xlfn.XLOOKUP(D958,products!$A$2:$A$49,products!$B$2:$B$49,,0)</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Robusta</v>
      </c>
      <c r="O958" t="str">
        <f t="shared" si="44"/>
        <v>Large</v>
      </c>
      <c r="P958" t="str">
        <f>_xlfn.XLOOKUP(C958,customers!$A$2:$A$1001,customers!$I$2:$I$1001,,0)</f>
        <v>Yes</v>
      </c>
    </row>
    <row r="959" spans="1:16" x14ac:dyDescent="0.4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_xlfn.XLOOKUP(D959,products!$A$2:$A$49,products!$B$2:$B$49,,0)</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Large</v>
      </c>
      <c r="P959" t="str">
        <f>_xlfn.XLOOKUP(C959,customers!$A$2:$A$1001,customers!$I$2:$I$1001,,0)</f>
        <v>Yes</v>
      </c>
    </row>
    <row r="960" spans="1:16" x14ac:dyDescent="0.4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_xlfn.XLOOKUP(D960,products!$A$2:$A$49,products!$B$2:$B$49,,0)</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Large</v>
      </c>
      <c r="P960" t="str">
        <f>_xlfn.XLOOKUP(C960,customers!$A$2:$A$1001,customers!$I$2:$I$1001,,0)</f>
        <v>Yes</v>
      </c>
    </row>
    <row r="961" spans="1:16" x14ac:dyDescent="0.4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_xlfn.XLOOKUP(D961,products!$A$2:$A$49,products!$B$2:$B$49,,0)</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Liberica</v>
      </c>
      <c r="O961" t="str">
        <f t="shared" si="44"/>
        <v>Large</v>
      </c>
      <c r="P961" t="str">
        <f>_xlfn.XLOOKUP(C961,customers!$A$2:$A$1001,customers!$I$2:$I$1001,,0)</f>
        <v>Yes</v>
      </c>
    </row>
    <row r="962" spans="1:16" x14ac:dyDescent="0.4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_xlfn.XLOOKUP(D962,products!$A$2:$A$49,products!$B$2:$B$49,,0)</f>
        <v>Lib</v>
      </c>
      <c r="J962" t="str">
        <f>_xlfn.XLOOKUP(D962,products!$A$2:$A$49,products!$C$2:$C$49,,0)</f>
        <v>L</v>
      </c>
      <c r="K962" s="4">
        <f>_xlfn.XLOOKUP(D962,products!$A$2:$A$49,products!$D$2:$D$49,,0)</f>
        <v>1</v>
      </c>
      <c r="L962" s="5">
        <f>_xlfn.XLOOKUP(D962,products!$A$2:$A$49,products!$E$2:$E$49,,0)</f>
        <v>15.85</v>
      </c>
      <c r="M962" s="5">
        <f t="shared" si="42"/>
        <v>79.25</v>
      </c>
      <c r="N962" t="str">
        <f t="shared" si="43"/>
        <v>Liberica</v>
      </c>
      <c r="O962" t="str">
        <f t="shared" si="44"/>
        <v>Large</v>
      </c>
      <c r="P962" t="str">
        <f>_xlfn.XLOOKUP(C962,customers!$A$2:$A$1001,customers!$I$2:$I$1001,,0)</f>
        <v>Yes</v>
      </c>
    </row>
    <row r="963" spans="1:16" x14ac:dyDescent="0.4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_xlfn.XLOOKUP(D963,products!$A$2:$A$49,products!$B$2:$B$49,,0)</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_xlfn.XLOOKUP(C963,customers!$A$2:$A$1001,customers!$I$2:$I$1001,,0)</f>
        <v>Yes</v>
      </c>
    </row>
    <row r="964" spans="1:16" x14ac:dyDescent="0.4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_xlfn.XLOOKUP(D964,products!$A$2:$A$49,products!$B$2:$B$49,,0)</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Robusta</v>
      </c>
      <c r="O964" t="str">
        <f t="shared" si="47"/>
        <v>Dark</v>
      </c>
      <c r="P964" t="str">
        <f>_xlfn.XLOOKUP(C964,customers!$A$2:$A$1001,customers!$I$2:$I$1001,,0)</f>
        <v>Yes</v>
      </c>
    </row>
    <row r="965" spans="1:16" x14ac:dyDescent="0.4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_xlfn.XLOOKUP(D965,products!$A$2:$A$49,products!$B$2:$B$49,,0)</f>
        <v>Rob</v>
      </c>
      <c r="J965" t="str">
        <f>_xlfn.XLOOKUP(D965,products!$A$2:$A$49,products!$C$2:$C$49,,0)</f>
        <v>M</v>
      </c>
      <c r="K965" s="4">
        <f>_xlfn.XLOOKUP(D965,products!$A$2:$A$49,products!$D$2:$D$49,,0)</f>
        <v>0.5</v>
      </c>
      <c r="L965" s="5">
        <f>_xlfn.XLOOKUP(D965,products!$A$2:$A$49,products!$E$2:$E$49,,0)</f>
        <v>5.97</v>
      </c>
      <c r="M965" s="5">
        <f t="shared" si="45"/>
        <v>23.88</v>
      </c>
      <c r="N965" t="str">
        <f t="shared" si="46"/>
        <v>Robusta</v>
      </c>
      <c r="O965" t="str">
        <f t="shared" si="47"/>
        <v>Medium</v>
      </c>
      <c r="P965" t="str">
        <f>_xlfn.XLOOKUP(C965,customers!$A$2:$A$1001,customers!$I$2:$I$1001,,0)</f>
        <v>Yes</v>
      </c>
    </row>
    <row r="966" spans="1:16" x14ac:dyDescent="0.4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_xlfn.XLOOKUP(D966,products!$A$2:$A$49,products!$B$2:$B$49,,0)</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Large</v>
      </c>
      <c r="P966" t="str">
        <f>_xlfn.XLOOKUP(C966,customers!$A$2:$A$1001,customers!$I$2:$I$1001,,0)</f>
        <v>No</v>
      </c>
    </row>
    <row r="967" spans="1:16" x14ac:dyDescent="0.4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_xlfn.XLOOKUP(D967,products!$A$2:$A$49,products!$B$2:$B$49,,0)</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Robusta</v>
      </c>
      <c r="O967" t="str">
        <f t="shared" si="47"/>
        <v>Medium</v>
      </c>
      <c r="P967" t="str">
        <f>_xlfn.XLOOKUP(C967,customers!$A$2:$A$1001,customers!$I$2:$I$1001,,0)</f>
        <v>Yes</v>
      </c>
    </row>
    <row r="968" spans="1:16" x14ac:dyDescent="0.4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_xlfn.XLOOKUP(D968,products!$A$2:$A$49,products!$B$2:$B$49,,0)</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Large</v>
      </c>
      <c r="P968" t="str">
        <f>_xlfn.XLOOKUP(C968,customers!$A$2:$A$1001,customers!$I$2:$I$1001,,0)</f>
        <v>Yes</v>
      </c>
    </row>
    <row r="969" spans="1:16" x14ac:dyDescent="0.4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_xlfn.XLOOKUP(D969,products!$A$2:$A$49,products!$B$2:$B$49,,0)</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Robusta</v>
      </c>
      <c r="O969" t="str">
        <f t="shared" si="47"/>
        <v>Dark</v>
      </c>
      <c r="P969" t="str">
        <f>_xlfn.XLOOKUP(C969,customers!$A$2:$A$1001,customers!$I$2:$I$1001,,0)</f>
        <v>Yes</v>
      </c>
    </row>
    <row r="970" spans="1:16" x14ac:dyDescent="0.4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_xlfn.XLOOKUP(D970,products!$A$2:$A$49,products!$B$2:$B$49,,0)</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Robusta</v>
      </c>
      <c r="O970" t="str">
        <f t="shared" si="47"/>
        <v>Medium</v>
      </c>
      <c r="P970" t="str">
        <f>_xlfn.XLOOKUP(C970,customers!$A$2:$A$1001,customers!$I$2:$I$1001,,0)</f>
        <v>No</v>
      </c>
    </row>
    <row r="971" spans="1:16" x14ac:dyDescent="0.4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_xlfn.XLOOKUP(D971,products!$A$2:$A$49,products!$B$2:$B$49,,0)</f>
        <v>Lib</v>
      </c>
      <c r="J971" t="str">
        <f>_xlfn.XLOOKUP(D971,products!$A$2:$A$49,products!$C$2:$C$49,,0)</f>
        <v>D</v>
      </c>
      <c r="K971" s="4">
        <f>_xlfn.XLOOKUP(D971,products!$A$2:$A$49,products!$D$2:$D$49,,0)</f>
        <v>1</v>
      </c>
      <c r="L971" s="5">
        <f>_xlfn.XLOOKUP(D971,products!$A$2:$A$49,products!$E$2:$E$49,,0)</f>
        <v>12.95</v>
      </c>
      <c r="M971" s="5">
        <f t="shared" si="45"/>
        <v>12.95</v>
      </c>
      <c r="N971" t="str">
        <f t="shared" si="46"/>
        <v>Liberica</v>
      </c>
      <c r="O971" t="str">
        <f t="shared" si="47"/>
        <v>Dark</v>
      </c>
      <c r="P971" t="str">
        <f>_xlfn.XLOOKUP(C971,customers!$A$2:$A$1001,customers!$I$2:$I$1001,,0)</f>
        <v>Yes</v>
      </c>
    </row>
    <row r="972" spans="1:16" x14ac:dyDescent="0.4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_xlfn.XLOOKUP(D972,products!$A$2:$A$49,products!$B$2:$B$49,,0)</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_xlfn.XLOOKUP(C972,customers!$A$2:$A$1001,customers!$I$2:$I$1001,,0)</f>
        <v>No</v>
      </c>
    </row>
    <row r="973" spans="1:16" x14ac:dyDescent="0.4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_xlfn.XLOOKUP(D973,products!$A$2:$A$49,products!$B$2:$B$49,,0)</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Large</v>
      </c>
      <c r="P973" t="str">
        <f>_xlfn.XLOOKUP(C973,customers!$A$2:$A$1001,customers!$I$2:$I$1001,,0)</f>
        <v>No</v>
      </c>
    </row>
    <row r="974" spans="1:16" x14ac:dyDescent="0.4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_xlfn.XLOOKUP(D974,products!$A$2:$A$49,products!$B$2:$B$49,,0)</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Large</v>
      </c>
      <c r="P974" t="str">
        <f>_xlfn.XLOOKUP(C974,customers!$A$2:$A$1001,customers!$I$2:$I$1001,,0)</f>
        <v>Yes</v>
      </c>
    </row>
    <row r="975" spans="1:16" x14ac:dyDescent="0.4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_xlfn.XLOOKUP(D975,products!$A$2:$A$49,products!$B$2:$B$49,,0)</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Liberica</v>
      </c>
      <c r="O975" t="str">
        <f t="shared" si="47"/>
        <v>Medium</v>
      </c>
      <c r="P975" t="str">
        <f>_xlfn.XLOOKUP(C975,customers!$A$2:$A$1001,customers!$I$2:$I$1001,,0)</f>
        <v>No</v>
      </c>
    </row>
    <row r="976" spans="1:16" x14ac:dyDescent="0.4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_xlfn.XLOOKUP(D976,products!$A$2:$A$49,products!$B$2:$B$49,,0)</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Robusta</v>
      </c>
      <c r="O976" t="str">
        <f t="shared" si="47"/>
        <v>Dark</v>
      </c>
      <c r="P976" t="str">
        <f>_xlfn.XLOOKUP(C976,customers!$A$2:$A$1001,customers!$I$2:$I$1001,,0)</f>
        <v>Yes</v>
      </c>
    </row>
    <row r="977" spans="1:16" x14ac:dyDescent="0.4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_xlfn.XLOOKUP(D977,products!$A$2:$A$49,products!$B$2:$B$49,,0)</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_xlfn.XLOOKUP(C977,customers!$A$2:$A$1001,customers!$I$2:$I$1001,,0)</f>
        <v>Yes</v>
      </c>
    </row>
    <row r="978" spans="1:16" x14ac:dyDescent="0.4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_xlfn.XLOOKUP(D978,products!$A$2:$A$49,products!$B$2:$B$49,,0)</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Robusta</v>
      </c>
      <c r="O978" t="str">
        <f t="shared" si="47"/>
        <v>Large</v>
      </c>
      <c r="P978" t="str">
        <f>_xlfn.XLOOKUP(C978,customers!$A$2:$A$1001,customers!$I$2:$I$1001,,0)</f>
        <v>Yes</v>
      </c>
    </row>
    <row r="979" spans="1:16" x14ac:dyDescent="0.4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_xlfn.XLOOKUP(D979,products!$A$2:$A$49,products!$B$2:$B$49,,0)</f>
        <v>Rob</v>
      </c>
      <c r="J979" t="str">
        <f>_xlfn.XLOOKUP(D979,products!$A$2:$A$49,products!$C$2:$C$49,,0)</f>
        <v>L</v>
      </c>
      <c r="K979" s="4">
        <f>_xlfn.XLOOKUP(D979,products!$A$2:$A$49,products!$D$2:$D$49,,0)</f>
        <v>1</v>
      </c>
      <c r="L979" s="5">
        <f>_xlfn.XLOOKUP(D979,products!$A$2:$A$49,products!$E$2:$E$49,,0)</f>
        <v>11.95</v>
      </c>
      <c r="M979" s="5">
        <f t="shared" si="45"/>
        <v>59.75</v>
      </c>
      <c r="N979" t="str">
        <f t="shared" si="46"/>
        <v>Robusta</v>
      </c>
      <c r="O979" t="str">
        <f t="shared" si="47"/>
        <v>Large</v>
      </c>
      <c r="P979" t="str">
        <f>_xlfn.XLOOKUP(C979,customers!$A$2:$A$1001,customers!$I$2:$I$1001,,0)</f>
        <v>No</v>
      </c>
    </row>
    <row r="980" spans="1:16" x14ac:dyDescent="0.4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_xlfn.XLOOKUP(D980,products!$A$2:$A$49,products!$B$2:$B$49,,0)</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Large</v>
      </c>
      <c r="P980" t="str">
        <f>_xlfn.XLOOKUP(C980,customers!$A$2:$A$1001,customers!$I$2:$I$1001,,0)</f>
        <v>No</v>
      </c>
    </row>
    <row r="981" spans="1:16" x14ac:dyDescent="0.4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_xlfn.XLOOKUP(D981,products!$A$2:$A$49,products!$B$2:$B$49,,0)</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Robusta</v>
      </c>
      <c r="O981" t="str">
        <f t="shared" si="47"/>
        <v>Dark</v>
      </c>
      <c r="P981" t="str">
        <f>_xlfn.XLOOKUP(C981,customers!$A$2:$A$1001,customers!$I$2:$I$1001,,0)</f>
        <v>No</v>
      </c>
    </row>
    <row r="982" spans="1:16" x14ac:dyDescent="0.4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_xlfn.XLOOKUP(D982,products!$A$2:$A$49,products!$B$2:$B$49,,0)</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_xlfn.XLOOKUP(C982,customers!$A$2:$A$1001,customers!$I$2:$I$1001,,0)</f>
        <v>Yes</v>
      </c>
    </row>
    <row r="983" spans="1:16" x14ac:dyDescent="0.4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_xlfn.XLOOKUP(D983,products!$A$2:$A$49,products!$B$2:$B$49,,0)</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_xlfn.XLOOKUP(C983,customers!$A$2:$A$1001,customers!$I$2:$I$1001,,0)</f>
        <v>Yes</v>
      </c>
    </row>
    <row r="984" spans="1:16" x14ac:dyDescent="0.4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_xlfn.XLOOKUP(D984,products!$A$2:$A$49,products!$B$2:$B$49,,0)</f>
        <v>Rob</v>
      </c>
      <c r="J984" t="str">
        <f>_xlfn.XLOOKUP(D984,products!$A$2:$A$49,products!$C$2:$C$49,,0)</f>
        <v>L</v>
      </c>
      <c r="K984" s="4">
        <f>_xlfn.XLOOKUP(D984,products!$A$2:$A$49,products!$D$2:$D$49,,0)</f>
        <v>1</v>
      </c>
      <c r="L984" s="5">
        <f>_xlfn.XLOOKUP(D984,products!$A$2:$A$49,products!$E$2:$E$49,,0)</f>
        <v>11.95</v>
      </c>
      <c r="M984" s="5">
        <f t="shared" si="45"/>
        <v>23.9</v>
      </c>
      <c r="N984" t="str">
        <f t="shared" si="46"/>
        <v>Robusta</v>
      </c>
      <c r="O984" t="str">
        <f t="shared" si="47"/>
        <v>Large</v>
      </c>
      <c r="P984" t="str">
        <f>_xlfn.XLOOKUP(C984,customers!$A$2:$A$1001,customers!$I$2:$I$1001,,0)</f>
        <v>Yes</v>
      </c>
    </row>
    <row r="985" spans="1:16" x14ac:dyDescent="0.4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_xlfn.XLOOKUP(D985,products!$A$2:$A$49,products!$B$2:$B$49,,0)</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_xlfn.XLOOKUP(C985,customers!$A$2:$A$1001,customers!$I$2:$I$1001,,0)</f>
        <v>Yes</v>
      </c>
    </row>
    <row r="986" spans="1:16" x14ac:dyDescent="0.4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_xlfn.XLOOKUP(D986,products!$A$2:$A$49,products!$B$2:$B$49,,0)</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_xlfn.XLOOKUP(C986,customers!$A$2:$A$1001,customers!$I$2:$I$1001,,0)</f>
        <v>Yes</v>
      </c>
    </row>
    <row r="987" spans="1:16" x14ac:dyDescent="0.4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_xlfn.XLOOKUP(D987,products!$A$2:$A$49,products!$B$2:$B$49,,0)</f>
        <v>Rob</v>
      </c>
      <c r="J987" t="str">
        <f>_xlfn.XLOOKUP(D987,products!$A$2:$A$49,products!$C$2:$C$49,,0)</f>
        <v>L</v>
      </c>
      <c r="K987" s="4">
        <f>_xlfn.XLOOKUP(D987,products!$A$2:$A$49,products!$D$2:$D$49,,0)</f>
        <v>1</v>
      </c>
      <c r="L987" s="5">
        <f>_xlfn.XLOOKUP(D987,products!$A$2:$A$49,products!$E$2:$E$49,,0)</f>
        <v>11.95</v>
      </c>
      <c r="M987" s="5">
        <f t="shared" si="45"/>
        <v>47.8</v>
      </c>
      <c r="N987" t="str">
        <f t="shared" si="46"/>
        <v>Robusta</v>
      </c>
      <c r="O987" t="str">
        <f t="shared" si="47"/>
        <v>Large</v>
      </c>
      <c r="P987" t="str">
        <f>_xlfn.XLOOKUP(C987,customers!$A$2:$A$1001,customers!$I$2:$I$1001,,0)</f>
        <v>No</v>
      </c>
    </row>
    <row r="988" spans="1:16" x14ac:dyDescent="0.4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_xlfn.XLOOKUP(D988,products!$A$2:$A$49,products!$B$2:$B$49,,0)</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Liberica</v>
      </c>
      <c r="O988" t="str">
        <f t="shared" si="47"/>
        <v>Medium</v>
      </c>
      <c r="P988" t="str">
        <f>_xlfn.XLOOKUP(C988,customers!$A$2:$A$1001,customers!$I$2:$I$1001,,0)</f>
        <v>No</v>
      </c>
    </row>
    <row r="989" spans="1:16" x14ac:dyDescent="0.4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_xlfn.XLOOKUP(D989,products!$A$2:$A$49,products!$B$2:$B$49,,0)</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_xlfn.XLOOKUP(C989,customers!$A$2:$A$1001,customers!$I$2:$I$1001,,0)</f>
        <v>Yes</v>
      </c>
    </row>
    <row r="990" spans="1:16" x14ac:dyDescent="0.4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_xlfn.XLOOKUP(D990,products!$A$2:$A$49,products!$B$2:$B$49,,0)</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Robusta</v>
      </c>
      <c r="O990" t="str">
        <f t="shared" si="47"/>
        <v>Medium</v>
      </c>
      <c r="P990" t="str">
        <f>_xlfn.XLOOKUP(C990,customers!$A$2:$A$1001,customers!$I$2:$I$1001,,0)</f>
        <v>Yes</v>
      </c>
    </row>
    <row r="991" spans="1:16" x14ac:dyDescent="0.4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_xlfn.XLOOKUP(D991,products!$A$2:$A$49,products!$B$2:$B$49,,0)</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_xlfn.XLOOKUP(C991,customers!$A$2:$A$1001,customers!$I$2:$I$1001,,0)</f>
        <v>Yes</v>
      </c>
    </row>
    <row r="992" spans="1:16" x14ac:dyDescent="0.4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_xlfn.XLOOKUP(D992,products!$A$2:$A$49,products!$B$2:$B$49,,0)</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_xlfn.XLOOKUP(C992,customers!$A$2:$A$1001,customers!$I$2:$I$1001,,0)</f>
        <v>No</v>
      </c>
    </row>
    <row r="993" spans="1:16" x14ac:dyDescent="0.4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_xlfn.XLOOKUP(D993,products!$A$2:$A$49,products!$B$2:$B$49,,0)</f>
        <v>Lib</v>
      </c>
      <c r="J993" t="str">
        <f>_xlfn.XLOOKUP(D993,products!$A$2:$A$49,products!$C$2:$C$49,,0)</f>
        <v>D</v>
      </c>
      <c r="K993" s="4">
        <f>_xlfn.XLOOKUP(D993,products!$A$2:$A$49,products!$D$2:$D$49,,0)</f>
        <v>0.5</v>
      </c>
      <c r="L993" s="5">
        <f>_xlfn.XLOOKUP(D993,products!$A$2:$A$49,products!$E$2:$E$49,,0)</f>
        <v>7.77</v>
      </c>
      <c r="M993" s="5">
        <f t="shared" si="45"/>
        <v>15.54</v>
      </c>
      <c r="N993" t="str">
        <f t="shared" si="46"/>
        <v>Liberica</v>
      </c>
      <c r="O993" t="str">
        <f t="shared" si="47"/>
        <v>Dark</v>
      </c>
      <c r="P993" t="str">
        <f>_xlfn.XLOOKUP(C993,customers!$A$2:$A$1001,customers!$I$2:$I$1001,,0)</f>
        <v>No</v>
      </c>
    </row>
    <row r="994" spans="1:16" x14ac:dyDescent="0.4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_xlfn.XLOOKUP(D994,products!$A$2:$A$49,products!$B$2:$B$49,,0)</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Liberica</v>
      </c>
      <c r="O994" t="str">
        <f t="shared" si="47"/>
        <v>Large</v>
      </c>
      <c r="P994" t="str">
        <f>_xlfn.XLOOKUP(C994,customers!$A$2:$A$1001,customers!$I$2:$I$1001,,0)</f>
        <v>No</v>
      </c>
    </row>
    <row r="995" spans="1:16" x14ac:dyDescent="0.4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_xlfn.XLOOKUP(D995,products!$A$2:$A$49,products!$B$2:$B$49,,0)</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Large</v>
      </c>
      <c r="P995" t="str">
        <f>_xlfn.XLOOKUP(C995,customers!$A$2:$A$1001,customers!$I$2:$I$1001,,0)</f>
        <v>No</v>
      </c>
    </row>
    <row r="996" spans="1:16" x14ac:dyDescent="0.4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_xlfn.XLOOKUP(D996,products!$A$2:$A$49,products!$B$2:$B$49,,0)</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_xlfn.XLOOKUP(C996,customers!$A$2:$A$1001,customers!$I$2:$I$1001,,0)</f>
        <v>No</v>
      </c>
    </row>
    <row r="997" spans="1:16" x14ac:dyDescent="0.4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_xlfn.XLOOKUP(D997,products!$A$2:$A$49,products!$B$2:$B$49,,0)</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Robusta</v>
      </c>
      <c r="O997" t="str">
        <f t="shared" si="47"/>
        <v>Large</v>
      </c>
      <c r="P997" t="str">
        <f>_xlfn.XLOOKUP(C997,customers!$A$2:$A$1001,customers!$I$2:$I$1001,,0)</f>
        <v>No</v>
      </c>
    </row>
    <row r="998" spans="1:16" x14ac:dyDescent="0.4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_xlfn.XLOOKUP(D998,products!$A$2:$A$49,products!$B$2:$B$49,,0)</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Robusta</v>
      </c>
      <c r="O998" t="str">
        <f t="shared" si="47"/>
        <v>Medium</v>
      </c>
      <c r="P998" t="str">
        <f>_xlfn.XLOOKUP(C998,customers!$A$2:$A$1001,customers!$I$2:$I$1001,,0)</f>
        <v>No</v>
      </c>
    </row>
    <row r="999" spans="1:16" x14ac:dyDescent="0.4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_xlfn.XLOOKUP(D999,products!$A$2:$A$49,products!$B$2:$B$49,,0)</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_xlfn.XLOOKUP(C999,customers!$A$2:$A$1001,customers!$I$2:$I$1001,,0)</f>
        <v>No</v>
      </c>
    </row>
    <row r="1000" spans="1:16" x14ac:dyDescent="0.4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_xlfn.XLOOKUP(D1000,products!$A$2:$A$49,products!$B$2:$B$49,,0)</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_xlfn.XLOOKUP(C1000,customers!$A$2:$A$1001,customers!$I$2:$I$1001,,0)</f>
        <v>No</v>
      </c>
    </row>
    <row r="1001" spans="1:16" x14ac:dyDescent="0.4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_xlfn.XLOOKUP(D1001,products!$A$2:$A$49,products!$B$2:$B$49,,0)</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_xlfn.XLOOKUP(C1001,customers!$A$2:$A$1001,customers!$I$2:$I$1001,,0)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9" workbookViewId="0">
      <selection activeCell="G1" sqref="G1"/>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1" workbookViewId="0">
      <selection activeCell="E2" sqref="E2"/>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Vamsi</dc:creator>
  <cp:keywords/>
  <dc:description/>
  <cp:lastModifiedBy>Sai Vamsi</cp:lastModifiedBy>
  <cp:revision/>
  <dcterms:created xsi:type="dcterms:W3CDTF">2022-11-26T09:51:45Z</dcterms:created>
  <dcterms:modified xsi:type="dcterms:W3CDTF">2025-03-02T17:41:11Z</dcterms:modified>
  <cp:category/>
  <cp:contentStatus/>
</cp:coreProperties>
</file>