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amsi/Documents/Education/Data Analyst Journey/Git Hub Projects/Statistics Project/"/>
    </mc:Choice>
  </mc:AlternateContent>
  <xr:revisionPtr revIDLastSave="0" documentId="13_ncr:1_{B383A26B-77E7-724B-81C8-EE42AF876495}" xr6:coauthVersionLast="47" xr6:coauthVersionMax="47" xr10:uidLastSave="{00000000-0000-0000-0000-000000000000}"/>
  <bookViews>
    <workbookView xWindow="0" yWindow="620" windowWidth="28800" windowHeight="17380" xr2:uid="{E4D2538B-25EE-BE4A-9F47-B3746137F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6" i="1"/>
  <c r="J3" i="1"/>
  <c r="G12" i="1"/>
  <c r="G6" i="1"/>
  <c r="J9" i="1"/>
  <c r="H9" i="1"/>
  <c r="H6" i="1"/>
  <c r="H3" i="1"/>
  <c r="G9" i="1"/>
  <c r="G3" i="1"/>
  <c r="I16" i="1" s="1"/>
  <c r="H12" i="1" l="1"/>
  <c r="I6" i="1" s="1"/>
  <c r="I15" i="1"/>
  <c r="I14" i="1"/>
  <c r="I13" i="1"/>
  <c r="I12" i="1"/>
  <c r="I9" i="1"/>
  <c r="I11" i="1"/>
  <c r="I10" i="1"/>
  <c r="I3" i="1"/>
</calcChain>
</file>

<file path=xl/sharedStrings.xml><?xml version="1.0" encoding="utf-8"?>
<sst xmlns="http://schemas.openxmlformats.org/spreadsheetml/2006/main" count="51" uniqueCount="38">
  <si>
    <t>Name</t>
  </si>
  <si>
    <t>Department</t>
  </si>
  <si>
    <t>Bonus</t>
  </si>
  <si>
    <t>Riya</t>
  </si>
  <si>
    <t>HR</t>
  </si>
  <si>
    <t>Okay</t>
  </si>
  <si>
    <t>Aryan</t>
  </si>
  <si>
    <t>Tech</t>
  </si>
  <si>
    <t>Excellent</t>
  </si>
  <si>
    <t>Neha</t>
  </si>
  <si>
    <t>Sales</t>
  </si>
  <si>
    <t>Simran</t>
  </si>
  <si>
    <t>Karan</t>
  </si>
  <si>
    <t>Poor</t>
  </si>
  <si>
    <t>Finance</t>
  </si>
  <si>
    <t>Rahul</t>
  </si>
  <si>
    <t>Deepa</t>
  </si>
  <si>
    <t>Median Bonus</t>
  </si>
  <si>
    <t>Q1</t>
  </si>
  <si>
    <t>IQR</t>
  </si>
  <si>
    <t>Bonus Range</t>
  </si>
  <si>
    <t>Monthly Sales</t>
  </si>
  <si>
    <t>Feedback</t>
  </si>
  <si>
    <t>Aisha</t>
  </si>
  <si>
    <t>David</t>
  </si>
  <si>
    <t>Carlos</t>
  </si>
  <si>
    <t>Average Bonus</t>
  </si>
  <si>
    <t>Mode Range</t>
  </si>
  <si>
    <t>Q2</t>
  </si>
  <si>
    <t>Q3</t>
  </si>
  <si>
    <t>Lower bounds of outliners</t>
  </si>
  <si>
    <t>Upper bounds of outliners</t>
  </si>
  <si>
    <t>Outliners in Bonus column</t>
  </si>
  <si>
    <t>Standard Deviation P</t>
  </si>
  <si>
    <t>Standard Deviation S</t>
  </si>
  <si>
    <t>80th Percentile bonus</t>
  </si>
  <si>
    <t>Percentile rank for bonus of 6400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</si>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</sst>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Outliners in Bonus column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Sheet1!$I$9:$I$16</c:f>
              <c:numCache>
                <c:formatCode>General</c:formatCode>
                <c:ptCount val="8"/>
                <c:pt idx="0">
                  <c:v>-0.15996226301201663</c:v>
                </c:pt>
                <c:pt idx="1">
                  <c:v>0.90645282373476088</c:v>
                </c:pt>
                <c:pt idx="2">
                  <c:v>-1.0486415019676645</c:v>
                </c:pt>
                <c:pt idx="3">
                  <c:v>-2.1150565887144421</c:v>
                </c:pt>
                <c:pt idx="4">
                  <c:v>0.55098112815250178</c:v>
                </c:pt>
                <c:pt idx="5">
                  <c:v>0.19550943257024256</c:v>
                </c:pt>
                <c:pt idx="6">
                  <c:v>-0.33769811080314621</c:v>
                </c:pt>
                <c:pt idx="7">
                  <c:v>0.72871697594363127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F14F-9545-AAFDC8E74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42736"/>
        <c:axId val="391844448"/>
      </c:barChart>
      <c:catAx>
        <c:axId val="3918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4448"/>
        <c:crosses val="autoZero"/>
        <c:auto val="1"/>
        <c:lblAlgn val="ctr"/>
        <c:lblOffset val="100"/>
        <c:noMultiLvlLbl val="0"/>
      </c:catAx>
      <c:valAx>
        <c:axId val="3918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13</xdr:row>
      <xdr:rowOff>0</xdr:rowOff>
    </xdr:from>
    <xdr:to>
      <xdr:col>15</xdr:col>
      <xdr:colOff>654050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E1A2E-3D19-3DF9-7F25-F5DE6AD0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66D5-0B6A-A94B-BFEA-A43342649EEC}" name="Table1" displayName="Table1" ref="A1:E11" totalsRowShown="0" headerRowDxfId="8" dataDxfId="7">
  <autoFilter ref="A1:E11" xr:uid="{637366D5-0B6A-A94B-BFEA-A43342649EEC}"/>
  <tableColumns count="5">
    <tableColumn id="1" xr3:uid="{21B3152A-73C6-174D-8D33-545DB128927D}" name="Name" dataDxfId="6"/>
    <tableColumn id="2" xr3:uid="{EE637160-5FE4-564B-8B0B-D8D2E7D52165}" name="Department" dataDxfId="5"/>
    <tableColumn id="3" xr3:uid="{50A74392-99C3-7E4D-8E3E-380B8E25549E}" name="Monthly Sales" dataDxfId="4"/>
    <tableColumn id="4" xr3:uid="{253CEE57-CF77-9A43-99DD-4E7BF5A60EF6}" name="Bonus" dataDxfId="3"/>
    <tableColumn id="5" xr3:uid="{583552C9-1E62-F244-B6C9-971AC1A74C6F}" name="Feedbac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C29-E11E-6247-989C-627C207B79EF}">
  <dimension ref="A1:K19"/>
  <sheetViews>
    <sheetView tabSelected="1" topLeftCell="G1" workbookViewId="0">
      <selection activeCell="I23" sqref="I23"/>
    </sheetView>
  </sheetViews>
  <sheetFormatPr baseColWidth="10" defaultRowHeight="18" x14ac:dyDescent="0.2"/>
  <cols>
    <col min="1" max="1" width="9.33203125" style="3" customWidth="1"/>
    <col min="2" max="2" width="15.6640625" style="3" customWidth="1"/>
    <col min="3" max="3" width="17.83203125" style="3" customWidth="1"/>
    <col min="4" max="4" width="9.6640625" style="3" customWidth="1"/>
    <col min="5" max="5" width="13.1640625" style="3" customWidth="1"/>
    <col min="6" max="6" width="23" style="3" bestFit="1" customWidth="1"/>
    <col min="7" max="7" width="16" style="3" bestFit="1" customWidth="1"/>
    <col min="8" max="8" width="20.33203125" style="3" bestFit="1" customWidth="1"/>
    <col min="9" max="9" width="28.83203125" style="3" bestFit="1" customWidth="1"/>
    <col min="10" max="10" width="35.6640625" style="3" bestFit="1" customWidth="1"/>
    <col min="11" max="16384" width="10.83203125" style="3"/>
  </cols>
  <sheetData>
    <row r="1" spans="1:11" x14ac:dyDescent="0.2">
      <c r="A1" s="2" t="s">
        <v>0</v>
      </c>
      <c r="B1" s="2" t="s">
        <v>1</v>
      </c>
      <c r="C1" s="2" t="s">
        <v>21</v>
      </c>
      <c r="D1" s="2" t="s">
        <v>2</v>
      </c>
      <c r="E1" s="2" t="s">
        <v>22</v>
      </c>
      <c r="G1" s="4" t="s">
        <v>37</v>
      </c>
      <c r="H1" s="4"/>
      <c r="I1" s="4"/>
      <c r="J1" s="4"/>
      <c r="K1" s="2"/>
    </row>
    <row r="2" spans="1:11" x14ac:dyDescent="0.2">
      <c r="A2" s="3" t="s">
        <v>23</v>
      </c>
      <c r="B2" s="3" t="s">
        <v>7</v>
      </c>
      <c r="C2" s="3">
        <v>23000</v>
      </c>
      <c r="D2" s="3">
        <v>6000</v>
      </c>
      <c r="E2" s="3" t="s">
        <v>8</v>
      </c>
      <c r="G2" s="2" t="s">
        <v>26</v>
      </c>
      <c r="H2" s="2" t="s">
        <v>18</v>
      </c>
      <c r="I2" s="2" t="s">
        <v>31</v>
      </c>
      <c r="J2" s="2" t="s">
        <v>33</v>
      </c>
    </row>
    <row r="3" spans="1:11" x14ac:dyDescent="0.2">
      <c r="A3" s="3" t="s">
        <v>15</v>
      </c>
      <c r="B3" s="3" t="s">
        <v>10</v>
      </c>
      <c r="C3" s="3">
        <v>27000</v>
      </c>
      <c r="D3" s="3">
        <v>7200</v>
      </c>
      <c r="E3" s="3" t="s">
        <v>8</v>
      </c>
      <c r="G3" s="3">
        <f>AVERAGE(D2:D12)</f>
        <v>6180</v>
      </c>
      <c r="H3" s="3">
        <f>_xlfn.QUARTILE.INC(D2:D11,1)</f>
        <v>5850</v>
      </c>
      <c r="I3" s="3">
        <f>H9+(1.5*H12)</f>
        <v>8600</v>
      </c>
      <c r="J3" s="3">
        <f>ROUND(_xlfn.STDEV.P(D2:D11),2)</f>
        <v>1067.52</v>
      </c>
      <c r="K3" s="2"/>
    </row>
    <row r="4" spans="1:11" x14ac:dyDescent="0.2">
      <c r="A4" s="3" t="s">
        <v>9</v>
      </c>
      <c r="B4" s="3" t="s">
        <v>4</v>
      </c>
      <c r="C4" s="3">
        <v>19500</v>
      </c>
      <c r="D4" s="3">
        <v>5000</v>
      </c>
      <c r="E4" s="3" t="s">
        <v>5</v>
      </c>
      <c r="G4" s="2"/>
      <c r="H4" s="2"/>
      <c r="I4" s="2"/>
      <c r="J4" s="2"/>
      <c r="K4" s="2"/>
    </row>
    <row r="5" spans="1:11" x14ac:dyDescent="0.2">
      <c r="A5" s="3" t="s">
        <v>11</v>
      </c>
      <c r="B5" s="3" t="s">
        <v>7</v>
      </c>
      <c r="C5" s="3">
        <v>15000</v>
      </c>
      <c r="D5" s="3">
        <v>3800</v>
      </c>
      <c r="E5" s="3" t="s">
        <v>13</v>
      </c>
      <c r="G5" s="2" t="s">
        <v>17</v>
      </c>
      <c r="H5" s="2" t="s">
        <v>28</v>
      </c>
      <c r="I5" s="2" t="s">
        <v>30</v>
      </c>
      <c r="J5" s="2" t="s">
        <v>34</v>
      </c>
    </row>
    <row r="6" spans="1:11" x14ac:dyDescent="0.2">
      <c r="A6" s="3" t="s">
        <v>24</v>
      </c>
      <c r="B6" s="3" t="s">
        <v>10</v>
      </c>
      <c r="C6" s="3">
        <v>28000</v>
      </c>
      <c r="D6" s="3">
        <v>6800</v>
      </c>
      <c r="E6" s="3" t="s">
        <v>8</v>
      </c>
      <c r="G6" s="3">
        <f>MEDIAN(D2:D11)</f>
        <v>6300</v>
      </c>
      <c r="H6" s="3">
        <f>_xlfn.QUARTILE.INC(D2:D11,2)</f>
        <v>6300</v>
      </c>
      <c r="I6" s="3">
        <f>H3-(1.5*H12)</f>
        <v>4200</v>
      </c>
      <c r="J6" s="3">
        <f>ROUND(_xlfn.STDEV.S(D2:D11),2)</f>
        <v>1125.27</v>
      </c>
      <c r="K6" s="2"/>
    </row>
    <row r="7" spans="1:11" x14ac:dyDescent="0.2">
      <c r="A7" s="3" t="s">
        <v>3</v>
      </c>
      <c r="B7" s="3" t="s">
        <v>14</v>
      </c>
      <c r="C7" s="3">
        <v>26000</v>
      </c>
      <c r="D7" s="3">
        <v>6400</v>
      </c>
      <c r="E7" s="3" t="s">
        <v>5</v>
      </c>
      <c r="G7" s="2"/>
      <c r="H7" s="2"/>
      <c r="I7" s="2"/>
      <c r="J7" s="2"/>
      <c r="K7" s="2"/>
    </row>
    <row r="8" spans="1:11" x14ac:dyDescent="0.2">
      <c r="A8" s="3" t="s">
        <v>12</v>
      </c>
      <c r="B8" s="3" t="s">
        <v>4</v>
      </c>
      <c r="C8" s="3">
        <v>21000</v>
      </c>
      <c r="D8" s="3">
        <v>5800</v>
      </c>
      <c r="E8" s="3" t="s">
        <v>5</v>
      </c>
      <c r="G8" s="2" t="s">
        <v>20</v>
      </c>
      <c r="H8" s="2" t="s">
        <v>29</v>
      </c>
      <c r="I8" s="2" t="s">
        <v>32</v>
      </c>
      <c r="J8" s="2" t="s">
        <v>35</v>
      </c>
    </row>
    <row r="9" spans="1:11" x14ac:dyDescent="0.2">
      <c r="A9" s="3" t="s">
        <v>16</v>
      </c>
      <c r="B9" s="3" t="s">
        <v>14</v>
      </c>
      <c r="C9" s="3">
        <v>25000</v>
      </c>
      <c r="D9" s="3">
        <v>7000</v>
      </c>
      <c r="E9" s="3" t="s">
        <v>8</v>
      </c>
      <c r="G9" s="3">
        <f>MAX(D2:D11)-MIN(D2:D11)</f>
        <v>3800</v>
      </c>
      <c r="H9" s="3">
        <f>_xlfn.QUARTILE.INC(D2:D11,3)</f>
        <v>6950</v>
      </c>
      <c r="I9" s="3">
        <f t="shared" ref="I9:I16" si="0">(D2-G$3)/_xlfn.STDEV.S(D$2:D$11)</f>
        <v>-0.15996226301201663</v>
      </c>
      <c r="J9" s="3">
        <f>_xlfn.PERCENTILE.INC(D2:D11, 0.8)</f>
        <v>7040</v>
      </c>
      <c r="K9" s="2"/>
    </row>
    <row r="10" spans="1:11" x14ac:dyDescent="0.2">
      <c r="A10" s="3" t="s">
        <v>25</v>
      </c>
      <c r="B10" s="3" t="s">
        <v>10</v>
      </c>
      <c r="C10" s="3">
        <v>29000</v>
      </c>
      <c r="D10" s="3">
        <v>7600</v>
      </c>
      <c r="E10" s="3" t="s">
        <v>8</v>
      </c>
      <c r="G10" s="2"/>
      <c r="H10" s="2"/>
      <c r="I10" s="3">
        <f t="shared" si="0"/>
        <v>0.90645282373476088</v>
      </c>
      <c r="J10" s="2"/>
      <c r="K10" s="2"/>
    </row>
    <row r="11" spans="1:11" x14ac:dyDescent="0.2">
      <c r="A11" s="3" t="s">
        <v>6</v>
      </c>
      <c r="B11" s="3" t="s">
        <v>7</v>
      </c>
      <c r="C11" s="3">
        <v>24000</v>
      </c>
      <c r="D11" s="3">
        <v>6200</v>
      </c>
      <c r="E11" s="3" t="s">
        <v>8</v>
      </c>
      <c r="G11" s="2" t="s">
        <v>27</v>
      </c>
      <c r="H11" s="2" t="s">
        <v>19</v>
      </c>
      <c r="I11" s="3">
        <f t="shared" si="0"/>
        <v>-1.0486415019676645</v>
      </c>
      <c r="J11" s="2" t="s">
        <v>36</v>
      </c>
      <c r="K11" s="2"/>
    </row>
    <row r="12" spans="1:11" x14ac:dyDescent="0.2">
      <c r="G12" s="3" t="e">
        <f>_xlfn.MODE.SNGL(D2:D11)</f>
        <v>#N/A</v>
      </c>
      <c r="H12" s="3">
        <f>H9-H3</f>
        <v>1100</v>
      </c>
      <c r="I12" s="3">
        <f t="shared" si="0"/>
        <v>-2.1150565887144421</v>
      </c>
      <c r="J12" s="3">
        <f>ROUND(_xlfn.PERCENTRANK.INC(D2:D11, 6400),2)</f>
        <v>0.56000000000000005</v>
      </c>
    </row>
    <row r="13" spans="1:11" x14ac:dyDescent="0.2">
      <c r="A13" s="1"/>
      <c r="I13" s="3">
        <f t="shared" si="0"/>
        <v>0.55098112815250178</v>
      </c>
    </row>
    <row r="14" spans="1:11" x14ac:dyDescent="0.2">
      <c r="A14"/>
      <c r="I14" s="3">
        <f t="shared" si="0"/>
        <v>0.19550943257024256</v>
      </c>
    </row>
    <row r="15" spans="1:11" x14ac:dyDescent="0.2">
      <c r="A15"/>
      <c r="I15" s="3">
        <f t="shared" si="0"/>
        <v>-0.33769811080314621</v>
      </c>
    </row>
    <row r="16" spans="1:11" x14ac:dyDescent="0.2">
      <c r="A16"/>
      <c r="I16" s="3">
        <f t="shared" si="0"/>
        <v>0.72871697594363127</v>
      </c>
    </row>
    <row r="17" spans="1:1" x14ac:dyDescent="0.2">
      <c r="A17"/>
    </row>
    <row r="18" spans="1:1" x14ac:dyDescent="0.2">
      <c r="A18"/>
    </row>
    <row r="19" spans="1:1" x14ac:dyDescent="0.2">
      <c r="A19"/>
    </row>
  </sheetData>
  <mergeCells count="1">
    <mergeCell ref="G1:J1"/>
  </mergeCells>
  <conditionalFormatting sqref="D2:D11">
    <cfRule type="cellIs" dxfId="1" priority="2" operator="equal">
      <formula>3800</formula>
    </cfRule>
    <cfRule type="cellIs" dxfId="0" priority="3" operator="equal">
      <formula>7600</formula>
    </cfRule>
  </conditionalFormatting>
  <conditionalFormatting sqref="I9:I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2025-07-10T17:50:41Z</dcterms:created>
  <dcterms:modified xsi:type="dcterms:W3CDTF">2025-09-23T15:39:55Z</dcterms:modified>
</cp:coreProperties>
</file>