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anjoisscott/Library/Containers/com.microsoft.Excel/Data/Desktop/"/>
    </mc:Choice>
  </mc:AlternateContent>
  <xr:revisionPtr revIDLastSave="0" documentId="13_ncr:1_{EE9732C4-D886-7740-B7D6-BA7BF3831482}" xr6:coauthVersionLast="40" xr6:coauthVersionMax="40" xr10:uidLastSave="{00000000-0000-0000-0000-000000000000}"/>
  <bookViews>
    <workbookView xWindow="20" yWindow="460" windowWidth="28800" windowHeight="16620" activeTab="4" xr2:uid="{00000000-000D-0000-FFFF-FFFF00000000}"/>
  </bookViews>
  <sheets>
    <sheet name="Cat Chart" sheetId="2" r:id="rId1"/>
    <sheet name="Sub Chart" sheetId="4" r:id="rId2"/>
    <sheet name="Pivot 5" sheetId="5" r:id="rId3"/>
    <sheet name="Source Data" sheetId="1" r:id="rId4"/>
    <sheet name="Questions" sheetId="7" r:id="rId5"/>
  </sheets>
  <definedNames>
    <definedName name="_xlnm._FilterDatabase" localSheetId="3" hidden="1">'Source Data'!$A$1:$R$4115</definedName>
  </definedNames>
  <calcPr calcId="181029"/>
  <pivotCaches>
    <pivotCache cacheId="14" r:id="rId6"/>
    <pivotCache cacheId="16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<sst xmlns="http://schemas.openxmlformats.org/spreadsheetml/2006/main" count="24804" uniqueCount="8383">
  <si>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</si>
  <si>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</si>
  <si>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</si>
  <si>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</si>
  <si>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</si>
  <si>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</si>
  <si>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</si>
  <si>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</si>
  <si>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</si>
  <si>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</si>
  <si>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</si>
  <si>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</si>
  <si>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</si>
  <si>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</si>
  <si>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</si>
  <si>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</si>
  <si>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</si>
  <si>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</si>
  <si>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</si>
  <si>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</si>
  <si>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</si>
  <si>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</si>
  <si>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</si>
  <si>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</si>
  <si>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</si>
  <si>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</si>
  <si>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</si>
  <si>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</si>
  <si>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</si>
  <si>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</si>
  <si>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</si>
  <si>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</si>
  <si>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</si>
  <si>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</si>
  <si>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</si>
  <si>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</si>
  <si>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</si>
  <si>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</si>
  <si>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</si>
  <si>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</si>
  <si>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</si>
  <si>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</si>
  <si>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</si>
  <si>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</si>
  <si>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</si>
  <si>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</si>
  <si>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</si>
  <si>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</si>
  <si>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</si>
  <si>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</si>
  <si>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</si>
  <si>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</si>
  <si>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</si>
  <si>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</si>
  <si>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</si>
  <si>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</si>
  <si>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</si>
  <si>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</si>
  <si>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</si>
  <si>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</si>
  <si>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</si>
  <si>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</si>
  <si>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</si>
  <si>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</si>
  <si>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</si>
  <si>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</si>
  <si>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</si>
  <si>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</si>
  <si>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</si>
  <si>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</si>
  <si>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</si>
  <si>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</si>
  <si>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</si>
  <si>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</si>
  <si>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</si>
  <si>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</si>
  <si>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</si>
  <si>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</si>
  <si>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</si>
  <si>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</si>
  <si>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</si>
  <si>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</si>
  <si>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</si>
  <si>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</si>
  <si>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</si>
  <si>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</si>
  <si>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</si>
  <si>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</si>
  <si>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</si>
  <si>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</si>
  <si>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</si>
  <si>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</si>
  <si>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</si>
  <si>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</si>
  <si>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</si>
  <si>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</si>
  <si>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</si>
  <si>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</si>
  <si>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</si>
  <si>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</si>
  <si>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</si>
  <si>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</si>
  <si>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</si>
  <si>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</si>
  <si>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</si>
  <si>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</si>
  <si>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</si>
  <si>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</si>
  <si>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</si>
  <si>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</si>
  <si>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</si>
  <si>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</si>
  <si>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</si>
  <si>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</si>
  <si>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</si>
  <si>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</si>
  <si>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</si>
  <si>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</si>
  <si>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</si>
  <si>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</si>
  <si>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</si>
  <si>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</si>
  <si>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</si>
  <si>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</si>
  <si>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</si>
  <si>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</si>
  <si>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</si>
  <si>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</si>
  <si>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</si>
  <si>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</si>
  <si>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</si>
  <si>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</si>
  <si>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</si>
  <si>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</si>
  <si>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</si>
  <si>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</si>
  <si>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</si>
  <si>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</si>
  <si>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</si>
  <si>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</si>
  <si>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</si>
  <si>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</si>
  <si>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</si>
  <si>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</si>
  <si>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</si>
  <si>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</si>
  <si>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</si>
  <si>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</si>
  <si>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</si>
  <si>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</si>
  <si>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</si>
  <si>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</si>
  <si>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</si>
  <si>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</si>
  <si>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</si>
  <si>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</si>
  <si>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</si>
  <si>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</si>
  <si>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</si>
  <si>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</si>
  <si>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</si>
  <si>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</si>
  <si>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</si>
  <si>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</si>
  <si>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</si>
  <si>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</si>
  <si>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</si>
  <si>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</si>
  <si>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</si>
  <si>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</si>
  <si>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</si>
  <si>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</si>
  <si>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</si>
  <si>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</si>
  <si>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</si>
  <si>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</si>
  <si>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</si>
  <si>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</si>
  <si>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</si>
  <si>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</si>
  <si>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</si>
  <si>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</si>
  <si>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</si>
  <si>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</si>
  <si>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</si>
  <si>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</si>
  <si>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</si>
  <si>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</si>
  <si>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</si>
  <si>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</si>
  <si>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</si>
  <si>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</si>
  <si>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</si>
  <si>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</si>
  <si>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</si>
  <si>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</si>
  <si>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</si>
  <si>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</si>
  <si>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</si>
  <si>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</si>
  <si>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</si>
  <si>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</si>
  <si>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</si>
  <si>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</si>
  <si>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</si>
  <si>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</si>
  <si>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</si>
  <si>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</si>
  <si>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</si>
  <si>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</si>
  <si>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</si>
  <si>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</si>
  <si>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</si>
  <si>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</si>
  <si>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</si>
  <si>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</si>
  <si>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</si>
  <si>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</si>
  <si>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</si>
  <si>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</si>
  <si>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</si>
  <si>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</si>
  <si>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</si>
  <si>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</si>
  <si>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</si>
  <si>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</si>
  <si>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</si>
  <si>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</si>
  <si>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</si>
  <si>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</si>
  <si>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</si>
  <si>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</si>
  <si>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</si>
  <si>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</si>
  <si>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</si>
  <si>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</si>
  <si>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</si>
  <si>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</si>
  <si>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</si>
  <si>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</si>
  <si>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</si>
  <si>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</si>
  <si>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</si>
  <si>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</si>
  <si>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</si>
  <si>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</si>
  <si>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</si>
  <si>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</si>
  <si>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</si>
  <si>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</si>
  <si>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</si>
  <si>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</si>
  <si>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</si>
  <si>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</si>
  <si>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</si>
  <si>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</si>
  <si>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</si>
  <si>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</si>
  <si>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</si>
  <si>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</si>
  <si>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</si>
  <si>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</si>
  <si>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</si>
  <si>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</si>
  <si>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</si>
  <si>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</si>
  <si>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</si>
  <si>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</si>
  <si>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</si>
  <si>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</si>
  <si>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</si>
  <si>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</si>
  <si>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</si>
  <si>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</si>
  <si>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</si>
  <si>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</si>
  <si>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</si>
  <si>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</si>
  <si>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</si>
  <si>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</si>
  <si>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</si>
  <si>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</si>
  <si>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</si>
  <si>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</si>
  <si>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</si>
  <si>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</si>
  <si>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</si>
  <si>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</si>
  <si>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</si>
  <si>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</si>
  <si>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</si>
  <si>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</si>
  <si>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</si>
  <si>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</si>
  <si>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</si>
  <si>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</si>
  <si>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</si>
  <si>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</si>
  <si>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</si>
  <si>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</si>
  <si>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</si>
  <si>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</si>
  <si>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</si>
  <si>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</si>
  <si>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</si>
  <si>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</si>
  <si>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</si>
  <si>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</si>
  <si>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</si>
  <si>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</si>
  <si>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</si>
  <si>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</si>
  <si>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</si>
  <si>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</si>
  <si>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</si>
  <si>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</si>
  <si>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</si>
  <si>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</si>
  <si>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</si>
  <si>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</si>
  <si>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</si>
  <si>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</si>
  <si>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</si>
  <si>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</si>
  <si>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</si>
  <si>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</si>
  <si>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</si>
  <si>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</si>
  <si>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</si>
  <si>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</si>
  <si>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</si>
  <si>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</si>
  <si>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</si>
  <si>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</si>
  <si>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</si>
  <si>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</si>
  <si>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</si>
  <si>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</si>
  <si>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</si>
  <si>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</si>
  <si>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</si>
  <si>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</si>
  <si>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</si>
  <si>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</si>
  <si>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</si>
  <si>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</si>
  <si>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</si>
  <si>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</si>
  <si>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</si>
  <si>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</si>
  <si>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</si>
  <si>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</si>
  <si>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</si>
  <si>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</si>
  <si>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</si>
  <si>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</si>
  <si>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</si>
  <si>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</si>
  <si>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</si>
  <si>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</si>
  <si>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</si>
  <si>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</si>
  <si>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</si>
  <si>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</si>
  <si>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</si>
  <si>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</si>
  <si>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</si>
  <si>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</si>
  <si>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</si>
  <si>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</si>
  <si>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</si>
  <si>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</si>
  <si>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</si>
  <si>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</si>
  <si>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</si>
  <si>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</si>
  <si>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</si>
  <si>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</si>
  <si>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</si>
  <si>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</si>
  <si>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</si>
  <si>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</si>
  <si>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</si>
  <si>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</si>
  <si>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</si>
  <si>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</si>
  <si>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</si>
  <si>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</si>
  <si>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</si>
  <si>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</si>
  <si>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</si>
  <si>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</si>
  <si>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</si>
  <si>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</si>
  <si>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</si>
  <si>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</si>
  <si>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</si>
  <si>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</si>
  <si>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</si>
  <si>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</si>
  <si>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</si>
  <si>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</si>
  <si>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</si>
  <si>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</si>
  <si>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</si>
  <si>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</si>
  <si>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</si>
  <si>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</si>
  <si>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</si>
  <si>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</si>
  <si>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</si>
  <si>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</si>
  <si>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</si>
  <si>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</si>
  <si>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</si>
  <si>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</si>
  <si>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</si>
  <si>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</si>
  <si>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</si>
  <si>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</si>
  <si>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</si>
  <si>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</si>
  <si>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</si>
  <si>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</si>
  <si>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</si>
  <si>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</si>
  <si>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</si>
  <si>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</si>
  <si>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</si>
  <si>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</si>
  <si>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</si>
  <si>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</si>
  <si>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</si>
  <si>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</si>
  <si>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</si>
  <si>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</si>
  <si>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</si>
  <si>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</si>
  <si>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</si>
  <si>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</si>
  <si>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</si>
  <si>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</si>
  <si>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</si>
  <si>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</si>
  <si>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</si>
  <si>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</si>
  <si>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</si>
  <si>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</si>
  <si>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</si>
  <si>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</si>
  <si>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</si>
  <si>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</si>
  <si>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</si>
  <si>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</si>
  <si>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</si>
  <si>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</si>
  <si>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</si>
  <si>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</si>
  <si>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</si>
  <si>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</si>
  <si>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</si>
  <si>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</si>
  <si>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</si>
  <si>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</si>
  <si>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</si>
  <si>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</si>
  <si>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</si>
  <si>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</si>
  <si>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</si>
  <si>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</si>
  <si>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</si>
  <si>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</si>
  <si>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</si>
  <si>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</si>
  <si>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</si>
  <si>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</si>
  <si>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</si>
  <si>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</si>
  <si>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</si>
  <si>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</si>
  <si>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</si>
  <si>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</si>
  <si>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</si>
  <si>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</si>
  <si>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</si>
  <si>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</si>
  <si>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</si>
  <si>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</si>
  <si>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</si>
  <si>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</si>
  <si>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</si>
  <si>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</si>
  <si>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</si>
  <si>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</si>
  <si>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</si>
  <si>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</si>
  <si>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</si>
  <si>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</si>
  <si>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</si>
  <si>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</si>
  <si>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</si>
  <si>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</si>
  <si>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</si>
  <si>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</si>
  <si>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</si>
  <si>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</si>
  <si>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</si>
  <si>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</si>
  <si>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</si>
  <si>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</si>
  <si>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</si>
  <si>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</si>
  <si>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</si>
  <si>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</si>
  <si>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</si>
  <si>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</si>
  <si>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</si>
  <si>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</si>
  <si>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</si>
  <si>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</si>
  <si>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</si>
  <si>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</si>
  <si>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</si>
  <si>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</si>
  <si>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</si>
  <si>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</si>
  <si>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</si>
  <si>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</si>
  <si>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</si>
  <si>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</si>
  <si>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</si>
  <si>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</si>
  <si>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</si>
  <si>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</si>
  <si>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</si>
  <si>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</si>
  <si>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</si>
  <si>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</si>
  <si>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</si>
  <si>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</si>
  <si>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</si>
  <si>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</si>
  <si>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</si>
  <si>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</si>
  <si>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</si>
  <si>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</si>
  <si>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</si>
  <si>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</si>
  <si>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</si>
  <si>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</si>
  <si>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</si>
  <si>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</si>
  <si>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</si>
  <si>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</si>
  <si>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</si>
  <si>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</si>
  <si>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</si>
  <si>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</si>
  <si>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</si>
  <si>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</si>
  <si>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</si>
  <si>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</si>
  <si>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</si>
  <si>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</si>
  <si>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</si>
  <si>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</si>
  <si>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</si>
  <si>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</si>
  <si>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</si>
  <si>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</si>
  <si>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</si>
  <si>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</si>
  <si>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</si>
  <si>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</si>
  <si>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</si>
  <si>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</si>
  <si>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</si>
  <si>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</si>
  <si>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</si>
  <si>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</si>
  <si>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</si>
  <si>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</si>
  <si>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</si>
  <si>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</si>
  <si>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</si>
  <si>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</si>
  <si>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</si>
  <si>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</si>
  <si>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</si>
  <si>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</si>
  <si>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</si>
  <si>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</si>
  <si>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</si>
  <si>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</si>
  <si>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</si>
  <si>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</si>
  <si>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</si>
  <si>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</si>
  <si>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</si>
  <si>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</si>
  <si>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</si>
  <si>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</si>
  <si>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</si>
  <si>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</si>
  <si>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</si>
  <si>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</si>
  <si>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</si>
  <si>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</si>
  <si>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</si>
  <si>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</si>
  <si>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</si>
  <si>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</si>
  <si>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</si>
  <si>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</si>
  <si>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</si>
  <si>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</si>
  <si>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</si>
  <si>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</si>
  <si>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</si>
  <si>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</si>
  <si>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</si>
  <si>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</si>
  <si>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</si>
  <si>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</si>
  <si>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</si>
  <si>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</si>
  <si>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</si>
  <si>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</si>
  <si>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</si>
  <si>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</si>
  <si>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</si>
  <si>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</si>
  <si>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</si>
  <si>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</si>
  <si>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</si>
  <si>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</si>
  <si>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</si>
  <si>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</si>
  <si>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</si>
  <si>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</si>
  <si>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</si>
  <si>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</si>
  <si>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</si>
  <si>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</si>
  <si>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</si>
  <si>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</si>
  <si>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</si>
  <si>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</si>
  <si>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</si>
  <si>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</si>
  <si>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</si>
  <si>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</si>
  <si>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</si>
  <si>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</si>
  <si>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</si>
  <si>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</si>
  <si>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</si>
  <si>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</si>
  <si>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</si>
  <si>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</si>
  <si>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</si>
  <si>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</si>
  <si>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</si>
  <si>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</si>
  <si>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</si>
  <si>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</si>
  <si>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</si>
  <si>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</si>
  <si>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</si>
  <si>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</si>
  <si>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</si>
  <si>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</si>
  <si>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</si>
  <si>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</si>
  <si>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</si>
  <si>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</si>
  <si>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</si>
  <si>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</si>
  <si>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</si>
  <si>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</si>
  <si>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</si>
  <si>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</si>
  <si>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</si>
  <si>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</si>
  <si>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</si>
  <si>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</si>
  <si>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</si>
  <si>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</si>
  <si>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</si>
  <si>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</si>
  <si>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</si>
  <si>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</si>
  <si>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</si>
  <si>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</si>
  <si>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</si>
  <si>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</si>
  <si>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</si>
  <si>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</si>
  <si>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</si>
  <si>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</si>
  <si>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</si>
  <si>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</si>
  <si>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</si>
  <si>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</si>
  <si>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</si>
  <si>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</si>
  <si>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</si>
  <si>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</si>
  <si>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</si>
  <si>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</si>
  <si>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</si>
  <si>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</si>
  <si>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</si>
  <si>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</si>
  <si>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</si>
  <si>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</si>
  <si>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</si>
  <si>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</si>
  <si>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</si>
  <si>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</si>
  <si>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</si>
  <si>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</si>
  <si>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</si>
  <si>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</si>
  <si>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</si>
  <si>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</si>
  <si>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</si>
  <si>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</si>
  <si>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</si>
  <si>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</si>
  <si>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</si>
  <si>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</si>
  <si>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</si>
  <si>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</si>
  <si>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</si>
  <si>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</si>
  <si>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</si>
  <si>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</si>
  <si>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</si>
  <si>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</si>
  <si>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</si>
  <si>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</si>
  <si>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</si>
  <si>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</si>
  <si>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</si>
  <si>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</si>
  <si>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</si>
  <si>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</si>
  <si>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</si>
  <si>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</si>
  <si>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</si>
  <si>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</si>
  <si>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</si>
  <si>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</si>
  <si>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</si>
  <si>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</si>
  <si>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</si>
  <si>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</si>
  <si>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</si>
  <si>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</si>
  <si>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</si>
  <si>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</si>
  <si>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</si>
  <si>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</si>
  <si>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</si>
  <si>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</si>
  <si>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</si>
  <si>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</si>
  <si>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</si>
  <si>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</si>
  <si>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</si>
  <si>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</si>
  <si>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</si>
  <si>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</si>
  <si>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</si>
  <si>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</si>
  <si>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</si>
  <si>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</si>
  <si>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</si>
  <si>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</si>
  <si>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</si>
  <si>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</si>
  <si>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</si>
  <si>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</si>
  <si>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</si>
  <si>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</si>
  <si>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</si>
  <si>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</si>
  <si>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</si>
  <si>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</si>
  <si>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</si>
  <si>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</si>
  <si>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</si>
  <si>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</si>
  <si>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</si>
  <si>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</si>
  <si>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</si>
  <si>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</si>
  <si>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</si>
  <si>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</si>
  <si>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</si>
  <si>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</si>
  <si>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</si>
  <si>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</si>
  <si>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</si>
  <si>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</si>
  <si>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</si>
  <si>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</si>
  <si>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</si>
  <si>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</si>
  <si>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</si>
  <si>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</si>
  <si>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</si>
  <si>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</si>
  <si>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</si>
  <si>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</si>
  <si>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</si>
  <si>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</si>
  <si>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</si>
  <si>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</si>
  <si>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</si>
  <si>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</si>
  <si>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</si>
  <si>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</si>
  <si>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</si>
  <si>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</si>
  <si>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</si>
  <si>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</si>
  <si>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</si>
  <si>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</si>
  <si>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</si>
  <si>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</si>
  <si>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</si>
  <si>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</si>
  <si>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</si>
  <si>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</si>
  <si>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</si>
  <si>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</si>
  <si>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</si>
  <si>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</si>
  <si>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</si>
  <si>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</si>
  <si>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</si>
  <si>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</si>
  <si>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</si>
  <si>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</si>
  <si>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</si>
  <si>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</si>
  <si>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</si>
  <si>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</si>
  <si>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</si>
  <si>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</si>
  <si>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</si>
  <si>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</si>
  <si>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</si>
  <si>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</si>
  <si>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</si>
  <si>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</si>
  <si>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</si>
  <si>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</si>
  <si>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</si>
  <si>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</si>
  <si>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</si>
  <si>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</si>
  <si>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</si>
  <si>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</si>
  <si>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</si>
  <si>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</si>
  <si>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</si>
  <si>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</si>
  <si>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</si>
  <si>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</si>
  <si>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</si>
  <si>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</si>
  <si>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</si>
  <si>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</si>
  <si>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</si>
  <si>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</si>
  <si>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</si>
  <si>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</si>
  <si>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</si>
  <si>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</si>
  <si>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</si>
  <si>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</si>
  <si>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</si>
  <si>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</si>
  <si>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</si>
  <si>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</si>
  <si>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</si>
  <si>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</si>
  <si>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</si>
  <si>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</si>
  <si>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</si>
  <si>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</si>
  <si>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</si>
  <si>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</si>
  <si>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</si>
  <si>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</si>
  <si>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</si>
  <si>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</si>
  <si>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</si>
  <si>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</si>
  <si>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</si>
  <si>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</si>
  <si>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</si>
  <si>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</si>
  <si>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</si>
  <si>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</si>
  <si>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</si>
  <si>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</si>
  <si>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</si>
  <si>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</si>
  <si>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</si>
  <si>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</si>
  <si>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</si>
  <si>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</si>
  <si>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</si>
  <si>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</si>
  <si>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</si>
  <si>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</si>
  <si>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</si>
  <si>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</si>
  <si>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</si>
  <si>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</si>
  <si>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</si>
  <si>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</si>
  <si>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</si>
  <si>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</si>
  <si>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</si>
  <si>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</si>
  <si>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</si>
  <si>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</si>
  <si>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</si>
  <si>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</si>
  <si>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</si>
  <si>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</si>
  <si>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</si>
  <si>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</si>
  <si>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</si>
  <si>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</si>
  <si>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</si>
  <si>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</si>
  <si>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</si>
  <si>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</si>
  <si>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</si>
  <si>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</si>
  <si>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</si>
  <si>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</si>
  <si>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</si>
  <si>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</si>
  <si>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</si>
  <si>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</si>
  <si>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</si>
  <si>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</si>
  <si>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</si>
  <si>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</si>
  <si>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</si>
  <si>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</si>
  <si>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</si>
  <si>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</si>
  <si>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</si>
  <si>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</si>
  <si>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</si>
  <si>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</si>
  <si>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</si>
  <si>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</si>
  <si>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</si>
  <si>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</si>
  <si>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</si>
  <si>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</si>
  <si>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</si>
  <si>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</si>
  <si>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</si>
  <si>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</si>
  <si>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</si>
  <si>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</si>
  <si>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</si>
  <si>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</si>
  <si>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</si>
  <si>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</si>
  <si>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</si>
  <si>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</si>
  <si>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</si>
  <si>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</si>
  <si>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</si>
  <si>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</si>
  <si>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</si>
  <si>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</si>
  <si>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</si>
  <si>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</si>
  <si>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</si>
  <si>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</si>
  <si>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</si>
  <si>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</si>
  <si>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</si>
  <si>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</si>
  <si>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</si>
  <si>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</si>
  <si>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</si>
  <si>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</si>
  <si>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</si>
  <si>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</si>
  <si>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</si>
  <si>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</si>
  <si>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</si>
  <si>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</si>
  <si>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</si>
  <si>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</si>
  <si>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</si>
  <si>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</si>
  <si>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</si>
  <si>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</si>
  <si>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</si>
  <si>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</si>
  <si>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</si>
  <si>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</si>
  <si>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</si>
  <si>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</si>
  <si>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</si>
  <si>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</si>
  <si>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</si>
  <si>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</si>
  <si>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</si>
  <si>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</si>
  <si>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</si>
  <si>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</si>
  <si>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</si>
  <si>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</si>
  <si>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</si>
  <si>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</si>
  <si>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</si>
  <si>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</si>
  <si>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</si>
  <si>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</si>
  <si>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</si>
  <si>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</si>
  <si>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</si>
  <si>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</si>
  <si>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</si>
  <si>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</si>
  <si>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</si>
  <si>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</si>
  <si>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</si>
  <si>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</si>
  <si>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</si>
  <si>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</si>
  <si>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</si>
  <si>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</si>
  <si>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</si>
  <si>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</si>
  <si>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</si>
  <si>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</si>
  <si>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</si>
  <si>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</si>
  <si>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</si>
  <si>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</si>
  <si>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</si>
  <si>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</si>
  <si>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</si>
  <si>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</si>
  <si>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</si>
  <si>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</si>
  <si>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</si>
  <si>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</si>
  <si>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</si>
  <si>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</si>
  <si>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</si>
  <si>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</si>
  <si>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</si>
  <si>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</si>
  <si>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</si>
  <si>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</si>
  <si>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</si>
  <si>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</si>
  <si>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</si>
  <si>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</si>
  <si>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</si>
  <si>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</si>
  <si>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</si>
  <si>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</si>
  <si>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</si>
  <si>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</si>
  <si>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</si>
  <si>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</si>
  <si>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</si>
  <si>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</si>
  <si>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</si>
  <si>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</si>
  <si>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</si>
  <si>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</si>
  <si>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</si>
  <si>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</si>
  <si>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</si>
  <si>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</si>
  <si>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</si>
  <si>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</si>
  <si>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</si>
  <si>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</si>
  <si>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</si>
  <si>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</si>
  <si>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</si>
  <si>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</si>
  <si>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</si>
  <si>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</si>
  <si>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</si>
  <si>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</si>
  <si>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</si>
  <si>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</si>
  <si>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</si>
  <si>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</si>
  <si>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</si>
  <si>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</si>
  <si>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</si>
  <si>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</si>
  <si>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</si>
  <si>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</si>
  <si>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</si>
  <si>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</si>
  <si>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</si>
  <si>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</si>
  <si>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</si>
  <si>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</si>
  <si>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</si>
  <si>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</si>
  <si>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</si>
  <si>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</si>
  <si>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</si>
  <si>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</si>
  <si>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</si>
  <si>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</si>
  <si>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</si>
  <si>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</si>
  <si>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</si>
  <si>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</si>
  <si>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</si>
  <si>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</si>
  <si>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</si>
  <si>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</si>
  <si>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</si>
  <si>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</si>
  <si>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</si>
  <si>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</si>
  <si>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</si>
  <si>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</si>
  <si>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</si>
  <si>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</si>
  <si>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</si>
  <si>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</si>
  <si>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</si>
  <si>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</si>
  <si>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</si>
  <si>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</si>
  <si>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</si>
  <si>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</si>
  <si>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</si>
  <si>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</si>
  <si>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</si>
  <si>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</si>
  <si>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</si>
  <si>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</si>
  <si>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</si>
  <si>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</si>
  <si>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</si>
  <si>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</si>
  <si>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</si>
  <si>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</si>
  <si>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</si>
  <si>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</si>
  <si>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</si>
  <si>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</si>
  <si>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</si>
  <si>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</si>
  <si>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</si>
  <si>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</si>
  <si>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</si>
  <si>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</si>
  <si>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</si>
  <si>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</si>
  <si>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</si>
  <si>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</si>
  <si>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</si>
  <si>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</si>
  <si>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</si>
  <si>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</si>
  <si>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</si>
  <si>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</si>
  <si>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</si>
  <si>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</si>
  <si>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</si>
  <si>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</si>
  <si>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</si>
  <si>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</si>
  <si>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</si>
  <si>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</si>
  <si>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</si>
  <si>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</si>
  <si>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</si>
  <si>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</si>
  <si>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</si>
  <si>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</si>
  <si>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</si>
  <si>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</si>
  <si>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</si>
  <si>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</si>
  <si>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</si>
  <si>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</si>
  <si>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</si>
  <si>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</si>
  <si>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</si>
  <si>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</si>
  <si>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</si>
  <si>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</si>
  <si>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</si>
  <si>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</si>
  <si>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</si>
  <si>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</si>
  <si>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</si>
  <si>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</si>
  <si>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</si>
  <si>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</si>
  <si>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</si>
  <si>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</si>
  <si>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</si>
  <si>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</si>
  <si>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</si>
  <si>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</si>
  <si>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</si>
  <si>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</si>
  <si>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</si>
  <si>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</si>
  <si>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</si>
  <si>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</si>
  <si>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</si>
  <si>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</si>
  <si>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</si>
  <si>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</si>
  <si>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</si>
  <si>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</si>
  <si>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</si>
  <si>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</si>
  <si>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</si>
  <si>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</si>
  <si>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</si>
  <si>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</si>
  <si>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</si>
  <si>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</si>
  <si>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</si>
  <si>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</si>
  <si>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</si>
  <si>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</si>
  <si>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</si>
  <si>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</si>
  <si>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</si>
  <si>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</si>
  <si>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</si>
  <si>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</si>
  <si>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</si>
  <si>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</si>
  <si>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</si>
  <si>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</si>
  <si>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</si>
  <si>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</si>
  <si>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</si>
  <si>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</si>
  <si>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</si>
  <si>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</si>
  <si>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</si>
  <si>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</si>
  <si>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</si>
  <si>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</si>
  <si>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</si>
  <si>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</si>
  <si>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</si>
  <si>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</si>
  <si>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</si>
  <si>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</si>
  <si>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</si>
  <si>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</si>
  <si>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</si>
  <si>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</si>
  <si>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</si>
  <si>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</si>
  <si>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</si>
  <si>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</si>
  <si>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</si>
  <si>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</si>
  <si>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</si>
  <si>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</si>
  <si>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</si>
  <si>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</si>
  <si>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</si>
  <si>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</si>
  <si>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</si>
  <si>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</si>
  <si>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</si>
  <si>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</si>
  <si>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</si>
  <si>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</si>
  <si>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</si>
  <si>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</si>
  <si>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</si>
  <si>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</si>
  <si>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</si>
  <si>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</si>
  <si>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</si>
  <si>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</si>
  <si>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</si>
  <si>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</si>
  <si>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</si>
  <si>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</si>
  <si>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</si>
  <si>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</si>
  <si>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</si>
  <si>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</si>
  <si>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</si>
  <si>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</si>
  <si>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</si>
  <si>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</si>
  <si>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</si>
  <si>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</si>
  <si>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</si>
  <si>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</si>
  <si>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</si>
  <si>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</si>
  <si>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</si>
  <si>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</si>
  <si>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</si>
  <si>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</si>
  <si>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</si>
  <si>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</si>
  <si>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</si>
  <si>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</si>
  <si>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</si>
  <si>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</si>
  <si>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</si>
  <si>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</si>
  <si>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</si>
  <si>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</si>
  <si>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</si>
  <si>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</si>
  <si>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</si>
  <si>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</si>
  <si>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</si>
  <si>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</si>
  <si>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</si>
  <si>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</si>
  <si>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</si>
  <si>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</si>
  <si>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</si>
  <si>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</si>
  <si>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</si>
  <si>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</si>
  <si>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</si>
  <si>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</si>
  <si>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</si>
  <si>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</si>
  <si>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</si>
  <si>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</si>
  <si>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</si>
  <si>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</si>
  <si>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</si>
  <si>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</si>
  <si>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</si>
  <si>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</si>
  <si>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</si>
  <si>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</si>
  <si>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</si>
  <si>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</si>
  <si>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</si>
  <si>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</si>
  <si>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</si>
  <si>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</si>
  <si>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</si>
  <si>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</si>
  <si>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</si>
  <si>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</si>
  <si>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</si>
  <si>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</si>
  <si>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</si>
  <si>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</si>
  <si>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</si>
  <si>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</si>
  <si>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</si>
  <si>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</si>
  <si>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</si>
  <si>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</si>
  <si>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</si>
  <si>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</si>
  <si>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</si>
  <si>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</si>
  <si>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</si>
  <si>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</si>
  <si>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</si>
  <si>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</si>
  <si>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</si>
  <si>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</si>
  <si>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</si>
  <si>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</si>
  <si>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</si>
  <si>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</si>
  <si>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</si>
  <si>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</si>
  <si>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</si>
  <si>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</si>
  <si>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</si>
  <si>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</si>
  <si>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</si>
  <si>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</si>
  <si>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</si>
  <si>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</si>
  <si>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</si>
  <si>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</si>
  <si>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</si>
  <si>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</si>
  <si>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</si>
  <si>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</si>
  <si>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</si>
  <si>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</si>
  <si>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</si>
  <si>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</si>
  <si>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</si>
  <si>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</si>
  <si>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</si>
  <si>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</si>
  <si>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</si>
  <si>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</si>
  <si>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</si>
  <si>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</si>
  <si>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</si>
  <si>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</si>
  <si>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</si>
  <si>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</si>
  <si>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</si>
  <si>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</si>
  <si>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</si>
  <si>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</si>
  <si>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</si>
  <si>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</si>
  <si>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</si>
  <si>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</si>
  <si>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</si>
  <si>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</si>
  <si>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</si>
  <si>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</si>
  <si>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</si>
  <si>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</si>
  <si>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</si>
  <si>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</si>
  <si>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</si>
  <si>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</si>
  <si>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</si>
  <si>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</si>
  <si>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</si>
  <si>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</si>
  <si>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</si>
  <si>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</si>
  <si>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</si>
  <si>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</si>
  <si>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</si>
  <si>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</si>
  <si>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</si>
  <si>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</si>
  <si>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</si>
  <si>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</si>
  <si>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</si>
  <si>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</si>
  <si>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</si>
  <si>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</si>
  <si>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</si>
  <si>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</si>
  <si>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</si>
  <si>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</si>
  <si>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</si>
  <si>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</si>
  <si>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</si>
  <si>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</si>
  <si>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</si>
  <si>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</si>
  <si>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</si>
  <si>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</si>
  <si>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</si>
  <si>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</si>
  <si>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</si>
  <si>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</si>
  <si>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</si>
  <si>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</si>
  <si>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</si>
  <si>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</si>
  <si>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</si>
  <si>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</si>
  <si>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</si>
  <si>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</si>
  <si>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</si>
  <si>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</si>
  <si>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</si>
  <si>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</si>
  <si>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</si>
  <si>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</si>
  <si>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</si>
  <si>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</si>
  <si>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</si>
  <si>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</si>
  <si>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</si>
  <si>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</si>
  <si>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</si>
  <si>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</si>
  <si>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</si>
  <si>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</si>
  <si>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</si>
  <si>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</si>
  <si>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</si>
  <si>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</si>
  <si>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</si>
  <si>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</si>
  <si>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</si>
  <si>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</si>
  <si>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</si>
  <si>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</si>
  <si>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</si>
  <si>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</si>
  <si>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</si>
  <si>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</si>
  <si>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</si>
  <si>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</si>
  <si>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</si>
  <si>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</si>
  <si>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</si>
  <si>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</si>
  <si>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</si>
  <si>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</si>
  <si>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</si>
  <si>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</si>
  <si>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</si>
  <si>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</si>
  <si>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</si>
  <si>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</si>
  <si>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</si>
  <si>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</si>
  <si>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</si>
  <si>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</si>
  <si>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</si>
  <si>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</si>
  <si>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</si>
  <si>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</si>
  <si>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</si>
  <si>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</si>
  <si>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</si>
  <si>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</si>
  <si>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</si>
  <si>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</si>
  <si>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</si>
  <si>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</si>
  <si>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</si>
  <si>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</si>
  <si>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</si>
  <si>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</si>
  <si>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</si>
  <si>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</si>
  <si>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</si>
  <si>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</si>
  <si>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</si>
  <si>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</si>
  <si>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</si>
  <si>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</si>
  <si>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</si>
  <si>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</si>
  <si>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</si>
  <si>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</si>
  <si>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</si>
  <si>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</si>
  <si>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</si>
  <si>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</si>
  <si>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</si>
  <si>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</si>
  <si>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</si>
  <si>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</si>
  <si>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</si>
  <si>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</si>
  <si>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</si>
  <si>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</si>
  <si>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</si>
  <si>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</si>
  <si>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</si>
  <si>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</si>
  <si>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</si>
  <si>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</si>
  <si>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</si>
  <si>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</si>
  <si>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</si>
  <si>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</si>
  <si>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</si>
  <si>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</si>
  <si>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</si>
  <si>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</si>
  <si>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</si>
  <si>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</si>
  <si>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</si>
  <si>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</si>
  <si>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</si>
  <si>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</si>
  <si>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</si>
  <si>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</si>
  <si>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</si>
  <si>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</si>
  <si>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</si>
  <si>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</si>
  <si>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</si>
  <si>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</si>
  <si>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</si>
  <si>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</si>
  <si>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</si>
  <si>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</si>
  <si>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</si>
  <si>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</si>
  <si>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</si>
  <si>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</si>
  <si>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</si>
  <si>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</si>
  <si>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</si>
  <si>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</si>
  <si>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</si>
  <si>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</si>
  <si>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</si>
  <si>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</si>
  <si>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</si>
  <si>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</si>
  <si>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</si>
  <si>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</si>
  <si>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</si>
  <si>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</si>
  <si>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</si>
  <si>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</si>
  <si>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</si>
  <si>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</si>
  <si>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</si>
  <si>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</si>
  <si>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</si>
  <si>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</si>
  <si>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</si>
  <si>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</si>
  <si>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</si>
  <si>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</si>
  <si>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</si>
  <si>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</si>
  <si>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</si>
  <si>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</si>
  <si>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</si>
  <si>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</si>
  <si>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</si>
  <si>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</si>
  <si>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</si>
  <si>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</si>
  <si>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</si>
  <si>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</si>
  <si>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</si>
  <si>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</si>
  <si>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</si>
  <si>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</si>
  <si>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</si>
  <si>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</si>
  <si>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</si>
  <si>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</si>
  <si>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</si>
  <si>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</si>
  <si>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</si>
  <si>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</si>
  <si>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</si>
  <si>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</si>
  <si>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</si>
  <si>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</si>
  <si>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</si>
  <si>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</si>
  <si>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</si>
  <si>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</si>
  <si>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</si>
  <si>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</si>
  <si>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</si>
  <si>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</si>
  <si>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</si>
  <si>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</si>
  <si>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</si>
  <si>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</si>
  <si>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</si>
  <si>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</si>
  <si>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</si>
  <si>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</si>
  <si>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</si>
  <si>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</si>
  <si>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</si>
  <si>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</si>
  <si>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</si>
  <si>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</si>
  <si>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</si>
  <si>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</si>
  <si>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</si>
  <si>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</si>
  <si>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</si>
  <si>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</si>
  <si>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</si>
  <si>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</si>
  <si>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</si>
  <si>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</si>
  <si>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</si>
  <si>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</si>
  <si>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</si>
  <si>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</si>
  <si>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</si>
  <si>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</si>
  <si>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</si>
  <si>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</si>
  <si>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</si>
  <si>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</si>
  <si>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</si>
  <si>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</si>
  <si>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</si>
  <si>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</si>
  <si>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</si>
  <si>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</si>
  <si>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</si>
  <si>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</si>
  <si>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</si>
  <si>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</si>
  <si>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</si>
  <si>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</si>
  <si>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</si>
  <si>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</si>
  <si>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</si>
  <si>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</si>
  <si>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</si>
  <si>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</si>
  <si>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</si>
  <si>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</si>
  <si>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</si>
  <si>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</si>
  <si>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</si>
  <si>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</si>
  <si>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</si>
  <si>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</si>
  <si>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</si>
  <si>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</si>
  <si>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</si>
  <si>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</si>
  <si>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</si>
  <si>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</si>
  <si>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</si>
  <si>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</si>
  <si>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</si>
  <si>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</si>
  <si>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</si>
  <si>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</si>
  <si>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</si>
  <si>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</si>
  <si>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</si>
  <si>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</si>
  <si>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</si>
  <si>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</si>
  <si>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</si>
  <si>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</si>
  <si>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</si>
  <si>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</si>
  <si>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</si>
  <si>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</si>
  <si>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</si>
  <si>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</si>
  <si>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</si>
  <si>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</si>
  <si>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</si>
  <si>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</si>
  <si>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</si>
  <si>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</si>
  <si>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</si>
  <si>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</si>
  <si>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</si>
  <si>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</si>
  <si>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</si>
  <si>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</si>
  <si>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</si>
  <si>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</si>
  <si>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</si>
  <si>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</si>
  <si>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</si>
  <si>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</si>
  <si>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</si>
  <si>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</si>
  <si>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</si>
  <si>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</si>
  <si>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</si>
  <si>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</si>
  <si>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</si>
  <si>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</si>
  <si>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</si>
  <si>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</si>
  <si>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</si>
  <si>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</si>
  <si>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</si>
  <si>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</si>
  <si>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</si>
  <si>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</si>
  <si>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</si>
  <si>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</si>
  <si>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</si>
  <si>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</si>
  <si>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</si>
  <si>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</si>
  <si>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</si>
  <si>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</si>
  <si>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</si>
  <si>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</si>
  <si>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</si>
  <si>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</si>
  <si>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</si>
  <si>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</si>
  <si>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</si>
  <si>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</si>
  <si>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</si>
  <si>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</si>
  <si>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</si>
  <si>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</si>
  <si>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</si>
  <si>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</si>
  <si>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</si>
  <si>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</si>
  <si>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</si>
  <si>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</si>
  <si>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</si>
  <si>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</si>
  <si>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</si>
  <si>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</si>
  <si>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</si>
  <si>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</si>
  <si>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</si>
  <si>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</si>
  <si>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</si>
  <si>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</si>
  <si>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</si>
  <si>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</si>
  <si>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</si>
  <si>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</si>
  <si>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</si>
  <si>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</si>
  <si>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</si>
  <si>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</si>
  <si>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</si>
  <si>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</si>
  <si>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</si>
  <si>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</si>
  <si>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</si>
  <si>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</si>
  <si>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</si>
  <si>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</si>
  <si>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</si>
  <si>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</si>
  <si>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</si>
  <si>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</si>
  <si>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</si>
  <si>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</si>
  <si>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</si>
  <si>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</si>
  <si>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</si>
  <si>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</si>
  <si>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</si>
  <si>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</si>
  <si>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</si>
  <si>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</si>
  <si>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</si>
  <si>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</si>
  <si>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</si>
  <si>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</si>
  <si>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</si>
  <si>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</si>
  <si>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</si>
  <si>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</si>
  <si>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</si>
  <si>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</si>
  <si>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</si>
  <si>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</si>
  <si>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</si>
  <si>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</si>
  <si>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</si>
  <si>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</si>
  <si>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</si>
  <si>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</si>
  <si>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</si>
  <si>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</si>
  <si>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</si>
  <si>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</si>
  <si>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</si>
  <si>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</si>
  <si>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</si>
  <si>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</si>
  <si>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</si>
  <si>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</si>
  <si>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</si>
  <si>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</si>
  <si>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</si>
  <si>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</si>
  <si>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</si>
  <si>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</si>
  <si>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</si>
  <si>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</si>
  <si>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</si>
  <si>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</si>
  <si>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</si>
  <si>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</si>
  <si>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</si>
  <si>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</si>
  <si>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</si>
  <si>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</si>
  <si>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</si>
  <si>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</si>
  <si>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</si>
  <si>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</si>
  <si>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</si>
  <si>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</si>
  <si>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</si>
  <si>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</si>
  <si>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</si>
  <si>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</si>
  <si>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</si>
  <si>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</si>
  <si>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</si>
  <si>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</si>
  <si>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</si>
  <si>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</si>
  <si>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</si>
  <si>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</si>
  <si>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</si>
  <si>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</si>
  <si>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</si>
  <si>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</si>
  <si>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</si>
  <si>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</si>
  <si>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</si>
  <si>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</si>
  <si>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</si>
  <si>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</si>
  <si>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</si>
  <si>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</si>
  <si>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</si>
  <si>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</si>
  <si>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</si>
  <si>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</si>
  <si>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</si>
  <si>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</si>
  <si>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</si>
  <si>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</si>
  <si>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</si>
  <si>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</si>
  <si>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</si>
  <si>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</si>
  <si>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</si>
  <si>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</si>
  <si>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</si>
  <si>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</si>
  <si>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</si>
  <si>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</si>
  <si>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</si>
  <si>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</si>
  <si>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</si>
  <si>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</si>
  <si>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</si>
  <si>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</si>
  <si>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</si>
  <si>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</si>
  <si>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</si>
  <si>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</si>
  <si>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</si>
  <si>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</si>
  <si>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</si>
  <si>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</si>
  <si>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</si>
  <si>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</si>
  <si>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</si>
  <si>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</si>
  <si>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</si>
  <si>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</si>
  <si>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</si>
  <si>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</si>
  <si>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</si>
  <si>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</si>
  <si>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</si>
  <si>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</si>
  <si>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</si>
  <si>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</si>
  <si>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</si>
  <si>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</si>
  <si>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</si>
  <si>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</si>
  <si>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</si>
  <si>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</si>
  <si>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</si>
  <si>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</si>
  <si>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</si>
  <si>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</si>
  <si>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</si>
  <si>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</si>
  <si>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</si>
  <si>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</si>
  <si>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</si>
  <si>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</si>
  <si>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</si>
  <si>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</si>
  <si>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</si>
  <si>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</si>
  <si>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</si>
  <si>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</si>
  <si>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</si>
  <si>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</si>
  <si>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</si>
  <si>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</si>
  <si>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</si>
  <si>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</si>
  <si>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</si>
  <si>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</si>
  <si>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</si>
  <si>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</si>
  <si>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</si>
  <si>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</si>
  <si>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</si>
  <si>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</si>
  <si>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</si>
  <si>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</si>
  <si>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</si>
  <si>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</si>
  <si>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</si>
  <si>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</si>
  <si>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</si>
  <si>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</si>
  <si>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</si>
  <si>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</si>
  <si>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</si>
  <si>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</si>
  <si>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</si>
  <si>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</si>
  <si>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</si>
  <si>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</si>
  <si>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</si>
  <si>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</si>
  <si>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</si>
  <si>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</si>
  <si>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</si>
  <si>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</si>
  <si>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</si>
  <si>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</si>
  <si>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</si>
  <si>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</si>
  <si>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</si>
  <si>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</si>
  <si>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</si>
  <si>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</si>
  <si>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</si>
  <si>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</si>
  <si>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</si>
  <si>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</si>
  <si>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</si>
  <si>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</si>
  <si>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</si>
  <si>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</si>
  <si>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</si>
  <si>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</si>
  <si>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</si>
  <si>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</si>
  <si>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</si>
  <si>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</si>
  <si>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</si>
  <si>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</si>
  <si>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</si>
  <si>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</si>
  <si>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</si>
  <si>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</si>
  <si>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</si>
  <si>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</si>
  <si>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</si>
  <si>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</si>
  <si>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</si>
  <si>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</si>
  <si>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</si>
  <si>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</si>
  <si>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</si>
  <si>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</si>
  <si>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</si>
  <si>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</si>
  <si>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</si>
  <si>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</si>
  <si>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</si>
  <si>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</si>
  <si>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</si>
  <si>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</si>
  <si>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</si>
  <si>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</si>
  <si>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</si>
  <si>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</si>
  <si>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</si>
  <si>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</si>
  <si>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</si>
  <si>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</si>
  <si>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</si>
  <si>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</si>
  <si>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</si>
  <si>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</si>
  <si>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</si>
  <si>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</si>
  <si>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</si>
  <si>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</si>
  <si>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</si>
  <si>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</si>
  <si>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</si>
  <si>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</si>
  <si>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</si>
  <si>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</si>
  <si>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</si>
  <si>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</si>
  <si>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</si>
  <si>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</si>
  <si>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</si>
  <si>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</si>
  <si>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</si>
  <si>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</si>
  <si>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</si>
  <si>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</si>
  <si>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</si>
  <si>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</si>
  <si>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</si>
  <si>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</si>
  <si>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</si>
  <si>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</si>
  <si>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</si>
  <si>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</si>
  <si>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</si>
  <si>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</si>
  <si>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</si>
  <si>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</si>
  <si>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</si>
  <si>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</si>
  <si>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</si>
  <si>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</si>
  <si>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</si>
  <si>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</si>
  <si>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</si>
  <si>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</si>
  <si>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</si>
  <si>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</si>
  <si>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</si>
  <si>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</si>
  <si>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</si>
  <si>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</si>
  <si>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</si>
  <si>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</si>
  <si>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</si>
  <si>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</si>
  <si>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</si>
  <si>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</si>
  <si>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</si>
  <si>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</si>
  <si>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</si>
  <si>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</si>
  <si>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</si>
  <si>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</si>
  <si>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</si>
  <si>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</si>
  <si>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</si>
  <si>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</si>
  <si>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</si>
  <si>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</si>
  <si>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</si>
  <si>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</si>
  <si>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</si>
  <si>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</si>
  <si>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</si>
  <si>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</si>
  <si>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</si>
  <si>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</si>
  <si>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</si>
  <si>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</si>
  <si>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</si>
  <si>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</si>
  <si>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</si>
  <si>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</si>
  <si>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</si>
  <si>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</si>
  <si>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</si>
  <si>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</si>
  <si>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</si>
  <si>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</si>
  <si>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</si>
  <si>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</si>
  <si>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</si>
  <si>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</si>
  <si>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</si>
  <si>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</si>
  <si>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</si>
  <si>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</si>
  <si>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</si>
  <si>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</si>
  <si>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</si>
  <si>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</si>
  <si>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</si>
  <si>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</si>
  <si>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</si>
  <si>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</si>
  <si>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</si>
  <si>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</si>
  <si>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</si>
  <si>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</si>
  <si>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</si>
  <si>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</si>
  <si>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</si>
  <si>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</si>
  <si>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</si>
  <si>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</si>
  <si>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</si>
  <si>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</si>
  <si>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</si>
  <si>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</si>
  <si>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</si>
  <si>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</si>
  <si>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</si>
  <si>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</si>
  <si>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</si>
  <si>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</si>
  <si>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</si>
  <si>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</si>
  <si>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</si>
  <si>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</si>
  <si>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</si>
  <si>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</si>
  <si>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</si>
  <si>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</si>
  <si>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</si>
  <si>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</si>
  <si>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</si>
  <si>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</si>
  <si>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</si>
  <si>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</si>
  <si>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</si>
  <si>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</si>
  <si>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</si>
  <si>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</si>
  <si>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</si>
  <si>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</si>
  <si>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</si>
  <si>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</si>
  <si>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</si>
  <si>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</si>
  <si>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</si>
  <si>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</si>
  <si>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</si>
  <si>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</si>
  <si>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</si>
  <si>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</si>
  <si>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</si>
  <si>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</si>
  <si>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</si>
  <si>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</si>
  <si>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</si>
  <si>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</si>
  <si>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</si>
  <si>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</si>
  <si>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</si>
  <si>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</si>
  <si>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</si>
  <si>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</si>
  <si>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</si>
  <si>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</si>
  <si>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</si>
  <si>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</si>
  <si>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</si>
  <si>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</si>
  <si>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</si>
  <si>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</si>
  <si>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</si>
  <si>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</si>
  <si>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</si>
  <si>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</si>
  <si>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</si>
  <si>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</si>
  <si>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</si>
  <si>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</si>
  <si>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</si>
  <si>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</si>
  <si>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</si>
  <si>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</si>
  <si>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</si>
  <si>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</si>
  <si>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</si>
  <si>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</si>
  <si>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</si>
  <si>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</si>
  <si>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</si>
  <si>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</si>
  <si>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</si>
  <si>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</si>
  <si>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</si>
  <si>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</si>
  <si>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</si>
  <si>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</si>
  <si>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</si>
  <si>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</si>
  <si>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</si>
  <si>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</si>
  <si>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</si>
  <si>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</si>
  <si>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</si>
  <si>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</si>
  <si>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</si>
  <si>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</si>
  <si>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</si>
  <si>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</si>
  <si>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</si>
  <si>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</si>
  <si>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</si>
  <si>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</si>
  <si>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</si>
  <si>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</si>
  <si>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</si>
  <si>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</si>
  <si>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</si>
  <si>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</si>
  <si>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</si>
  <si>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</si>
  <si>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</si>
  <si>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</si>
  <si>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</si>
  <si>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</si>
  <si>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</si>
  <si>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</si>
  <si>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</si>
  <si>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</si>
  <si>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</si>
  <si>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</si>
  <si>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</si>
  <si>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</si>
  <si>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</si>
  <si>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</si>
  <si>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</si>
  <si>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</si>
  <si>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</si>
  <si>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</si>
  <si>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</si>
  <si>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</si>
  <si>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</si>
  <si>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</si>
  <si>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</si>
  <si>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</si>
  <si>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</si>
  <si>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</si>
  <si>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</si>
  <si>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</si>
  <si>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</si>
  <si>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</si>
  <si>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</si>
  <si>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</si>
  <si>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</si>
  <si>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</si>
  <si>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</si>
  <si>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</si>
  <si>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</si>
  <si>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</si>
  <si>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</si>
  <si>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</si>
  <si>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</si>
  <si>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</si>
  <si>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</si>
  <si>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</si>
  <si>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</si>
  <si>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</si>
  <si>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</si>
  <si>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</si>
  <si>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</si>
  <si>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</si>
  <si>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</si>
  <si>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</si>
  <si>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</si>
  <si>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</si>
  <si>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</si>
  <si>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</si>
  <si>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</si>
  <si>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</si>
  <si>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</si>
  <si>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</si>
  <si>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</si>
  <si>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</si>
  <si>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</si>
  <si>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</si>
  <si>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</si>
  <si>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</si>
  <si>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</si>
  <si>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</si>
  <si>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</si>
  <si>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</si>
  <si>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</si>
  <si>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</si>
  <si>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</si>
  <si>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</si>
  <si>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</si>
  <si>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</si>
  <si>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</si>
  <si>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</si>
  <si>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</si>
  <si>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</si>
  <si>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</si>
  <si>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</si>
  <si>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</si>
  <si>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</si>
  <si>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</si>
  <si>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</si>
  <si>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</si>
  <si>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</si>
  <si>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</si>
  <si>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</si>
  <si>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</si>
  <si>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</si>
  <si>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</si>
  <si>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</si>
  <si>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</si>
  <si>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</si>
  <si>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</si>
  <si>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</si>
  <si>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</si>
  <si>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</si>
  <si>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</si>
  <si>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</si>
  <si>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</si>
  <si>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</si>
  <si>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</si>
  <si>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</si>
  <si>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</si>
  <si>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</si>
  <si>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</si>
  <si>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</si>
  <si>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</si>
  <si>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</si>
  <si>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</si>
  <si>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</si>
  <si>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</si>
  <si>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</si>
  <si>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</si>
  <si>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</si>
  <si>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</si>
  <si>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</si>
  <si>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</si>
  <si>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</si>
  <si>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</si>
  <si>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</si>
  <si>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</si>
  <si>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</si>
  <si>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</si>
  <si>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</si>
  <si>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</si>
  <si>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</si>
  <si>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</si>
  <si>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</si>
  <si>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</si>
  <si>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</si>
  <si>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</si>
  <si>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</si>
  <si>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</si>
  <si>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</si>
  <si>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</si>
  <si>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</si>
  <si>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</si>
  <si>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</si>
  <si>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</si>
  <si>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</si>
  <si>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</si>
  <si>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</si>
  <si>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</si>
  <si>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</si>
  <si>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</si>
  <si>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</si>
  <si>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</si>
  <si>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</si>
  <si>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</si>
  <si>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</si>
  <si>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</si>
  <si>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</si>
  <si>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</si>
  <si>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</si>
  <si>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</si>
  <si>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</si>
  <si>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</si>
  <si>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</si>
  <si>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</si>
  <si>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</si>
  <si>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</si>
  <si>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</si>
  <si>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</si>
  <si>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</si>
  <si>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</si>
  <si>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</si>
  <si>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</si>
  <si>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</si>
  <si>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</si>
  <si>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</si>
  <si>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</si>
  <si>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</si>
  <si>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</si>
  <si>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</si>
  <si>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</si>
  <si>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</si>
  <si>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</si>
  <si>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</si>
  <si>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</si>
  <si>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</si>
  <si>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</si>
  <si>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</si>
  <si>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</si>
  <si>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</si>
  <si>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</si>
  <si>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</si>
  <si>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</si>
  <si>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</si>
  <si>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</si>
  <si>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</si>
  <si>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</si>
  <si>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</si>
  <si>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</si>
  <si>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</si>
  <si>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</si>
  <si>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</si>
  <si>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</si>
  <si>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</si>
  <si>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</si>
  <si>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</si>
  <si>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</si>
  <si>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</si>
  <si>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</si>
  <si>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</si>
  <si>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</si>
  <si>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</si>
  <si>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</si>
  <si>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</si>
  <si>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</si>
  <si>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</si>
  <si>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</si>
  <si>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</si>
  <si>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</si>
  <si>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</si>
  <si>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</si>
  <si>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</si>
  <si>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</si>
  <si>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</si>
  <si>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</si>
  <si>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</si>
  <si>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</si>
  <si>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</si>
  <si>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</si>
  <si>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</si>
  <si>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</si>
  <si>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</si>
  <si>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</si>
  <si>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</si>
  <si>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</si>
  <si>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</si>
  <si>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</si>
  <si>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</si>
  <si>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</si>
  <si>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</si>
  <si>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</si>
  <si>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</si>
  <si>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</si>
  <si>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</si>
  <si>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</si>
  <si>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</si>
  <si>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</si>
  <si>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</si>
  <si>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</si>
  <si>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</si>
  <si>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</si>
  <si>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</si>
  <si>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</si>
  <si>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</si>
  <si>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</si>
  <si>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</si>
  <si>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</si>
  <si>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</si>
  <si>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</si>
  <si>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</si>
  <si>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</si>
  <si>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</si>
  <si>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</si>
  <si>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</si>
  <si>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</si>
  <si>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</si>
  <si>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</si>
  <si>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</si>
  <si>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</si>
  <si>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</si>
  <si>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</si>
  <si>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</si>
  <si>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</si>
  <si>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</si>
  <si>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</si>
  <si>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</si>
  <si>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</si>
  <si>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</si>
  <si>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</si>
  <si>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</si>
  <si>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</si>
  <si>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</si>
  <si>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</si>
  <si>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</si>
  <si>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</si>
  <si>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</si>
  <si>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</si>
  <si>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</si>
  <si>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</si>
  <si>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</si>
  <si>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</si>
  <si>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</si>
  <si>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</si>
  <si>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</si>
  <si>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</si>
  <si>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</si>
  <si>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</si>
  <si>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</si>
  <si>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</si>
  <si>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</si>
  <si>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</si>
  <si>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</si>
  <si>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</si>
  <si>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</si>
  <si>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</si>
  <si>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</si>
  <si>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</si>
  <si>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</si>
  <si>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</si>
  <si>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</si>
  <si>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</si>
  <si>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</si>
  <si>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</si>
  <si>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</si>
  <si>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</si>
  <si>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</si>
  <si>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</si>
  <si>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</si>
  <si>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</si>
  <si>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</si>
  <si>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</si>
  <si>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</si>
  <si>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</si>
  <si>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</si>
  <si>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</si>
  <si>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</si>
  <si>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</si>
  <si>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</si>
  <si>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</si>
  <si>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</si>
  <si>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</si>
  <si>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</si>
  <si>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</si>
  <si>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</si>
  <si>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</si>
  <si>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</si>
  <si>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</si>
  <si>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</si>
  <si>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</si>
  <si>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</si>
  <si>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</si>
  <si>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</si>
  <si>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</si>
  <si>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</si>
  <si>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</si>
  <si>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</si>
  <si>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</si>
  <si>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</si>
  <si>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</si>
  <si>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</si>
  <si>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</si>
  <si>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</si>
  <si>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</si>
  <si>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</si>
  <si>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</si>
  <si>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</si>
  <si>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</si>
  <si>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</si>
  <si>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</si>
  <si>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</si>
  <si>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</si>
  <si>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</si>
  <si>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</si>
  <si>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</si>
  <si>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</si>
  <si>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</si>
  <si>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</si>
  <si>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</si>
  <si>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</si>
  <si>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</si>
  <si>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</si>
  <si>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</si>
  <si>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</si>
  <si>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</si>
  <si>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</si>
  <si>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</si>
  <si>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</si>
  <si>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</si>
  <si>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</si>
  <si>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</si>
  <si>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</si>
  <si>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</si>
  <si>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</si>
  <si>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</si>
  <si>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</si>
  <si>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</si>
  <si>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</si>
  <si>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</si>
  <si>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</si>
  <si>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</si>
  <si>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</si>
  <si>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</si>
  <si>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</si>
  <si>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</si>
  <si>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</si>
  <si>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</si>
  <si>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</si>
  <si>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</si>
  <si>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</si>
  <si>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</si>
  <si>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</si>
  <si>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</si>
  <si>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</si>
  <si>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</si>
  <si>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</si>
  <si>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</si>
  <si>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</si>
  <si>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</si>
  <si>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</si>
  <si>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</si>
  <si>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</si>
  <si>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</si>
  <si>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</si>
  <si>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</si>
  <si>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</si>
  <si>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</si>
  <si>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</si>
  <si>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</si>
  <si>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</si>
  <si>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</si>
  <si>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</si>
  <si>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</si>
  <si>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</si>
  <si>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</si>
  <si>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</si>
  <si>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</si>
  <si>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</si>
  <si>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</si>
  <si>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</si>
  <si>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</si>
  <si>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</si>
  <si>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</si>
  <si>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</si>
  <si>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</si>
  <si>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</si>
  <si>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</si>
  <si>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</si>
  <si>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</si>
  <si>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</si>
  <si>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</si>
  <si>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</si>
  <si>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</si>
  <si>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</si>
  <si>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</si>
  <si>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</si>
  <si>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</si>
  <si>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</si>
  <si>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</si>
  <si>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</si>
  <si>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</si>
  <si>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</si>
  <si>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</si>
  <si>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</si>
  <si>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</si>
  <si>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</si>
  <si>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</si>
  <si>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</si>
  <si>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</si>
  <si>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</si>
  <si>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</si>
  <si>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</si>
  <si>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</si>
  <si>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</si>
  <si>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</si>
  <si>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</si>
  <si>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</si>
  <si>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</si>
  <si>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</si>
  <si>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</si>
  <si>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</si>
  <si>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</si>
  <si>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</si>
  <si>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</si>
  <si>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</si>
  <si>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</si>
  <si>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</si>
  <si>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</si>
  <si>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</si>
  <si>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</si>
  <si>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</si>
  <si>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</si>
  <si>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</si>
  <si>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</si>
  <si>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</si>
  <si>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</si>
  <si>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</si>
  <si>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</si>
  <si>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</si>
  <si>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</si>
  <si>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</si>
  <si>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</si>
  <si>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</si>
  <si>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</si>
  <si>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</si>
  <si>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</si>
  <si>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</si>
  <si>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</si>
  <si>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</si>
  <si>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</si>
  <si>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</si>
  <si>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</si>
  <si>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</si>
  <si>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</si>
  <si>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</si>
  <si>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</si>
  <si>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</si>
  <si>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</si>
  <si>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</si>
  <si>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</si>
  <si>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</si>
  <si>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</si>
  <si>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</si>
  <si>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</si>
  <si>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</si>
  <si>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</si>
  <si>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</si>
  <si>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</si>
  <si>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</si>
  <si>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</si>
  <si>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</si>
  <si>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</si>
  <si>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</si>
  <si>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</si>
  <si>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</si>
  <si>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</si>
  <si>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</si>
  <si>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</si>
  <si>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</si>
  <si>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</si>
  <si>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</si>
  <si>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</si>
  <si>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</si>
  <si>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</si>
  <si>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</si>
  <si>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</si>
  <si>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</si>
  <si>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</si>
  <si>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</si>
  <si>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</si>
  <si>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</si>
  <si>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</si>
  <si>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</si>
  <si>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</si>
  <si>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</si>
  <si>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</si>
  <si>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</si>
  <si>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</si>
  <si>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</si>
  <si>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</si>
  <si>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</si>
  <si>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</si>
  <si>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</si>
  <si>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</si>
  <si>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</si>
  <si>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</si>
  <si>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</si>
  <si>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</si>
  <si>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</si>
  <si>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</si>
  <si>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</si>
  <si>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</si>
  <si>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</si>
  <si>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</si>
  <si>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</si>
  <si>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</si>
  <si>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</si>
  <si>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</si>
  <si>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</si>
  <si>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</si>
  <si>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</si>
  <si>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</si>
  <si>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</si>
  <si>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</si>
  <si>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</si>
  <si>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</si>
  <si>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</si>
  <si>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</si>
  <si>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</si>
  <si>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</si>
  <si>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</si>
  <si>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</si>
  <si>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</si>
  <si>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</si>
  <si>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</si>
  <si>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</si>
  <si>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</si>
  <si>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</si>
  <si>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</si>
  <si>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</si>
  <si>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</si>
  <si>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</si>
  <si>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</si>
  <si>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</si>
  <si>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</si>
  <si>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</si>
  <si>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</si>
  <si>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</si>
  <si>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</si>
  <si>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</si>
  <si>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</si>
  <si>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</si>
  <si>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</si>
  <si>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</si>
  <si>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</si>
  <si>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</si>
  <si>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</si>
  <si>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</si>
  <si>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</si>
  <si>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</si>
  <si>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</si>
  <si>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</si>
  <si>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</si>
  <si>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</si>
  <si>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</si>
  <si>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</si>
  <si>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</si>
  <si>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</si>
  <si>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</si>
  <si>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</si>
  <si>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</si>
  <si>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</si>
  <si>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</si>
  <si>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</si>
  <si>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</si>
  <si>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</si>
  <si>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</si>
  <si>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</si>
  <si>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</si>
  <si>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</si>
  <si>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</si>
  <si>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</si>
  <si>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</si>
  <si>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</si>
  <si>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</si>
  <si>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</si>
  <si>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</si>
  <si>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</si>
  <si>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</si>
  <si>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</si>
  <si>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</si>
  <si>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</si>
  <si>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</si>
  <si>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</si>
  <si>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</si>
  <si>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</si>
  <si>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</si>
  <si>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</si>
  <si>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</si>
  <si>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</si>
  <si>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</si>
  <si>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</si>
  <si>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</si>
  <si>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</si>
  <si>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</si>
  <si>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</si>
  <si>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</si>
  <si>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</si>
  <si>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</si>
  <si>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</si>
  <si>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</si>
  <si>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</si>
  <si>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</si>
  <si>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</si>
  <si>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</si>
  <si>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</si>
  <si>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</si>
  <si>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</si>
  <si>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</si>
  <si>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</si>
  <si>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</si>
  <si>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</si>
  <si>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</si>
  <si>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</si>
  <si>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</si>
  <si>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</si>
  <si>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</si>
  <si>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</si>
  <si>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</si>
  <si>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</si>
  <si>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</si>
  <si>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</si>
  <si>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</si>
  <si>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</si>
  <si>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</si>
  <si>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</si>
  <si>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</si>
  <si>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</si>
  <si>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</si>
  <si>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</si>
  <si>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</si>
  <si>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</si>
  <si>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</si>
  <si>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</si>
  <si>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</si>
  <si>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</si>
  <si>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</si>
  <si>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</si>
  <si>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</si>
  <si>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</si>
  <si>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</si>
  <si>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</si>
  <si>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</si>
  <si>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</si>
  <si>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</si>
  <si>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</si>
  <si>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</si>
  <si>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</si>
  <si>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</si>
  <si>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</si>
  <si>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</si>
  <si>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</si>
  <si>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</si>
  <si>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</si>
  <si>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</si>
  <si>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</si>
  <si>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</si>
  <si>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</si>
  <si>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</si>
  <si>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</si>
  <si>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</si>
  <si>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</si>
  <si>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</si>
  <si>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</si>
  <si>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</si>
  <si>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</si>
  <si>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</si>
  <si>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</si>
  <si>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</si>
  <si>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</si>
  <si>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</si>
  <si>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</si>
  <si>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</si>
  <si>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</si>
  <si>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</si>
  <si>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</si>
  <si>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</si>
  <si>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</si>
  <si>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</si>
  <si>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</si>
  <si>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</si>
  <si>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</si>
  <si>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</si>
  <si>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</si>
  <si>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</si>
  <si>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</si>
  <si>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</si>
  <si>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</si>
  <si>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</si>
  <si>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</si>
  <si>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</si>
  <si>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</si>
  <si>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</si>
  <si>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</si>
  <si>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</si>
  <si>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</si>
  <si>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</si>
  <si>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</si>
  <si>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</si>
  <si>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</si>
  <si>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</si>
  <si>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</si>
  <si>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</si>
  <si>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</si>
  <si>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</si>
  <si>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</si>
  <si>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</si>
  <si>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</si>
  <si>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</si>
  <si>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</si>
  <si>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</si>
  <si>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</si>
  <si>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</si>
  <si>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</si>
  <si>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</si>
  <si>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</si>
  <si>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</si>
  <si>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</si>
  <si>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</si>
  <si>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</si>
  <si>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</si>
  <si>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</si>
  <si>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</si>
  <si>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</si>
  <si>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</si>
  <si>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</si>
  <si>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</si>
  <si>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</si>
  <si>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</si>
  <si>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</si>
  <si>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</si>
  <si>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</si>
  <si>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</si>
  <si>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</si>
  <si>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</si>
  <si>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</si>
  <si>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</si>
  <si>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</si>
  <si>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</si>
  <si>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</si>
  <si>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</si>
  <si>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</si>
  <si>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</si>
  <si>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</si>
  <si>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</si>
  <si>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</si>
  <si>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</si>
  <si>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</si>
  <si>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</si>
  <si>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</si>
  <si>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</si>
  <si>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</si>
  <si>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</si>
  <si>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</si>
  <si>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</si>
  <si>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</si>
  <si>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</si>
  <si>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</si>
  <si>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</si>
  <si>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</si>
  <si>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</si>
  <si>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</si>
  <si>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</si>
  <si>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</si>
  <si>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</si>
  <si>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</si>
  <si>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</si>
  <si>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</si>
  <si>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</si>
  <si>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</si>
  <si>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</si>
  <si>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</si>
  <si>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</si>
  <si>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</si>
  <si>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</si>
  <si>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</si>
  <si>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</si>
  <si>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</si>
  <si>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</si>
  <si>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</si>
  <si>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</si>
  <si>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</si>
  <si>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</si>
  <si>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</si>
  <si>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</si>
  <si>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</si>
  <si>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</si>
  <si>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</si>
  <si>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</si>
  <si>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</si>
  <si>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</si>
  <si>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</si>
  <si>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</si>
  <si>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</si>
  <si>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</si>
  <si>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</si>
  <si>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</si>
  <si>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</si>
  <si>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</si>
  <si>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</si>
  <si>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</si>
  <si>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</si>
  <si>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</si>
  <si>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</si>
  <si>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</si>
  <si>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</si>
  <si>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</si>
  <si>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</si>
  <si>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</si>
  <si>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</si>
  <si>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</si>
  <si>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</si>
  <si>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</si>
  <si>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</si>
  <si>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</si>
  <si>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</si>
  <si>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</si>
  <si>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</si>
  <si>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</si>
  <si>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</si>
  <si>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</si>
  <si>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</si>
  <si>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</si>
  <si>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</si>
  <si>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</si>
  <si>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</si>
  <si>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</si>
  <si>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</si>
  <si>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</si>
  <si>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</si>
  <si>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</si>
  <si>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</si>
  <si>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</si>
  <si>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</si>
  <si>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</si>
  <si>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</si>
  <si>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</si>
  <si>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</si>
  <si>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</si>
  <si>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</si>
  <si>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</si>
  <si>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</si>
  <si>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</si>
  <si>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</si>
  <si>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</si>
  <si>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</si>
  <si>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</si>
  <si>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</si>
  <si>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</si>
  <si>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</si>
  <si>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</si>
  <si>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</si>
  <si>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</si>
  <si>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</si>
  <si>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</si>
  <si>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</si>
  <si>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</si>
  <si>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</si>
  <si>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</si>
  <si>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</si>
  <si>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</si>
  <si>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</si>
  <si>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</si>
  <si>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</si>
  <si>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</si>
  <si>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</si>
  <si>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</si>
  <si>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</si>
  <si>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</si>
  <si>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</si>
  <si>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</si>
  <si>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</si>
  <si>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</si>
  <si>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</si>
  <si>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</si>
  <si>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</si>
  <si>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</si>
  <si>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</si>
  <si>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</si>
  <si>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</si>
  <si>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</si>
  <si>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</si>
  <si>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</si>
  <si>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</si>
  <si>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</si>
  <si>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</si>
  <si>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</si>
  <si>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</si>
  <si>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</si>
  <si>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</si>
  <si>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</si>
  <si>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</si>
  <si>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</si>
  <si>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</si>
  <si>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</si>
  <si>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</si>
  <si>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</si>
  <si>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</si>
  <si>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</si>
  <si>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</si>
  <si>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</si>
  <si>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</si>
  <si>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</si>
  <si>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</si>
  <si>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</si>
  <si>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</si>
  <si>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</si>
  <si>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</si>
  <si>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</si>
  <si>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</si>
  <si>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</si>
  <si>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</si>
  <si>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</si>
  <si>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</si>
  <si>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</si>
  <si>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</si>
  <si>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</si>
  <si>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</si>
  <si>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</si>
  <si>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</si>
  <si>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</si>
  <si>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</si>
  <si>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</si>
  <si>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</si>
  <si>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</si>
  <si>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</si>
  <si>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</si>
  <si>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</si>
  <si>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</si>
  <si>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</si>
  <si>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</si>
  <si>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</si>
  <si>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</si>
  <si>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</si>
  <si>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</si>
  <si>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</si>
  <si>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</si>
  <si>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</si>
  <si>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</si>
  <si>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</si>
  <si>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</si>
  <si>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</si>
  <si>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</si>
  <si>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</si>
  <si>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</si>
  <si>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</si>
  <si>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</si>
  <si>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</si>
  <si>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</si>
  <si>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</si>
  <si>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</si>
  <si>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</si>
  <si>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</si>
  <si>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</si>
  <si>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</si>
  <si>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</si>
  <si>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</si>
  <si>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</si>
  <si>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</si>
  <si>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</si>
  <si>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</si>
  <si>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</si>
  <si>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</si>
  <si>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</si>
  <si>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</si>
  <si>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</si>
  <si>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</si>
  <si>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</si>
  <si>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</si>
  <si>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</si>
  <si>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</si>
  <si>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</si>
  <si>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</si>
  <si>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</si>
  <si>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</si>
  <si>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</si>
  <si>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</si>
  <si>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</si>
  <si>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</si>
  <si>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</si>
  <si>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</si>
  <si>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</si>
  <si>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</si>
  <si>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</si>
  <si>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</si>
  <si>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</si>
  <si>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</si>
  <si>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</si>
  <si>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</si>
  <si>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</si>
  <si>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</si>
  <si>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</si>
  <si>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</si>
  <si>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</si>
  <si>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</si>
  <si>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</si>
  <si>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</si>
  <si>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</si>
  <si>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</si>
  <si>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</si>
  <si>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</si>
  <si>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</si>
  <si>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</si>
  <si>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</si>
  <si>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</si>
  <si>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</si>
  <si>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</si>
  <si>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</si>
  <si>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</si>
  <si>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</si>
  <si>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</si>
  <si>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</si>
  <si>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</si>
  <si>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</si>
  <si>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</si>
  <si>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</si>
  <si>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</si>
  <si>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</si>
  <si>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</si>
  <si>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</si>
  <si>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</si>
  <si>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</si>
  <si>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</si>
  <si>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</si>
  <si>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</si>
  <si>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</si>
  <si>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</si>
  <si>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</si>
  <si>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</si>
  <si>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</si>
  <si>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</si>
  <si>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</si>
  <si>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</si>
  <si>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</si>
  <si>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</si>
  <si>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</si>
  <si>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</si>
  <si>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</si>
  <si>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</si>
  <si>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</si>
  <si>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</si>
  <si>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</si>
  <si>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</si>
  <si>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</si>
  <si>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</si>
  <si>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</si>
  <si>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</si>
  <si>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</si>
  <si>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</si>
  <si>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</si>
  <si>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</si>
  <si>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</si>
  <si>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</si>
  <si>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</si>
  <si>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</si>
  <si>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</si>
  <si>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</si>
  <si>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</si>
  <si>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</si>
  <si>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</si>
  <si>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</si>
  <si>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</si>
  <si>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</si>
  <si>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</si>
  <si>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</si>
  <si>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</si>
  <si>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</si>
  <si>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</si>
  <si>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</si>
  <si>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</si>
  <si>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</si>
  <si>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</si>
  <si>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</si>
  <si>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</si>
  <si>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</si>
  <si>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</si>
  <si>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</si>
  <si>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</si>
  <si>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</si>
  <si>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</si>
  <si>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</si>
  <si>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</si>
  <si>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</si>
  <si>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</si>
  <si>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</si>
  <si>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</si>
  <si>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</si>
  <si>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</si>
  <si>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</si>
  <si>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</si>
  <si>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</si>
  <si>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</si>
  <si>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</si>
  <si>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</si>
  <si>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</si>
  <si>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</si>
  <si>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</si>
  <si>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</si>
  <si>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</si>
  <si>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</si>
  <si>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</si>
  <si>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</si>
  <si>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</si>
  <si>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</si>
  <si>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</si>
  <si>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</si>
  <si>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</si>
  <si>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</si>
  <si>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</si>
  <si>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</si>
  <si>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</si>
  <si>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</si>
  <si>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</si>
  <si>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</si>
  <si>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</si>
  <si>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</si>
  <si>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</si>
  <si>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</si>
  <si>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</si>
  <si>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</si>
  <si>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</si>
  <si>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</si>
  <si>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</si>
  <si>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</si>
  <si>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</si>
  <si>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</si>
  <si>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</si>
  <si>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</si>
  <si>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</si>
  <si>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</si>
  <si>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</si>
  <si>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</si>
  <si>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</si>
  <si>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</si>
  <si>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</si>
  <si>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</si>
  <si>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</si>
  <si>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</si>
  <si>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</si>
  <si>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</si>
  <si>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</si>
  <si>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</si>
  <si>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</si>
  <si>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</si>
  <si>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</si>
  <si>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</si>
  <si>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</si>
  <si>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</si>
  <si>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</si>
  <si>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</si>
  <si>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</si>
  <si>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</si>
  <si>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</si>
  <si>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</si>
  <si>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</si>
  <si>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</si>
  <si>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</si>
  <si>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</si>
  <si>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</si>
  <si>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</si>
  <si>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</si>
  <si>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</si>
  <si>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</si>
  <si>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</si>
  <si>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</si>
  <si>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</si>
  <si>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</si>
  <si>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</si>
  <si>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</si>
  <si>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</si>
  <si>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</si>
  <si>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</si>
  <si>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</si>
  <si>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</si>
  <si>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</si>
  <si>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</si>
  <si>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</si>
  <si>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</si>
  <si>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</si>
  <si>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</si>
  <si>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</si>
  <si>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</si>
  <si>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</si>
  <si>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</si>
  <si>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</si>
  <si>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</si>
  <si>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</si>
  <si>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</si>
  <si>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</si>
  <si>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</si>
  <si>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</si>
  <si>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</si>
  <si>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</si>
  <si>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</si>
  <si>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</si>
  <si>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</si>
  <si>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</si>
  <si>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</si>
  <si>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</si>
  <si>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</si>
  <si>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</si>
  <si>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</si>
  <si>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</si>
  <si>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</si>
  <si>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</si>
  <si>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</si>
  <si>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</si>
  <si>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</si>
  <si>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</si>
  <si>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</si>
  <si>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</si>
  <si>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</si>
  <si>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</si>
  <si>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</si>
  <si>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</si>
  <si>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</si>
  <si>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</si>
  <si>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</si>
  <si>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</si>
  <si>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</si>
  <si>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</si>
  <si>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</si>
  <si>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</si>
  <si>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</si>
  <si>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</si>
  <si>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</si>
  <si>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</si>
  <si>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</si>
  <si>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</si>
  <si>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</si>
  <si>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</si>
  <si>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</si>
  <si>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</si>
  <si>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</si>
  <si>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</si>
  <si>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</si>
  <si>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</si>
  <si>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</si>
  <si>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</si>
  <si>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</si>
  <si>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</si>
  <si>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</si>
  <si>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</si>
  <si>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</si>
  <si>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</si>
  <si>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</si>
  <si>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</si>
  <si>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</si>
  <si>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</si>
  <si>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</si>
  <si>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</si>
  <si>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</si>
  <si>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</si>
  <si>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</si>
  <si>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</si>
  <si>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</si>
  <si>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</si>
  <si>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</si>
  <si>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</si>
  <si>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</si>
  <si>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</si>
  <si>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</si>
  <si>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</si>
  <si>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</si>
  <si>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</si>
  <si>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</si>
  <si>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</si>
  <si>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</si>
  <si>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</si>
  <si>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</si>
  <si>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</si>
  <si>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</si>
  <si>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</si>
  <si>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</si>
  <si>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</si>
  <si>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</si>
  <si>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</si>
  <si>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</si>
  <si>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</si>
  <si>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</si>
  <si>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</si>
  <si>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</si>
  <si>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</si>
  <si>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</si>
  <si>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</si>
  <si>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</si>
  <si>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</si>
  <si>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</si>
  <si>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</si>
  <si>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</si>
  <si>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</si>
  <si>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</si>
  <si>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</si>
  <si>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</si>
  <si>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</si>
  <si>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</si>
  <si>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</si>
  <si>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</si>
  <si>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</si>
  <si>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</si>
  <si>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</si>
  <si>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</si>
  <si>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</si>
  <si>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</si>
  <si>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</si>
  <si>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</si>
  <si>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</si>
  <si>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</si>
  <si>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</si>
  <si>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</si>
  <si>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</si>
  <si>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</si>
  <si>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</si>
  <si>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</si>
  <si>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</si>
  <si>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</si>
  <si>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</si>
  <si>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</si>
  <si>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</si>
  <si>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</si>
  <si>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</si>
  <si>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</si>
  <si>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</si>
  <si>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</si>
  <si>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</si>
  <si>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</si>
  <si>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</si>
  <si>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</si>
  <si>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</si>
  <si>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</si>
  <si>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</si>
  <si>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</si>
  <si>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</si>
  <si>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</si>
  <si>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</si>
  <si>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</si>
  <si>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</si>
  <si>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</si>
  <si>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</si>
  <si>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</si>
  <si>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</si>
  <si>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</si>
  <si>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</si>
  <si>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</si>
  <si>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</si>
  <si>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</si>
  <si>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</si>
  <si>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</si>
  <si>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</si>
  <si>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</si>
  <si>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</si>
  <si>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</si>
  <si>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</si>
  <si>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</si>
  <si>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</si>
  <si>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</si>
  <si>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</si>
  <si>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</si>
  <si>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</si>
  <si>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</si>
  <si>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</si>
  <si>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</si>
  <si>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</si>
  <si>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</si>
  <si>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</si>
  <si>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</si>
  <si>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</si>
  <si>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</si>
  <si>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</si>
  <si>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</si>
  <si>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</si>
  <si>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</si>
  <si>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</si>
  <si>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</si>
  <si>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</si>
  <si>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</si>
  <si>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</si>
  <si>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</si>
  <si>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</si>
  <si>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</si>
  <si>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</si>
  <si>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</si>
  <si>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</si>
  <si>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</si>
  <si>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</si>
  <si>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</si>
  <si>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</si>
  <si>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</si>
  <si>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</si>
  <si>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</si>
  <si>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</si>
  <si>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</si>
  <si>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</si>
  <si>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</si>
  <si>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</si>
  <si>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</si>
  <si>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</si>
  <si>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</si>
  <si>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</si>
  <si>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</si>
  <si>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</si>
  <si>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</si>
  <si>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</si>
  <si>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</si>
  <si>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</si>
  <si>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</si>
  <si>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</si>
  <si>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</si>
  <si>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</si>
  <si>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</si>
  <si>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</si>
  <si>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</si>
  <si>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</si>
  <si>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</si>
  <si>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</si>
  <si>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</si>
  <si>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</si>
  <si>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</si>
  <si>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</si>
  <si>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</si>
  <si>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</si>
  <si>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</si>
  <si>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</si>
  <si>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</si>
  <si>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</si>
  <si>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</si>
  <si>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</si>
  <si>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</si>
  <si>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</si>
  <si>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</si>
  <si>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</si>
  <si>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</si>
  <si>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</si>
  <si>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</si>
  <si>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</si>
  <si>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</si>
  <si>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</si>
  <si>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</si>
  <si>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</si>
  <si>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</si>
  <si>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</si>
  <si>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</si>
  <si>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</si>
  <si>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</si>
  <si>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</si>
  <si>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</si>
  <si>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</si>
  <si>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</si>
  <si>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</si>
  <si>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</si>
  <si>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</si>
  <si>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</si>
  <si>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</si>
  <si>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</si>
  <si>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</si>
  <si>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</si>
  <si>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</si>
  <si>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</si>
  <si>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</si>
  <si>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</si>
  <si>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</si>
  <si>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</si>
  <si>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</si>
  <si>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</si>
  <si>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</si>
  <si>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</si>
  <si>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</si>
  <si>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</si>
  <si>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</si>
  <si>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</si>
  <si>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</si>
  <si>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</si>
  <si>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</si>
  <si>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</si>
  <si>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</si>
  <si>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</si>
  <si>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</si>
  <si>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</si>
  <si>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</si>
  <si>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</si>
  <si>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</si>
  <si>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</si>
  <si>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</si>
  <si>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</si>
  <si>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</si>
  <si>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</si>
  <si>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</si>
  <si>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</si>
  <si>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</si>
  <si>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</si>
  <si>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</si>
  <si>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</si>
  <si>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</si>
  <si>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</si>
  <si>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</si>
  <si>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</si>
  <si>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</si>
  <si>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</si>
  <si>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</si>
  <si>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</si>
  <si>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</si>
  <si>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</si>
  <si>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</si>
  <si>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</si>
  <si>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</si>
  <si>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</si>
  <si>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</si>
  <si>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</si>
  <si>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</si>
  <si>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</si>
  <si>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</si>
  <si>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</si>
  <si>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</si>
  <si>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</si>
  <si>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</si>
  <si>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</si>
  <si>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</si>
  <si>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</si>
  <si>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</si>
  <si>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</si>
  <si>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</si>
  <si>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</si>
  <si>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</si>
  <si>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</si>
  <si>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</si>
  <si>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</si>
  <si>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</si>
  <si>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</si>
  <si>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</si>
  <si>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</si>
  <si>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</si>
  <si>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</si>
  <si>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</si>
  <si>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</si>
  <si>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</si>
  <si>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</si>
  <si>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</si>
  <si>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</si>
  <si>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</si>
  <si>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</si>
  <si>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</si>
  <si>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</si>
  <si>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</si>
  <si>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</si>
  <si>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</si>
  <si>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</si>
  <si>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</si>
  <si>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</si>
  <si>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</si>
  <si>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</si>
  <si>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</si>
  <si>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</si>
  <si>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</si>
  <si>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</si>
  <si>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</si>
  <si>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</si>
  <si>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</si>
  <si>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</si>
  <si>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</si>
  <si>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</si>
  <si>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</si>
  <si>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</si>
  <si>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</si>
  <si>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</si>
  <si>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</si>
  <si>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</si>
  <si>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</si>
  <si>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</si>
  <si>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</si>
  <si>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</si>
  <si>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</si>
  <si>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</si>
  <si>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</si>
  <si>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</si>
  <si>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</si>
  <si>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</si>
  <si>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</si>
  <si>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</si>
  <si>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</si>
  <si>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</si>
  <si>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</si>
  <si>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</si>
  <si>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</si>
  <si>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</si>
  <si>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</si>
  <si>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</si>
  <si>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</si>
  <si>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</si>
  <si>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</si>
  <si>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</si>
  <si>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</si>
  <si>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</si>
  <si>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</si>
  <si>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</si>
  <si>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</si>
  <si>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</si>
  <si>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</si>
  <si>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</si>
  <si>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</si>
  <si>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</si>
  <si>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</si>
  <si>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</si>
  <si>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</si>
  <si>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</si>
  <si>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</si>
  <si>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</si>
  <si>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</si>
  <si>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</si>
  <si>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</si>
  <si>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</si>
  <si>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</si>
  <si>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</si>
  <si>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</si>
  <si>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</si>
  <si>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</si>
  <si>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</si>
  <si>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</si>
  <si>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</si>
  <si>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</si>
  <si>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</si>
  <si>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</si>
  <si>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</si>
  <si>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</si>
  <si>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</si>
  <si>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</si>
  <si>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</si>
  <si>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</si>
  <si>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</si>
  <si>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</si>
  <si>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</si>
  <si>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</si>
  <si>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</si>
  <si>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</si>
  <si>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</si>
  <si>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</si>
  <si>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</si>
  <si>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</si>
  <si>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</si>
  <si>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</si>
  <si>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</si>
  <si>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</si>
  <si>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</si>
  <si>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</si>
  <si>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</si>
  <si>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</si>
  <si>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</si>
  <si>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</si>
  <si>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</si>
  <si>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</si>
  <si>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</si>
  <si>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</si>
  <si>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</si>
  <si>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</si>
  <si>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</si>
  <si>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</si>
  <si>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</si>
  <si>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</si>
  <si>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</si>
  <si>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</si>
  <si>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</si>
  <si>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</si>
  <si>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</si>
  <si>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</si>
  <si>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</si>
  <si>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</si>
  <si>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</si>
  <si>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</si>
  <si>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</si>
  <si>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</si>
  <si>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</si>
  <si>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</si>
  <si>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</si>
  <si>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</si>
  <si>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</si>
  <si>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</si>
  <si>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</si>
  <si>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</si>
  <si>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</si>
  <si>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</si>
  <si>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</si>
  <si>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</si>
  <si>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</si>
  <si>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</si>
  <si>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</si>
  <si>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</si>
  <si>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</si>
  <si>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</si>
  <si>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</si>
  <si>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</si>
  <si>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</si>
  <si>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</si>
  <si>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</si>
  <si>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</si>
  <si>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</si>
  <si>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</si>
  <si>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</si>
  <si>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</si>
  <si>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</si>
  <si>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</si>
  <si>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</si>
  <si>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</si>
  <si>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</si>
  <si>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</si>
  <si>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</si>
  <si>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</si>
  <si>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</si>
  <si>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</si>
  <si>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</si>
  <si>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</si>
  <si>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</si>
  <si>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</si>
  <si>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</si>
  <si>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</si>
  <si>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</si>
  <si>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</si>
  <si>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</si>
  <si>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</si>
  <si>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</si>
  <si>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</si>
  <si>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</si>
  <si>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</si>
  <si>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</si>
  <si>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</si>
  <si>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</si>
  <si>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</si>
  <si>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</si>
  <si>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</si>
  <si>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</si>
  <si>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</si>
  <si>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</si>
  <si>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</si>
  <si>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</si>
  <si>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</si>
  <si>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</si>
  <si>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</si>
  <si>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</si>
  <si>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</si>
  <si>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</si>
  <si>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</si>
  <si>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</si>
  <si>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</si>
  <si>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</si>
  <si>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</si>
  <si>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</si>
  <si>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</si>
  <si>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</si>
  <si>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</si>
  <si>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</si>
  <si>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</si>
  <si>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</si>
  <si>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</si>
  <si>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</si>
  <si>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</si>
  <si>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</si>
  <si>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</si>
  <si>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</si>
  <si>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</si>
  <si>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</si>
  <si>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</si>
  <si>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</si>
  <si>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</si>
  <si>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</si>
  <si>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</si>
  <si>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</si>
  <si>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</si>
  <si>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</si>
  <si>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</si>
  <si>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</si>
  <si>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</si>
  <si>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</si>
  <si>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</si>
  <si>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</si>
  <si>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</si>
  <si>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</si>
  <si>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</si>
  <si>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</si>
  <si>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</si>
  <si>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</si>
  <si>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</si>
  <si>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</si>
  <si>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</si>
  <si>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</si>
  <si>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</si>
  <si>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</si>
  <si>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</si>
  <si>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</si>
  <si>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</si>
  <si>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</si>
  <si>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</si>
  <si>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</si>
  <si>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</si>
  <si>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</si>
  <si>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</si>
  <si>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</si>
  <si>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</si>
  <si>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</si>
  <si>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</si>
  <si>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</si>
  <si>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</si>
  <si>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</si>
  <si>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</si>
  <si>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</si>
  <si>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</si>
  <si>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</si>
  <si>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</si>
  <si>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</si>
  <si>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</si>
  <si>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</si>
  <si>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</si>
  <si>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</si>
  <si>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</si>
  <si>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</si>
  <si>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</si>
  <si>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</si>
  <si>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</si>
  <si>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</si>
  <si>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</si>
  <si>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</si>
  <si>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</si>
  <si>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</si>
  <si>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</si>
  <si>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</si>
  <si>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</si>
  <si>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</si>
  <si>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</si>
  <si>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</si>
  <si>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</si>
  <si>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</si>
  <si>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</si>
  <si>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</si>
  <si>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</si>
  <si>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</si>
  <si>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</si>
  <si>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</si>
  <si>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</si>
  <si>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</si>
  <si>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</si>
  <si>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</si>
  <si>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</si>
  <si>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</si>
  <si>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</si>
  <si>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</si>
  <si>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</si>
  <si>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</si>
  <si>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</si>
  <si>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</si>
  <si>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</si>
  <si>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</si>
  <si>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</si>
  <si>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</si>
  <si>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</si>
  <si>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</si>
  <si>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</si>
  <si>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</si>
  <si>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</si>
  <si>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</si>
  <si>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</si>
  <si>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</si>
  <si>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</si>
  <si>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</si>
  <si>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</si>
  <si>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</si>
  <si>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</si>
  <si>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</si>
  <si>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</si>
  <si>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</si>
  <si>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</si>
  <si>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</si>
  <si>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</si>
  <si>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</si>
  <si>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</si>
  <si>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</si>
  <si>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</si>
  <si>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</si>
  <si>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</si>
  <si>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</si>
  <si>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</si>
  <si>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</si>
  <si>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</si>
  <si>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</si>
  <si>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</si>
  <si>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</si>
  <si>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</si>
  <si>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</si>
  <si>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</si>
  <si>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</si>
  <si>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</si>
  <si>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</si>
  <si>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</si>
  <si>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</si>
  <si>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</si>
  <si>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</si>
  <si>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</si>
  <si>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</si>
  <si>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</si>
  <si>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</si>
  <si>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</si>
  <si>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</si>
  <si>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</si>
  <si>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</si>
  <si>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</si>
  <si>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</si>
  <si>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</si>
  <si>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</si>
  <si>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</si>
  <si>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</si>
  <si>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</si>
  <si>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</si>
  <si>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</si>
  <si>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</si>
  <si>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</si>
  <si>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</si>
  <si>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</si>
  <si>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</si>
  <si>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</si>
  <si>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</si>
  <si>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</si>
  <si>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</si>
  <si>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</si>
  <si>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</si>
  <si>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</si>
  <si>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</si>
  <si>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</si>
  <si>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</si>
  <si>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</si>
  <si>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</si>
  <si>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</si>
  <si>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</si>
  <si>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</si>
  <si>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</si>
  <si>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</si>
  <si>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</si>
  <si>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</si>
  <si>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</si>
  <si>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</si>
  <si>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</si>
  <si>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</si>
  <si>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</si>
  <si>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</si>
  <si>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</si>
  <si>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</si>
  <si>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</si>
  <si>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</si>
  <si>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</si>
  <si>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</si>
  <si>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</si>
  <si>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</si>
  <si>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</si>
  <si>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</si>
  <si>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</si>
  <si>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</si>
  <si>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</si>
  <si>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</si>
  <si>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</si>
  <si>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</si>
  <si>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</si>
  <si>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</si>
  <si>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</si>
  <si>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</si>
  <si>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</si>
  <si>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</si>
  <si>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</si>
  <si>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</si>
  <si>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</si>
  <si>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</si>
  <si>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</si>
  <si>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</si>
  <si>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</si>
  <si>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</si>
  <si>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</si>
  <si>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</si>
  <si>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</si>
  <si>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</si>
  <si>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</si>
  <si>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</si>
  <si>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</si>
  <si>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</si>
  <si>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</si>
  <si>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</si>
  <si>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</si>
  <si>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</si>
  <si>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</si>
  <si>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</si>
  <si>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</si>
  <si>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</si>
  <si>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</si>
  <si>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</si>
  <si>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</si>
  <si>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</si>
  <si>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</si>
  <si>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</si>
  <si>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</si>
  <si>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</si>
  <si>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</si>
  <si>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</si>
  <si>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</si>
  <si>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</si>
  <si>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</si>
  <si>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</si>
  <si>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</si>
  <si>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</si>
  <si>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</si>
  <si>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</si>
  <si>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</si>
  <si>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</si>
  <si>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</si>
  <si>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</si>
  <si>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</si>
  <si>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</si>
  <si>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</si>
  <si>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</si>
  <si>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</si>
  <si>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</si>
  <si>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</si>
  <si>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</si>
  <si>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</si>
  <si>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</si>
  <si>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</si>
  <si>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</si>
  <si>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</si>
  <si>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</si>
  <si>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</si>
  <si>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</si>
  <si>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</si>
  <si>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</si>
  <si>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</si>
  <si>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</si>
  <si>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</si>
  <si>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</si>
  <si>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</si>
  <si>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</si>
  <si>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</si>
  <si>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</si>
  <si>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</si>
  <si>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</si>
  <si>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</si>
  <si>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</si>
  <si>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</si>
  <si>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</si>
  <si>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</si>
  <si>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</si>
  <si>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</si>
  <si>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</si>
  <si>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</si>
  <si>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</si>
  <si>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</si>
  <si>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</si>
  <si>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</si>
  <si>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</si>
  <si>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</si>
  <si>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</si>
  <si>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</si>
  <si>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</si>
  <si>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</si>
  <si>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</si>
  <si>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</si>
  <si>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</si>
  <si>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</si>
  <si>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</si>
  <si>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</si>
  <si>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</si>
  <si>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</si>
  <si>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</si>
  <si>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</si>
  <si>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</si>
  <si>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</si>
  <si>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</si>
  <si>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</si>
  <si>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</si>
  <si>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</si>
  <si>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</si>
  <si>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</si>
  <si>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</si>
  <si>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</si>
  <si>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</si>
  <si>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</si>
  <si>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</si>
  <si>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</si>
  <si>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</si>
  <si>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</si>
  <si>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</si>
  <si>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</si>
  <si>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</si>
  <si>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</si>
  <si>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</si>
  <si>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</si>
  <si>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</si>
  <si>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</si>
  <si>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</si>
  <si>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</si>
  <si>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</si>
  <si>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</si>
  <si>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</si>
  <si>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</si>
  <si>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</si>
  <si>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</si>
  <si>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</si>
  <si>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</si>
  <si>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</si>
  <si>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</si>
  <si>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</si>
  <si>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</si>
  <si>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</si>
  <si>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</si>
  <si>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</si>
  <si>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</si>
  <si>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</si>
  <si>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</si>
  <si>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</si>
  <si>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</si>
  <si>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</si>
  <si>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</si>
  <si>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</si>
  <si>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</si>
  <si>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</si>
  <si>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</si>
  <si>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</si>
  <si>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</si>
  <si>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</si>
  <si>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</si>
  <si>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</si>
  <si>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</si>
  <si>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</si>
  <si>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</si>
  <si>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</si>
  <si>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</si>
  <si>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</si>
  <si>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</si>
  <si>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</si>
  <si>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</si>
  <si>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</si>
  <si>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</si>
  <si>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</si>
  <si>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</si>
  <si>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</si>
  <si>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</si>
  <si>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</si>
  <si>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</si>
  <si>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</si>
  <si>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</si>
  <si>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</si>
  <si>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</si>
  <si>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</si>
  <si>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</si>
  <si>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</si>
  <si>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</si>
  <si>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</si>
  <si>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</si>
  <si>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</si>
  <si>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</si>
  <si>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</si>
  <si>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</si>
  <si>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</si>
  <si>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</si>
  <si>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</si>
  <si>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</si>
  <si>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</si>
  <si>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</si>
  <si>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</si>
  <si>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</si>
  <si>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</si>
  <si>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</si>
  <si>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</si>
  <si>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</si>
  <si>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</si>
  <si>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</si>
  <si>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</si>
  <si>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</si>
  <si>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</si>
  <si>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</si>
  <si>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</si>
  <si>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</si>
  <si>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</si>
  <si>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</si>
  <si>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</si>
  <si>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</si>
  <si>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</si>
  <si>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</si>
  <si>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</si>
  <si>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</si>
  <si>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</si>
  <si>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</si>
  <si>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</si>
  <si>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</si>
  <si>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</si>
  <si>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</si>
  <si>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</si>
  <si>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</si>
  <si>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</si>
  <si>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</si>
  <si>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</si>
  <si>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</si>
  <si>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</si>
  <si>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</si>
  <si>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</si>
  <si>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</si>
  <si>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</si>
  <si>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</si>
  <si>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</si>
  <si>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</si>
  <si>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</si>
  <si>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</si>
  <si>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</si>
  <si>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</si>
  <si>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</si>
  <si>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</si>
  <si>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</si>
  <si>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</si>
  <si>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</si>
  <si>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</si>
  <si>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</si>
  <si>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</si>
  <si>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</si>
  <si>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</si>
  <si>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</si>
  <si>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</si>
  <si>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</si>
  <si>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</si>
  <si>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</si>
  <si>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</si>
  <si>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</si>
  <si>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</si>
  <si>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</si>
  <si>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</si>
  <si>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</si>
  <si>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</si>
  <si>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</si>
  <si>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</si>
  <si>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</si>
  <si>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</si>
  <si>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</si>
  <si>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</si>
  <si>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</si>
  <si>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</si>
  <si>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</si>
  <si>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</si>
  <si>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</si>
  <si>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</si>
  <si>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</si>
  <si>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</si>
  <si>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</si>
  <si>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</si>
  <si>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</si>
  <si>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</si>
  <si>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</si>
  <si>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</si>
  <si>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</si>
  <si>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</si>
  <si>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</si>
  <si>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</si>
  <si>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</si>
  <si>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</si>
  <si>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</si>
  <si>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</si>
  <si>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</si>
  <si>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</si>
  <si>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</si>
  <si>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</si>
  <si>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</si>
  <si>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</si>
  <si>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</si>
  <si>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</si>
  <si>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</si>
  <si>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</si>
  <si>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</si>
  <si>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</si>
  <si>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</si>
  <si>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</si>
  <si>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</si>
  <si>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</si>
  <si>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</si>
  <si>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</si>
  <si>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</si>
  <si>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</si>
  <si>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</si>
  <si>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</si>
  <si>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</si>
  <si>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</si>
  <si>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</si>
  <si>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</si>
  <si>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</si>
  <si>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</si>
  <si>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</si>
  <si>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</si>
  <si>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</si>
  <si>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</si>
  <si>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</si>
  <si>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</si>
  <si>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</si>
  <si>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</si>
  <si>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</si>
  <si>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</si>
  <si>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</si>
  <si>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</si>
  <si>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</si>
  <si>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</si>
  <si>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</si>
  <si>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</si>
  <si>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</si>
  <si>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</si>
  <si>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</si>
  <si>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</si>
  <si>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</si>
  <si>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</si>
  <si>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</si>
  <si>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</si>
  <si>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</si>
  <si>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</si>
  <si>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</si>
  <si>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</si>
  <si>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</si>
  <si>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</si>
  <si>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</si>
  <si>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</si>
  <si>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</si>
  <si>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</si>
  <si>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</si>
  <si>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</si>
  <si>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</si>
  <si>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</si>
  <si>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</si>
  <si>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</si>
  <si>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</si>
  <si>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</si>
  <si>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</si>
  <si>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</si>
  <si>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</si>
  <si>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</si>
  <si>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</si>
  <si>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</si>
  <si>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</si>
  <si>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</si>
  <si>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</si>
  <si>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</si>
  <si>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</si>
  <si>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</si>
  <si>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</si>
  <si>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</si>
  <si>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</si>
  <si>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</si>
  <si>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</si>
  <si>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</si>
  <si>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</si>
  <si>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</si>
  <si>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</si>
  <si>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</si>
  <si>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</si>
  <si>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</si>
  <si>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</si>
  <si>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</si>
  <si>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</si>
  <si>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</si>
  <si>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</si>
  <si>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</si>
  <si>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</si>
  <si>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</si>
  <si>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</si>
  <si>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</si>
  <si>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</si>
  <si>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</si>
  <si>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</si>
  <si>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</si>
  <si>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</si>
  <si>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</si>
  <si>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</si>
  <si>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</si>
  <si>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</si>
  <si>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</si>
  <si>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</si>
  <si>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</si>
  <si>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</si>
  <si>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</si>
  <si>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</si>
  <si>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</si>
  <si>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</si>
  <si>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</si>
  <si>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</si>
  <si>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</si>
  <si>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</si>
  <si>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</si>
  <si>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</si>
  <si>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</si>
  <si>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</si>
  <si>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</si>
  <si>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</si>
  <si>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</si>
  <si>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</si>
  <si>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</si>
  <si>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</si>
  <si>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</si>
  <si>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</si>
  <si>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</si>
  <si>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</si>
  <si>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</si>
  <si>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</si>
  <si>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</si>
  <si>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</si>
  <si>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</si>
  <si>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</si>
  <si>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</si>
  <si>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</si>
  <si>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</si>
  <si>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</si>
  <si>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</si>
  <si>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</si>
  <si>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</si>
  <si>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</si>
  <si>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</si>
  <si>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</si>
  <si>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</si>
  <si>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</si>
  <si>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</si>
  <si>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</si>
  <si>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</si>
  <si>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</si>
  <si>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</si>
  <si>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</si>
  <si>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</si>
  <si>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</si>
  <si>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</si>
  <si>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</si>
  <si>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</si>
  <si>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</si>
  <si>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</si>
  <si>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</si>
  <si>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</si>
  <si>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</si>
  <si>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</si>
  <si>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</si>
  <si>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</si>
  <si>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</si>
  <si>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</si>
  <si>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</si>
  <si>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</si>
  <si>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</si>
  <si>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</si>
  <si>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</si>
  <si>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</si>
  <si>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</si>
  <si>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</si>
  <si>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</si>
  <si>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</si>
  <si>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</si>
  <si>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</si>
  <si>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</si>
  <si>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</si>
  <si>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</si>
  <si>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</si>
  <si>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</si>
  <si>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</si>
  <si>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</si>
  <si>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</si>
  <si>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</si>
  <si>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</si>
  <si>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</si>
  <si>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</si>
  <si>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</si>
  <si>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</si>
  <si>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</si>
  <si>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</si>
  <si>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</si>
  <si>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</si>
  <si>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</si>
  <si>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</si>
  <si>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</si>
  <si>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</si>
  <si>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</si>
  <si>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</si>
  <si>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</si>
  <si>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</si>
  <si>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</si>
  <si>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</si>
  <si>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</si>
  <si>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</si>
  <si>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</si>
  <si>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</si>
  <si>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</si>
  <si>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</si>
  <si>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</si>
  <si>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</si>
  <si>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</si>
  <si>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</si>
  <si>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</si>
  <si>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</si>
  <si>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</si>
  <si>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</si>
  <si>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</si>
  <si>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</si>
  <si>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</si>
  <si>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</si>
  <si>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</si>
  <si>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</si>
  <si>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</si>
  <si>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</si>
  <si>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</si>
  <si>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</si>
  <si>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</si>
  <si>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</si>
  <si>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</si>
  <si>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</si>
  <si>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</si>
  <si>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</si>
  <si>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</si>
  <si>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</si>
  <si>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</si>
  <si>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</si>
  <si>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</si>
  <si>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</si>
  <si>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</si>
  <si>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</si>
  <si>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</si>
  <si>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</si>
  <si>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</si>
  <si>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</si>
  <si>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</si>
  <si>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</si>
  <si>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</si>
  <si>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</si>
  <si>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</si>
  <si>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</si>
  <si>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</si>
  <si>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</si>
  <si>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</si>
  <si>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</si>
  <si>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</si>
  <si>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</si>
  <si>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</si>
  <si>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</si>
  <si>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</si>
  <si>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</si>
  <si>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</si>
  <si>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</si>
  <si>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</si>
  <si>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</si>
  <si>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</si>
  <si>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</si>
  <si>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</si>
  <si>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</si>
  <si>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</si>
  <si>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</si>
  <si>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</si>
  <si>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</si>
  <si>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</si>
  <si>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</si>
  <si>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</si>
  <si>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</si>
  <si>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</si>
  <si>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</si>
  <si>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</si>
  <si>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</si>
  <si>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</si>
  <si>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</si>
  <si>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</si>
  <si>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</si>
  <si>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</si>
  <si>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</si>
  <si>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</si>
  <si>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</si>
  <si>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</si>
  <si>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</si>
  <si>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</si>
  <si>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</si>
  <si>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</si>
  <si>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</si>
  <si>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</si>
  <si>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</si>
  <si>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</si>
  <si>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</si>
  <si>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</si>
  <si>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</si>
  <si>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</si>
  <si>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</si>
  <si>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</si>
  <si>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</si>
  <si>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</si>
  <si>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</si>
  <si>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</si>
  <si>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</si>
  <si>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</si>
  <si>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</si>
  <si>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</si>
  <si>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</si>
  <si>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</si>
  <si>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</si>
  <si>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</si>
  <si>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</si>
  <si>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</si>
  <si>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</si>
  <si>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</si>
  <si>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</si>
  <si>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</si>
  <si>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</si>
  <si>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</si>
  <si>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</si>
  <si>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</si>
  <si>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</si>
  <si>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</si>
  <si>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</si>
  <si>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</si>
  <si>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</si>
  <si>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</si>
  <si>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</si>
  <si>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</si>
  <si>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</si>
  <si>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</si>
  <si>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</si>
  <si>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</si>
  <si>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</si>
  <si>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</si>
  <si>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</si>
  <si>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</si>
  <si>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</si>
  <si>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</si>
  <si>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</si>
  <si>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</si>
  <si>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</si>
  <si>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</si>
  <si>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</si>
  <si>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</si>
  <si>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</si>
  <si>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</si>
  <si>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</si>
  <si>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</si>
  <si>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</si>
  <si>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</si>
  <si>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</si>
  <si>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</si>
  <si>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</si>
  <si>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</si>
  <si>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</si>
  <si>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</si>
  <si>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</si>
  <si>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</si>
  <si>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</si>
  <si>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</si>
  <si>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</si>
  <si>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</si>
  <si>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</si>
  <si>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</si>
  <si>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</si>
  <si>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</si>
  <si>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</si>
  <si>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</si>
  <si>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</si>
  <si>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</si>
  <si>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</si>
  <si>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</si>
  <si>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</si>
  <si>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</si>
  <si>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</si>
  <si>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</si>
  <si>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</si>
  <si>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</si>
  <si>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</si>
  <si>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</si>
  <si>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</si>
  <si>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</si>
  <si>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</si>
  <si>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</si>
  <si>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</si>
  <si>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</si>
  <si>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</si>
  <si>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</si>
  <si>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</si>
  <si>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</si>
  <si>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</si>
  <si>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</si>
  <si>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</si>
  <si>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</si>
  <si>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</si>
  <si>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</si>
  <si>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</si>
  <si>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</si>
  <si>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</si>
  <si>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</si>
  <si>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</si>
  <si>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</si>
  <si>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</si>
  <si>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</si>
  <si>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</si>
  <si>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</si>
  <si>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</si>
  <si>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</si>
  <si>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</si>
  <si>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</si>
  <si>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</si>
  <si>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</si>
  <si>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</si>
  <si>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</si>
  <si>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</si>
  <si>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</si>
  <si>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</si>
  <si>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</si>
  <si>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</si>
  <si>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</si>
  <si>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</si>
  <si>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</si>
  <si>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</si>
  <si>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</si>
  <si>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</si>
  <si>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</si>
  <si>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</si>
  <si>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</si>
  <si>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</si>
  <si>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</si>
  <si>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</si>
  <si>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</si>
  <si>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</si>
  <si>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</si>
  <si>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</si>
  <si>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</si>
  <si>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</si>
  <si>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</si>
  <si>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</si>
  <si>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</si>
  <si>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</si>
  <si>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</si>
  <si>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</si>
  <si>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</si>
  <si>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</si>
  <si>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</si>
  <si>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</si>
  <si>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</si>
  <si>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</si>
  <si>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</si>
  <si>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</si>
  <si>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</si>
  <si>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</si>
  <si>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</si>
  <si>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</si>
  <si>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</si>
  <si>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</si>
  <si>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</si>
  <si>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</si>
  <si>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</si>
  <si>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</si>
  <si>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</si>
  <si>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</si>
  <si>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</si>
  <si>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</si>
  <si>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</si>
  <si>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</si>
  <si>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</si>
  <si>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</si>
  <si>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</si>
  <si>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</si>
  <si>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</si>
  <si>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</si>
  <si>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</si>
  <si>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</si>
  <si>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</si>
  <si>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</si>
  <si>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</si>
  <si>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</si>
  <si>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</si>
  <si>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</si>
  <si>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</si>
  <si>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</si>
  <si>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</si>
  <si>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</si>
  <si>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</si>
  <si>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</si>
  <si>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</si>
  <si>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</si>
  <si>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</si>
  <si>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</si>
  <si>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</si>
  <si>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</si>
  <si>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</si>
  <si>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</si>
  <si>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</si>
  <si>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</si>
  <si>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</si>
  <si>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</si>
  <si>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</si>
  <si>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</si>
  <si>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</si>
  <si>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</si>
  <si>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</si>
  <si>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</si>
  <si>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</si>
  <si>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</si>
  <si>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</si>
  <si>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</si>
  <si>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</si>
  <si>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</si>
  <si>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</si>
  <si>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</si>
  <si>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</si>
  <si>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</si>
  <si>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</si>
  <si>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</si>
  <si>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</si>
  <si>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</si>
  <si>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</si>
  <si>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</si>
  <si>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</si>
  <si>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</si>
  <si>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</si>
  <si>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</si>
  <si>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</si>
  <si>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</si>
  <si>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</si>
  <si>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</si>
  <si>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</si>
  <si>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</si>
  <si>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</si>
  <si>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</si>
  <si>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</si>
  <si>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</si>
  <si>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</si>
  <si>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</si>
  <si>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</si>
  <si>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</si>
  <si>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</si>
  <si>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</si>
  <si>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</si>
  <si>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</si>
  <si>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</si>
  <si>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</si>
  <si>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</si>
  <si>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</si>
  <si>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</si>
  <si>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</si>
  <si>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</si>
  <si>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</si>
  <si>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</si>
  <si>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</si>
  <si>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</si>
  <si>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</si>
  <si>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</si>
  <si>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</si>
  <si>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</si>
  <si>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</si>
  <si>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</si>
  <si>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</si>
  <si>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</si>
  <si>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</si>
  <si>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</si>
  <si>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</si>
  <si>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</si>
  <si>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</si>
  <si>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</si>
  <si>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</si>
  <si>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</si>
  <si>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</si>
  <si>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</si>
  <si>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</si>
  <si>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</si>
  <si>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</si>
  <si>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</si>
  <si>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</si>
  <si>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</si>
  <si>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</si>
  <si>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</si>
  <si>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</si>
  <si>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</si>
  <si>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</si>
  <si>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</si>
  <si>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</si>
  <si>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</si>
  <si>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</si>
  <si>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</si>
  <si>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</si>
  <si>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</si>
  <si>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</si>
  <si>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</si>
  <si>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</si>
  <si>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</si>
  <si>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</si>
  <si>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</si>
  <si>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</si>
  <si>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</si>
  <si>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</si>
  <si>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</si>
  <si>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</si>
  <si>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</si>
  <si>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</si>
  <si>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</si>
  <si>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</si>
  <si>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</si>
  <si>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</si>
  <si>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</si>
  <si>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</si>
  <si>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</si>
  <si>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</si>
  <si>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</si>
  <si>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</si>
  <si>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</si>
  <si>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</si>
  <si>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</si>
  <si>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</si>
  <si>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</si>
  <si>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</si>
  <si>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</si>
  <si>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</si>
  <si>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</si>
  <si>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</si>
  <si>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</si>
  <si>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</si>
  <si>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</si>
  <si>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</si>
  <si>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</si>
  <si>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</si>
  <si>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</si>
  <si>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</si>
  <si>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</si>
  <si>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</si>
  <si>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</si>
  <si>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</si>
  <si>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</si>
  <si>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</si>
  <si>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</si>
  <si>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</si>
  <si>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</si>
  <si>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</si>
  <si>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</si>
  <si>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</si>
  <si>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</si>
  <si>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</si>
  <si>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</si>
  <si>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</si>
  <si>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</si>
  <si>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</si>
  <si>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</si>
  <si>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</si>
  <si>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</si>
  <si>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</si>
  <si>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</si>
  <si>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</si>
  <si>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</si>
  <si>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</si>
  <si>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</si>
  <si>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</si>
  <si>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</si>
  <si>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</si>
  <si>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</si>
  <si>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</si>
  <si>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</si>
  <si>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</si>
  <si>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</si>
  <si>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</si>
  <si>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</si>
  <si>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</si>
  <si>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</si>
  <si>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</si>
  <si>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</si>
  <si>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</si>
  <si>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</si>
  <si>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</si>
  <si>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</si>
  <si>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</si>
  <si>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</si>
  <si>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</si>
  <si>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</si>
  <si>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</si>
  <si>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</si>
  <si>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</si>
  <si>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</si>
  <si>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</si>
  <si>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</si>
  <si>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</si>
  <si>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</si>
  <si>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</si>
  <si>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</si>
  <si>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</si>
  <si>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</si>
  <si>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</si>
  <si>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</si>
  <si>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</si>
  <si>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</si>
  <si>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</si>
  <si>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</si>
  <si>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</si>
  <si>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</si>
  <si>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</si>
  <si>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</si>
  <si>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</si>
  <si>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</si>
  <si>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</si>
  <si>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</si>
  <si>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</si>
  <si>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</si>
  <si>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</si>
  <si>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</si>
  <si>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</si>
  <si>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</si>
  <si>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</si>
  <si>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</si>
  <si>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</si>
  <si>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</si>
  <si>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</si>
  <si>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</si>
  <si>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</si>
  <si>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</si>
  <si>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</si>
  <si>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</si>
  <si>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</si>
  <si>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</si>
  <si>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</si>
  <si>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</si>
  <si>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</si>
  <si>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</si>
  <si>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</si>
  <si>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</si>
  <si>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</si>
  <si>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</si>
  <si>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</si>
  <si>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</si>
  <si>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</si>
  <si>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</si>
  <si>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</si>
  <si>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</si>
  <si>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</si>
  <si>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</si>
  <si>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</si>
  <si>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</si>
  <si>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</si>
  <si>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</si>
  <si>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</si>
  <si>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</si>
  <si>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</si>
  <si>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</si>
  <si>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</si>
  <si>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</si>
  <si>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</si>
  <si>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</si>
  <si>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</si>
  <si>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</si>
  <si>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</si>
  <si>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</si>
  <si>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</si>
  <si>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</si>
  <si>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</si>
  <si>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</si>
  <si>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</si>
  <si>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</si>
  <si>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</si>
  <si>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</si>
  <si>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</si>
  <si>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</si>
  <si>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</si>
  <si>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</si>
  <si>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</si>
  <si>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</si>
  <si>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</si>
  <si>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</si>
  <si>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</si>
  <si>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</si>
  <si>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</si>
  <si>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</si>
  <si>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</si>
  <si>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</si>
  <si>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</si>
  <si>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</si>
  <si>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</si>
  <si>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</si>
  <si>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</si>
  <si>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</si>
  <si>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</si>
  <si>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</si>
  <si>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</si>
  <si>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</si>
  <si>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</si>
  <si>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</si>
  <si>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</si>
  <si>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</si>
  <si>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</si>
  <si>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</si>
  <si>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</si>
  <si>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</si>
  <si>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</si>
  <si>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</si>
  <si>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</si>
  <si>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</si>
  <si>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</si>
  <si>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</si>
  <si>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</si>
  <si>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</si>
  <si>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</si>
  <si>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</si>
  <si>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</si>
  <si>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</si>
  <si>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</si>
  <si>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</si>
  <si>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</si>
  <si>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</si>
  <si>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</si>
  <si>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</si>
  <si>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</si>
  <si>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</si>
  <si>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</si>
  <si>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</si>
  <si>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</si>
  <si>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</si>
  <si>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</si>
  <si>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</si>
  <si>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</si>
  <si>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</si>
  <si>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</si>
  <si>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</si>
  <si>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</si>
  <si>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</si>
  <si>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</si>
  <si>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</si>
  <si>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</si>
  <si>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</si>
  <si>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</si>
  <si>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</si>
  <si>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</si>
  <si>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</si>
  <si>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</si>
  <si>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</si>
  <si>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</si>
  <si>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</si>
  <si>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</si>
  <si>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</si>
  <si>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</si>
  <si>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</si>
  <si>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</si>
  <si>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</si>
  <si>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</si>
  <si>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</si>
  <si>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</si>
  <si>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</si>
  <si>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</si>
  <si>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</si>
  <si>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</si>
  <si>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</si>
  <si>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</si>
  <si>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</si>
  <si>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</si>
  <si>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</si>
  <si>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</si>
  <si>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</si>
  <si>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</si>
  <si>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</si>
  <si>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</si>
  <si>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</si>
  <si>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</si>
  <si>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</si>
  <si>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</si>
  <si>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</si>
  <si>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</si>
  <si>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</si>
  <si>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</si>
  <si>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</si>
  <si>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</si>
  <si>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</si>
  <si>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</si>
  <si>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</si>
  <si>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</si>
  <si>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</si>
  <si>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</si>
  <si>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</si>
  <si>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</si>
  <si>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</si>
  <si>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</si>
  <si>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</si>
  <si>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</si>
  <si>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</si>
  <si>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</si>
  <si>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</si>
  <si>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</si>
  <si>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</si>
  <si>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</si>
  <si>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</si>
  <si>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</si>
  <si>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</si>
  <si>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</si>
  <si>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</si>
  <si>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</si>
  <si>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</si>
  <si>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</si>
  <si>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</si>
  <si>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</si>
  <si>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</si>
  <si>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</si>
  <si>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</si>
  <si>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</si>
  <si>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</si>
  <si>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</si>
  <si>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</si>
  <si>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</si>
  <si>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</si>
  <si>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</si>
  <si>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</si>
  <si>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</si>
  <si>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</si>
  <si>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</si>
  <si>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</si>
  <si>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</si>
  <si>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</si>
  <si>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</si>
  <si>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</si>
  <si>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</si>
  <si>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</si>
  <si>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</si>
  <si>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</si>
  <si>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</si>
  <si>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</si>
  <si>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</si>
  <si>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</si>
  <si>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</si>
  <si>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</si>
  <si>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</si>
  <si>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</si>
  <si>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</si>
  <si>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</si>
  <si>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</si>
  <si>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</si>
  <si>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</si>
  <si>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</si>
  <si>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</si>
  <si>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</si>
  <si>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</si>
  <si>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</si>
  <si>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</si>
  <si>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</si>
  <si>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</si>
  <si>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</si>
  <si>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</si>
  <si>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</si>
  <si>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</si>
  <si>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</si>
  <si>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</si>
  <si>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</si>
  <si>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</si>
  <si>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</si>
  <si>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</si>
  <si>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</si>
  <si>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</si>
  <si>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</si>
  <si>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</si>
  <si>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</si>
  <si>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</si>
  <si>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</si>
  <si>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</si>
  <si>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</si>
  <si>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</si>
  <si>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</si>
  <si>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</si>
  <si>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</si>
  <si>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</si>
  <si>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</si>
  <si>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</si>
  <si>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</si>
  <si>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</si>
  <si>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</si>
  <si>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</si>
  <si>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</si>
  <si>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</si>
  <si>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</si>
  <si>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</si>
  <si>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</si>
  <si>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</si>
  <si>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</si>
  <si>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</si>
  <si>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</si>
  <si>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</si>
  <si>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</si>
  <si>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</si>
  <si>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</si>
  <si>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</si>
  <si>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</si>
  <si>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</si>
  <si>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</si>
  <si>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</si>
  <si>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</si>
  <si>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</si>
  <si>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</si>
  <si>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</si>
  <si>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</si>
  <si>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</si>
  <si>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</si>
  <si>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</si>
  <si>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</si>
  <si>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</si>
  <si>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</si>
  <si>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</si>
  <si>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</si>
  <si>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</si>
  <si>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</si>
  <si>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</si>
  <si>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</si>
  <si>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</si>
  <si>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</si>
  <si>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</si>
  <si>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</si>
  <si>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</si>
  <si>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</si>
  <si>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</si>
  <si>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</si>
  <si>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</si>
  <si>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</si>
  <si>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</si>
  <si>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</si>
  <si>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</si>
  <si>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</si>
  <si>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</si>
  <si>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</si>
  <si>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</si>
  <si>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</si>
  <si>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</si>
  <si>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</si>
  <si>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</si>
  <si>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</si>
  <si>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</si>
  <si>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</si>
  <si>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</si>
  <si>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</si>
  <si>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</si>
  <si>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</si>
  <si>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</si>
  <si>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</si>
  <si>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</si>
  <si>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</si>
  <si>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</si>
  <si>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</si>
  <si>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</si>
  <si>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</si>
  <si>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</si>
  <si>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</si>
  <si>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</si>
  <si>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</si>
  <si>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</si>
  <si>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</si>
  <si>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</si>
  <si>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</si>
  <si>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</si>
  <si>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</si>
  <si>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</si>
  <si>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</si>
  <si>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</si>
  <si>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</si>
  <si>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</si>
  <si>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</si>
  <si>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</si>
  <si>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</si>
  <si>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</si>
  <si>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</si>
  <si>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</si>
  <si>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</si>
  <si>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</si>
  <si>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</si>
  <si>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</si>
  <si>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</si>
  <si>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</si>
  <si>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</si>
  <si>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</si>
  <si>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</si>
  <si>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</si>
  <si>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</si>
  <si>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</si>
  <si>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</si>
  <si>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</si>
  <si>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</si>
  <si>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</si>
  <si>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</si>
  <si>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</si>
  <si>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</si>
  <si>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</si>
  <si>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</si>
  <si>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</si>
  <si>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</si>
  <si>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</si>
  <si>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</si>
  <si>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</si>
  <si>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</si>
  <si>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</si>
  <si>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</si>
  <si>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</si>
  <si>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</si>
  <si>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</si>
  <si>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</si>
  <si>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</si>
  <si>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</si>
  <si>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</si>
  <si>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</si>
  <si>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</si>
  <si>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</si>
  <si>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</si>
  <si>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</si>
  <si>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</si>
  <si>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</si>
  <si>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</si>
  <si>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</si>
  <si>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</si>
  <si>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</si>
  <si>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</si>
  <si>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</si>
  <si>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</si>
  <si>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</si>
  <si>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</si>
  <si>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</si>
  <si>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</si>
  <si>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</si>
  <si>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</si>
  <si>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</si>
  <si>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</si>
  <si>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</si>
  <si>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</si>
  <si>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</si>
  <si>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</si>
  <si>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</si>
  <si>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</si>
  <si>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</si>
  <si>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</si>
  <si>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</si>
  <si>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</si>
  <si>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</si>
  <si>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</si>
  <si>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</si>
  <si>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</si>
  <si>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</si>
  <si>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</si>
  <si>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</si>
  <si>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</si>
  <si>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</si>
  <si>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</si>
  <si>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</si>
  <si>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</si>
  <si>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</si>
  <si>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</si>
  <si>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</si>
  <si>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</si>
  <si>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</si>
  <si>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</si>
  <si>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</si>
  <si>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</si>
  <si>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</si>
  <si>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</si>
  <si>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</si>
  <si>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</si>
  <si>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</si>
  <si>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</si>
  <si>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</si>
  <si>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</si>
  <si>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</si>
  <si>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</si>
  <si>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</si>
  <si>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</si>
  <si>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</si>
  <si>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</si>
  <si>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</si>
  <si>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</si>
  <si>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</si>
  <si>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</si>
  <si>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</si>
  <si>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</si>
  <si>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</si>
  <si>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</si>
  <si>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</si>
  <si>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</si>
  <si>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</si>
  <si>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</si>
  <si>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</si>
  <si>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</si>
  <si>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</si>
  <si>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</si>
  <si>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</si>
  <si>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</si>
  <si>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</si>
  <si>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</si>
  <si>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</si>
  <si>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</si>
  <si>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</si>
  <si>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</si>
  <si>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</si>
  <si>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</si>
  <si>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</si>
  <si>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</si>
  <si>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</si>
  <si>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</si>
  <si>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</si>
  <si>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</si>
  <si>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</si>
  <si>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</si>
  <si>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</si>
  <si>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</si>
  <si>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</si>
  <si>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</si>
  <si>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</si>
  <si>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</si>
  <si>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</si>
  <si>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</si>
  <si>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</si>
  <si>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</si>
  <si>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</si>
  <si>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</si>
  <si>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</si>
  <si>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</si>
  <si>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</si>
  <si>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</si>
  <si>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</si>
  <si>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</si>
  <si>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</si>
  <si>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</si>
  <si>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</si>
  <si>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</si>
  <si>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</si>
  <si>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</si>
  <si>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</si>
  <si>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</si>
  <si>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</si>
  <si>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</si>
  <si>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</si>
  <si>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</si>
  <si>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</si>
  <si>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</si>
  <si>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</si>
  <si>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</si>
  <si>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</si>
  <si>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</si>
  <si>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</si>
  <si>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</si>
  <si>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</si>
  <si>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</si>
  <si>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</si>
  <si>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</si>
  <si>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</si>
  <si>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</si>
  <si>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</si>
  <si>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</si>
  <si>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</si>
  <si>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</si>
  <si>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</si>
  <si>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</si>
  <si>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</si>
  <si>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</si>
  <si>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</si>
  <si>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</si>
  <si>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</si>
  <si>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</si>
  <si>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</si>
  <si>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</si>
  <si>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</si>
  <si>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</si>
  <si>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</si>
  <si>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</si>
  <si>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</si>
  <si>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</si>
  <si>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</si>
  <si>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</si>
  <si>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</si>
  <si>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</si>
  <si>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</si>
  <si>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</si>
  <si>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</si>
  <si>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</si>
  <si>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</si>
  <si>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</si>
  <si>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</si>
  <si>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</si>
  <si>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</si>
  <si>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</si>
  <si>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</si>
  <si>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</si>
  <si>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</si>
  <si>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</si>
  <si>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</si>
  <si>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</si>
  <si>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</si>
  <si>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</si>
  <si>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</si>
  <si>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</si>
  <si>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</si>
  <si>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</si>
  <si>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</si>
  <si>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</si>
  <si>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</si>
  <si>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</si>
  <si>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</si>
  <si>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</si>
  <si>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</si>
  <si>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</si>
  <si>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</si>
  <si>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</si>
  <si>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</si>
  <si>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</si>
  <si>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</si>
  <si>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</si>
  <si>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</si>
  <si>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</si>
  <si>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</si>
  <si>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</si>
  <si>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</si>
  <si>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</si>
  <si>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</si>
  <si>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</si>
  <si>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</si>
  <si>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</si>
  <si>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</si>
  <si>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</si>
  <si>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</si>
  <si>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</si>
  <si>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</si>
  <si>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</si>
  <si>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</si>
  <si>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</si>
  <si>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</si>
  <si>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</si>
  <si>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</si>
  <si>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</si>
  <si>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</si>
  <si>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</si>
  <si>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</si>
  <si>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</si>
  <si>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</si>
  <si>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</si>
  <si>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</si>
  <si>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</si>
  <si>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</si>
  <si>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</si>
  <si>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</si>
  <si>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</si>
  <si>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</si>
  <si>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</si>
  <si>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</si>
  <si>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</si>
  <si>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</si>
  <si>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</si>
  <si>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</si>
  <si>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</si>
  <si>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</si>
  <si>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</si>
  <si>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</si>
  <si>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</si>
  <si>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</si>
  <si>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</si>
  <si>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</si>
  <si>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</si>
  <si>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</si>
  <si>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</si>
  <si>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</si>
  <si>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</si>
  <si>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</si>
  <si>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</si>
  <si>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</si>
  <si>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</si>
  <si>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</si>
  <si>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</si>
  <si>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</si>
  <si>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</si>
  <si>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</si>
  <si>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</si>
  <si>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</si>
  <si>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</si>
  <si>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</si>
  <si>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</si>
  <si>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</si>
  <si>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</si>
  <si>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</si>
  <si>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</si>
  <si>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</si>
  <si>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</si>
  <si>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</si>
  <si>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</si>
  <si>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</si>
  <si>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</si>
  <si>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</si>
  <si>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</si>
  <si>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</si>
  <si>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</si>
  <si>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</si>
  <si>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</si>
  <si>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</si>
  <si>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</si>
  <si>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</si>
  <si>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</si>
  <si>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</si>
  <si>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</si>
  <si>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</si>
  <si>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</si>
  <si>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</si>
  <si>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</si>
  <si>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</si>
  <si>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</si>
  <si>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</si>
  <si>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</si>
  <si>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</si>
  <si>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</si>
  <si>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</si>
  <si>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</si>
  <si>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</si>
  <si>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</si>
  <si>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</si>
  <si>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</si>
  <si>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</si>
  <si>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</si>
  <si>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</si>
  <si>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</si>
  <si>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</si>
  <si>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</si>
  <si>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</si>
  <si>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</si>
  <si>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</si>
  <si>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</si>
  <si>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</si>
  <si>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</si>
  <si>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</si>
  <si>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</si>
  <si>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</si>
  <si>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</si>
  <si>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</si>
  <si>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</si>
  <si>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</si>
  <si>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</si>
  <si>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</si>
  <si>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</si>
  <si>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</si>
  <si>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</si>
  <si>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</si>
  <si>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</si>
  <si>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</si>
  <si>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</si>
  <si>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</si>
  <si>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</si>
  <si>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</si>
  <si>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</si>
  <si>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</si>
  <si>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</si>
  <si>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</si>
  <si>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</si>
  <si>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</si>
  <si>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</si>
  <si>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</si>
  <si>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</si>
  <si>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</si>
  <si>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</si>
  <si>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</si>
  <si>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</si>
  <si>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</si>
  <si>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</si>
  <si>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</si>
  <si>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</si>
  <si>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</si>
  <si>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</si>
  <si>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</si>
  <si>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</si>
  <si>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</si>
  <si>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</si>
  <si>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</si>
  <si>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</si>
  <si>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</si>
  <si>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</si>
  <si>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</si>
  <si>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</si>
  <si>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</si>
  <si>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</si>
  <si>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</si>
  <si>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</si>
  <si>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</si>
  <si>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</si>
  <si>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</si>
  <si>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</si>
  <si>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</si>
  <si>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</si>
  <si>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</si>
  <si>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</si>
  <si>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</si>
  <si>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</si>
  <si>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</si>
  <si>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</si>
  <si>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</si>
  <si>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</si>
  <si>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</si>
  <si>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</si>
  <si>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</si>
  <si>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</si>
  <si>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</si>
  <si>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</si>
  <si>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</si>
  <si>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</si>
  <si>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</si>
  <si>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</si>
  <si>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</si>
  <si>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</si>
  <si>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</si>
  <si>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</si>
  <si>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</si>
  <si>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</si>
  <si>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</si>
  <si>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</si>
  <si>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</si>
  <si>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</si>
  <si>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</si>
  <si>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</si>
  <si>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</si>
  <si>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</si>
  <si>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</si>
  <si>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</si>
  <si>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</si>
  <si>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</si>
  <si>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</si>
  <si>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</si>
  <si>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</si>
  <si>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</si>
  <si>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</si>
  <si>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</si>
  <si>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</si>
  <si>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</si>
  <si>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</si>
  <si>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</si>
  <si>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</si>
  <si>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</si>
  <si>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</si>
  <si>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</si>
  <si>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</si>
  <si>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</si>
  <si>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</si>
  <si>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</si>
  <si>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</si>
  <si>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</si>
  <si>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</si>
  <si>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</si>
  <si>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</si>
  <si>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</si>
  <si>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</si>
  <si>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</si>
  <si>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</si>
  <si>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</si>
  <si>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</si>
  <si>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</si>
  <si>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</si>
  <si>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</si>
  <si>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</si>
  <si>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</si>
  <si>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</si>
  <si>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</si>
  <si>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</si>
  <si>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</si>
  <si>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</si>
  <si>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</si>
  <si>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</si>
  <si>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</si>
  <si>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</si>
  <si>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</si>
  <si>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</si>
  <si>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</si>
  <si>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</si>
  <si>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</si>
  <si>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</si>
  <si>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</si>
  <si>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</si>
  <si>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</si>
  <si>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</si>
  <si>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</si>
  <si>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</si>
  <si>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</si>
  <si>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</si>
  <si>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</si>
  <si>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</si>
  <si>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</si>
  <si>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</si>
  <si>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</si>
  <si>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</si>
  <si>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</si>
  <si>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</si>
  <si>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</si>
  <si>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</si>
  <si>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</si>
  <si>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</si>
  <si>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</si>
  <si>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</si>
  <si>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</si>
  <si>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</si>
  <si>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</si>
  <si>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</si>
  <si>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</si>
  <si>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</si>
  <si>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</si>
  <si>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</si>
  <si>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</si>
  <si>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</si>
  <si>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</si>
  <si>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</si>
  <si>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</si>
  <si>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</si>
  <si>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</si>
  <si>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</si>
  <si>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</si>
  <si>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</si>
  <si>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</si>
  <si>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</si>
  <si>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</si>
  <si>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</si>
  <si>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</si>
  <si>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</si>
  <si>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</si>
  <si>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</si>
  <si>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</si>
  <si>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</si>
  <si>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</si>
  <si>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</si>
  <si>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</si>
  <si>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</si>
  <si>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</si>
  <si>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</si>
  <si>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</si>
  <si>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</si>
  <si>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</si>
  <si>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</si>
  <si>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</si>
  <si>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</si>
  <si>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</si>
  <si>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</si>
  <si>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</si>
  <si>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</si>
  <si>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</si>
  <si>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</si>
  <si>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</si>
  <si>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</si>
  <si>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</si>
  <si>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</si>
  <si>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</si>
  <si>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</si>
  <si>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</si>
  <si>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</si>
  <si>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</si>
  <si>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</si>
  <si>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</si>
  <si>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</si>
  <si>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</si>
  <si>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</si>
  <si>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</si>
  <si>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</si>
  <si>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</si>
  <si>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</si>
  <si>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</si>
  <si>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</si>
  <si>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</si>
  <si>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</si>
  <si>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</si>
  <si>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</si>
  <si>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</si>
  <si>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</si>
  <si>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</si>
  <si>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</si>
  <si>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</si>
  <si>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</si>
  <si>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</si>
  <si>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</si>
  <si>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</si>
  <si>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</si>
  <si>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</si>
  <si>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</si>
  <si>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</si>
  <si>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</si>
  <si>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</si>
  <si>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</si>
  <si>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</si>
  <si>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</si>
  <si>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</si>
  <si>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</si>
  <si>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</si>
  <si>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</si>
  <si>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</si>
  <si>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</si>
  <si>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</si>
  <si>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</si>
  <si>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</si>
  <si>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</si>
  <si>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</si>
  <si>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</si>
  <si>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</si>
  <si>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</si>
  <si>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</si>
  <si>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</si>
  <si>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</si>
  <si>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</si>
  <si>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</si>
  <si>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</si>
  <si>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</si>
  <si>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</si>
  <si>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</si>
  <si>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</si>
  <si>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</si>
  <si>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</si>
  <si>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</si>
  <si>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</si>
  <si>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</si>
  <si>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</si>
  <si>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</si>
  <si>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</si>
  <si>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</si>
  <si>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</si>
  <si>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</si>
  <si>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</si>
  <si>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</si>
  <si>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</si>
  <si>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</si>
  <si>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</si>
  <si>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</si>
  <si>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</si>
  <si>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</si>
  <si>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</si>
  <si>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</si>
  <si>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</si>
  <si>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</si>
  <si>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</si>
  <si>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</si>
  <si>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</si>
  <si>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</si>
  <si>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</si>
  <si>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</si>
  <si>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</si>
  <si>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</si>
  <si>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</si>
  <si>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</si>
  <si>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</si>
  <si>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</si>
  <si>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</si>
  <si>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</si>
  <si>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</si>
  <si>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</si>
  <si>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</si>
  <si>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</si>
  <si>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</si>
  <si>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</si>
  <si>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</si>
  <si>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</si>
  <si>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</si>
  <si>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</si>
  <si>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</si>
  <si>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</si>
  <si>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</si>
  <si>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</si>
  <si>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</si>
  <si>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</si>
  <si>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</si>
  <si>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</si>
  <si>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</si>
  <si>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</si>
  <si>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</si>
  <si>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</si>
  <si>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</si>
  <si>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</si>
  <si>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</si>
  <si>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</si>
  <si>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</si>
  <si>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</si>
  <si>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</si>
  <si>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</si>
  <si>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</si>
  <si>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</si>
  <si>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</si>
  <si>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</si>
  <si>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</si>
  <si>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</si>
  <si>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</si>
  <si>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</si>
  <si>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</si>
  <si>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</si>
  <si>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</si>
  <si>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</si>
  <si>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</si>
  <si>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</si>
  <si>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</si>
  <si>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</si>
  <si>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</si>
  <si>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</si>
  <si>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</si>
  <si>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</si>
  <si>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</si>
  <si>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</si>
  <si>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</si>
  <si>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</si>
  <si>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</si>
  <si>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</si>
  <si>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</si>
  <si>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</si>
  <si>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</si>
  <si>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</si>
  <si>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</si>
  <si>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</si>
  <si>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</si>
  <si>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</si>
  <si>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</si>
  <si>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</si>
  <si>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</si>
  <si>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</si>
  <si>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</si>
  <si>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</si>
  <si>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</si>
  <si>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</si>
  <si>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</si>
  <si>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</si>
  <si>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</si>
  <si>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</si>
  <si>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</si>
  <si>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</si>
  <si>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</si>
  <si>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</si>
  <si>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</si>
  <si>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</si>
  <si>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</si>
  <si>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</si>
  <si>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</si>
  <si>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</si>
  <si>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</si>
  <si>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</si>
  <si>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</si>
  <si>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</si>
  <si>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</si>
  <si>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</si>
  <si>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</si>
  <si>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</si>
  <si>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</si>
  <si>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</si>
  <si>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</si>
  <si>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</si>
  <si>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</si>
  <si>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</si>
  <si>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</si>
  <si>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</si>
  <si>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</si>
  <si>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</si>
  <si>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</si>
  <si>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</si>
  <si>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</si>
  <si>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</si>
  <si>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</si>
  <si>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</si>
  <si>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</si>
  <si>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</si>
  <si>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</si>
  <si>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</si>
  <si>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</si>
  <si>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</si>
  <si>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</si>
  <si>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</si>
  <si>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</si>
  <si>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</si>
  <si>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</si>
  <si>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</si>
  <si>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</si>
  <si>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</si>
  <si>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</si>
  <si>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</si>
  <si>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</si>
  <si>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</si>
  <si>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</si>
  <si>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</si>
  <si>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</si>
  <si>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</si>
  <si>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</si>
  <si>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</si>
  <si>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</si>
  <si>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</si>
  <si>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</si>
  <si>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</si>
  <si>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</si>
  <si>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</si>
  <si>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</si>
  <si>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</si>
  <si>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</si>
  <si>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</si>
  <si>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</si>
  <si>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</si>
  <si>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</si>
  <si>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</si>
  <si>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</si>
  <si>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</si>
  <si>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</si>
  <si>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</si>
  <si>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</si>
  <si>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</si>
  <si>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</si>
  <si>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</si>
  <si>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</si>
  <si>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</si>
  <si>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</si>
  <si>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</si>
  <si>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</si>
  <si>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</si>
  <si>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</si>
  <si>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</si>
  <si>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</si>
  <si>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</si>
  <si>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</si>
  <si>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</si>
  <si>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</si>
  <si>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</si>
  <si>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</si>
  <si>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</si>
  <si>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</si>
  <si>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</si>
  <si>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</si>
  <si>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</si>
  <si>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</si>
  <si>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</si>
  <si>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</si>
  <si>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</si>
  <si>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</si>
  <si>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</si>
  <si>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</si>
  <si>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</si>
  <si>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</si>
  <si>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</si>
  <si>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</si>
  <si>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</si>
  <si>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</si>
  <si>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</si>
  <si>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</si>
  <si>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</si>
  <si>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</si>
  <si>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</si>
  <si>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</si>
  <si>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</si>
  <si>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</si>
  <si>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</si>
  <si>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</si>
  <si>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</si>
  <si>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</si>
  <si>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</si>
  <si>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</si>
  <si>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</si>
  <si>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</si>
  <si>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</si>
  <si>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</si>
  <si>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</si>
  <si>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</si>
  <si>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</si>
  <si>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</si>
  <si>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</si>
  <si>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</si>
  <si>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</si>
  <si>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</si>
  <si>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</si>
  <si>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</si>
  <si>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</si>
  <si>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</si>
  <si>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</si>
  <si>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</si>
  <si>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</si>
  <si>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</si>
  <si>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</si>
  <si>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</si>
  <si>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</si>
  <si>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</si>
  <si>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</si>
  <si>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</si>
  <si>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</si>
  <si>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</si>
  <si>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</si>
  <si>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</si>
  <si>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</si>
  <si>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</si>
  <si>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</si>
  <si>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</si>
  <si>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</si>
  <si>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</si>
  <si>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</si>
  <si>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</si>
  <si>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</si>
  <si>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</si>
  <si>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</si>
  <si>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</si>
  <si>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</si>
  <si>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</si>
  <si>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</si>
  <si>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</si>
  <si>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</si>
  <si>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</si>
  <si>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</si>
  <si>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</si>
  <si>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</si>
  <si>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</si>
  <si>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</si>
  <si>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</si>
  <si>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</si>
  <si>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</si>
  <si>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</si>
  <si>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</si>
  <si>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</si>
  <si>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</si>
  <si>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</si>
  <si>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</si>
  <si>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</si>
  <si>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</si>
  <si>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</si>
  <si>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</si>
  <si>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</si>
  <si>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</si>
  <si>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</si>
  <si>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</si>
  <si>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</si>
  <si>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</si>
  <si>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</si>
  <si>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</si>
  <si>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</si>
  <si>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</si>
  <si>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</si>
  <si>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</si>
  <si>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</si>
  <si>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</si>
  <si>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</si>
  <si>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</si>
  <si>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</si>
  <si>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</si>
  <si>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</si>
  <si>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</si>
  <si>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</si>
  <si>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</si>
  <si>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</si>
  <si>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</si>
  <si>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</si>
  <si>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</si>
  <si>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</si>
  <si>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</si>
  <si>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</si>
  <si>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</si>
  <si>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</si>
  <si>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</si>
  <si>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</si>
  <si>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</si>
  <si>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</si>
  <si>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</si>
  <si>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</si>
  <si>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</si>
  <si>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</si>
  <si>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</si>
  <si>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</si>
  <si>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</si>
  <si>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</si>
  <si>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</si>
  <si>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</si>
  <si>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</si>
  <si>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</si>
  <si>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</si>
  <si>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</si>
  <si>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</si>
  <si>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</si>
  <si>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</si>
  <si>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</si>
  <si>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</si>
  <si>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</si>
  <si>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</si>
  <si>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</si>
  <si>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</si>
  <si>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</si>
  <si>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</si>
  <si>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</si>
  <si>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</si>
  <si>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</si>
  <si>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</si>
  <si>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</si>
  <si>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</si>
  <si>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</si>
  <si>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</si>
  <si>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</si>
  <si>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</si>
  <si>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</si>
  <si>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</si>
  <si>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</si>
  <si>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</si>
  <si>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</si>
  <si>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</si>
  <si>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</si>
  <si>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</si>
  <si>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</si>
  <si>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</si>
  <si>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</si>
  <si>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</si>
  <si>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</si>
  <si>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</si>
  <si>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</si>
  <si>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</si>
  <si>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</si>
  <si>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</si>
  <si>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</si>
  <si>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</si>
  <si>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</si>
  <si>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</si>
  <si>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</si>
  <si>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</si>
  <si>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</si>
  <si>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</si>
  <si>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</si>
  <si>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</si>
  <si>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</si>
  <si>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</si>
  <si>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</si>
  <si>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</si>
  <si>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</si>
  <si>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</si>
  <si>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</si>
  <si>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</si>
  <si>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</si>
  <si>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</si>
  <si>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</si>
  <si>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</si>
  <si>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</si>
  <si>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</si>
  <si>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</si>
  <si>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</si>
  <si>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</si>
  <si>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</si>
  <si>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</si>
  <si>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</si>
  <si>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</si>
  <si>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</si>
  <si>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</si>
  <si>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</si>
  <si>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</si>
  <si>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</si>
  <si>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</si>
  <si>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</si>
  <si>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</si>
  <si>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</si>
  <si>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</si>
  <si>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</si>
  <si>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</si>
  <si>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</si>
  <si>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</si>
  <si>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</si>
  <si>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</si>
  <si>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</si>
  <si>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</si>
  <si>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</si>
  <si>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</si>
  <si>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</si>
  <si>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</si>
  <si>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</si>
  <si>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</si>
  <si>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</si>
  <si>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</si>
  <si>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</si>
  <si>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</si>
  <si>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</si>
  <si>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</si>
  <si>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</si>
  <si>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</si>
  <si>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</si>
  <si>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</si>
  <si>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</si>
  <si>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</si>
  <si>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</si>
  <si>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</si>
  <si>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</si>
  <si>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</si>
  <si>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</si>
  <si>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</si>
  <si>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</si>
  <si>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</si>
  <si>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</si>
  <si>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</si>
  <si>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</si>
  <si>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</si>
  <si>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</si>
  <si>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</si>
  <si>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</si>
  <si>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</si>
  <si>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</si>
  <si>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</si>
  <si>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</si>
  <si>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</si>
  <si>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</si>
  <si>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</si>
  <si>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</si>
  <si>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</si>
  <si>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</si>
  <si>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</si>
  <si>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</si>
  <si>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</si>
  <si>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</si>
  <si>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</si>
  <si>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</si>
  <si>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</si>
  <si>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</si>
  <si>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</si>
  <si>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</si>
  <si>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</si>
  <si>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</si>
  <si>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</si>
  <si>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</si>
  <si>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</si>
  <si>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</si>
  <si>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</si>
  <si>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</si>
  <si>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</si>
  <si>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</si>
  <si>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</si>
  <si>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</si>
  <si>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</si>
  <si>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</si>
  <si>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</si>
  <si>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</si>
  <si>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</si>
  <si>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</si>
  <si>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</si>
  <si>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</si>
  <si>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</si>
  <si>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</si>
  <si>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</si>
  <si>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</si>
  <si>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</si>
  <si>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</si>
  <si>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</si>
  <si>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</si>
  <si>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</si>
  <si>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</si>
  <si>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</si>
  <si>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</si>
  <si>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</si>
  <si>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</si>
  <si>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</si>
  <si>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</si>
  <si>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</si>
  <si>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</si>
  <si>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</si>
  <si>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</si>
  <si>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</si>
  <si>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</si>
  <si>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</si>
  <si>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</si>
  <si>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</si>
  <si>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</si>
  <si>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</si>
  <si>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</si>
  <si>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</si>
  <si>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</si>
  <si>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</si>
  <si>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</si>
  <si>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</si>
  <si>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</si>
  <si>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</si>
  <si>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</si>
  <si>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</si>
  <si>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</si>
  <si>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</si>
  <si>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</si>
  <si>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</si>
  <si>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</si>
  <si>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</si>
  <si>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</si>
  <si>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</si>
  <si>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</si>
  <si>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</si>
  <si>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</si>
  <si>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</si>
  <si>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</si>
  <si>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</si>
  <si>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</si>
  <si>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</si>
  <si>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</si>
  <si>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</si>
  <si>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</si>
  <si>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</si>
  <si>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</si>
  <si>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</si>
  <si>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</si>
  <si>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</si>
  <si>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</si>
  <si>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</si>
  <si>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</si>
  <si>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</si>
  <si>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</si>
  <si>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</si>
  <si>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</si>
  <si>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</si>
  <si>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</si>
  <si>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</si>
  <si>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</si>
  <si>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</si>
  <si>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</si>
  <si>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</si>
  <si>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</si>
  <si>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</si>
  <si>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</si>
  <si>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</si>
  <si>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</si>
  <si>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</si>
  <si>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</si>
  <si>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</si>
  <si>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</si>
  <si>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</si>
  <si>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</si>
  <si>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</si>
  <si>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</si>
  <si>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</si>
  <si>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</si>
  <si>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</si>
  <si>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</si>
  <si>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</si>
  <si>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</si>
  <si>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</si>
  <si>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</si>
  <si>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</si>
  <si>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</si>
  <si>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</si>
  <si>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</si>
  <si>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</si>
  <si>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</si>
  <si>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</si>
  <si>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</si>
  <si>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</si>
  <si>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</si>
  <si>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</si>
  <si>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</si>
  <si>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</si>
  <si>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</si>
  <si>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</si>
  <si>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</si>
  <si>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</si>
  <si>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</si>
  <si>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</si>
  <si>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</si>
  <si>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</si>
  <si>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</si>
  <si>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</si>
  <si>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</si>
  <si>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</si>
  <si>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</si>
  <si>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</si>
  <si>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</si>
  <si>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</si>
  <si>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</si>
  <si>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</si>
  <si>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</si>
  <si>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</si>
  <si>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</si>
  <si>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</si>
  <si>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</si>
  <si>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</si>
  <si>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</si>
  <si>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</si>
  <si>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</si>
  <si>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</si>
  <si>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</si>
  <si>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</si>
  <si>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</si>
  <si>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</si>
  <si>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</si>
  <si>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</si>
  <si>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</si>
  <si>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</si>
  <si>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</si>
  <si>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</si>
  <si>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</si>
  <si>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</si>
  <si>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</si>
  <si>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</si>
  <si>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</si>
  <si>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</si>
  <si>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</si>
  <si>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</si>
  <si>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</si>
  <si>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</si>
  <si>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</si>
  <si>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</si>
  <si>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</si>
  <si>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</si>
  <si>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</si>
  <si>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</si>
  <si>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</si>
  <si>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</si>
  <si>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</si>
  <si>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</si>
  <si>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</si>
  <si>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</si>
  <si>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</si>
  <si>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</si>
  <si>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</si>
  <si>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</si>
  <si>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</si>
  <si>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</si>
  <si>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</si>
  <si>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</si>
  <si>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</si>
  <si>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</si>
  <si>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</si>
  <si>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</si>
  <si>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</si>
  <si>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</si>
  <si>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</si>
  <si>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</si>
  <si>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</si>
  <si>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</si>
  <si>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</si>
  <si>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</si>
  <si>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</si>
  <si>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</si>
  <si>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</si>
  <si>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</si>
  <si>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</si>
  <si>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</si>
  <si>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</si>
  <si>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</si>
  <si>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</si>
  <si>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</si>
  <si>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</si>
  <si>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</si>
  <si>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</si>
  <si>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</si>
  <si>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</si>
  <si>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</si>
  <si>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</si>
  <si>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</si>
  <si>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</si>
  <si>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</si>
  <si>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</si>
  <si>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</si>
  <si>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</si>
  <si>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</si>
  <si>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</si>
  <si>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</si>
  <si>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</si>
  <si>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</si>
  <si>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</si>
  <si>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</si>
  <si>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</si>
  <si>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</si>
  <si>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</si>
  <si>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</si>
  <si>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</si>
  <si>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</si>
  <si>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</si>
  <si>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</si>
  <si>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</si>
  <si>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</si>
  <si>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</si>
  <si>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</si>
  <si>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</si>
  <si>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</si>
  <si>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</si>
  <si>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</si>
  <si>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</si>
  <si>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</si>
  <si>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</si>
  <si>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</si>
  <si>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</si>
  <si>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</si>
  <si>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</si>
  <si>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</si>
  <si>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</si>
  <si>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</si>
  <si>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</si>
  <si>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</si>
  <si>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</si>
  <si>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</si>
  <si>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</si>
  <si>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</si>
  <si>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</si>
  <si>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</si>
  <si>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</si>
  <si>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</si>
  <si>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</si>
  <si>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</si>
  <si>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</si>
  <si>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</si>
  <si>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</si>
  <si>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</si>
  <si>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</si>
  <si>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</si>
  <si>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</si>
  <si>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</si>
  <si>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</si>
  <si>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</si>
  <si>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</si>
  <si>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</si>
  <si>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</si>
  <si>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</si>
  <si>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</si>
  <si>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</si>
  <si>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</si>
  <si>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</si>
  <si>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</si>
  <si>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</si>
  <si>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</si>
  <si>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</si>
  <si>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</si>
  <si>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</si>
  <si>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</si>
  <si>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</si>
  <si>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</si>
  <si>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</si>
  <si>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</si>
  <si>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</si>
  <si>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</si>
  <si>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</si>
  <si>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</si>
  <si>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</si>
  <si>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</si>
  <si>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</si>
  <si>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</si>
  <si>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</si>
  <si>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</si>
  <si>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</si>
  <si>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</si>
  <si>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</si>
  <si>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</si>
  <si>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</si>
  <si>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</si>
  <si>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</si>
  <si>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</si>
  <si>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</si>
  <si>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</si>
  <si>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</si>
  <si>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</si>
  <si>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</si>
  <si>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</si>
  <si>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</si>
  <si>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</si>
  <si>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</si>
  <si>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</si>
  <si>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</si>
  <si>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</si>
  <si>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</si>
  <si>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</si>
  <si>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</si>
  <si>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</si>
  <si>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</si>
  <si>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</si>
  <si>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</si>
  <si>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</si>
  <si>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</si>
  <si>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</si>
  <si>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</si>
  <si>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</si>
  <si>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</si>
  <si>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</si>
  <si>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</si>
  <si>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</si>
  <si>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</si>
  <si>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</si>
  <si>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</si>
  <si>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</si>
  <si>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</si>
  <si>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</si>
  <si>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</si>
  <si>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</si>
  <si>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</si>
  <si>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</si>
  <si>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</si>
  <si>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</si>
  <si>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</si>
  <si>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</si>
  <si>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</si>
  <si>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</si>
  <si>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</si>
  <si>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</si>
  <si>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</si>
  <si>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</si>
  <si>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</si>
  <si>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</si>
  <si>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</si>
  <si>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</si>
  <si>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</si>
  <si>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</si>
  <si>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</si>
  <si>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</si>
  <si>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</si>
  <si>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</si>
  <si>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</si>
  <si>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</si>
  <si>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</si>
  <si>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</si>
  <si>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</si>
  <si>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</si>
  <si>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</si>
  <si>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</si>
  <si>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</si>
  <si>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</si>
  <si>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</si>
  <si>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</si>
  <si>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</si>
  <si>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</si>
  <si>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</si>
  <si>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</si>
  <si>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</si>
  <si>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</si>
  <si>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</si>
  <si>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</si>
  <si>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</si>
  <si>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</si>
  <si>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</si>
  <si>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</si>
  <si>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</si>
  <si>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</si>
  <si>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</si>
  <si>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</si>
  <si>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</si>
  <si>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</si>
  <si>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</si>
  <si>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</si>
  <si>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</si>
  <si>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</si>
  <si>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</si>
  <si>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</si>
  <si>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</si>
  <si>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</si>
  <si>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</si>
  <si>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</si>
  <si>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</si>
  <si>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</si>
  <si>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</si>
  <si>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</si>
  <si>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</si>
  <si>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</si>
  <si>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</si>
  <si>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</si>
  <si>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</si>
  <si>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</si>
  <si>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</si>
  <si>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</si>
  <si>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</si>
  <si>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</si>
  <si>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</si>
  <si>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</si>
  <si>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</si>
  <si>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</si>
  <si>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</si>
  <si>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</si>
  <si>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</si>
  <si>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</si>
  <si>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</si>
  <si>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</si>
  <si>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</si>
  <si>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</si>
  <si>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</si>
  <si>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</si>
  <si>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</si>
  <si>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</si>
  <si>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</si>
  <si>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</si>
  <si>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</si>
  <si>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</si>
  <si>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</si>
  <si>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</si>
  <si>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</si>
  <si>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</si>
  <si>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</si>
  <si>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</si>
  <si>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</si>
  <si>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</si>
  <si>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</si>
  <si>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</si>
  <si>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</si>
  <si>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</si>
  <si>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</si>
  <si>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</si>
  <si>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</si>
  <si>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</si>
  <si>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</si>
  <si>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</si>
  <si>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</si>
  <si>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</si>
  <si>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</si>
  <si>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</si>
  <si>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</si>
  <si>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</si>
  <si>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</si>
  <si>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</si>
  <si>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</si>
  <si>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</si>
  <si>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</si>
  <si>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</si>
  <si>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</si>
  <si>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</si>
  <si>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</si>
  <si>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</si>
  <si>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</si>
  <si>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</si>
  <si>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</si>
  <si>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</si>
  <si>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</si>
  <si>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</si>
  <si>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</si>
  <si>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</si>
  <si>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</si>
  <si>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</si>
  <si>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</si>
  <si>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</si>
  <si>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</si>
  <si>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</si>
  <si>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</si>
  <si>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</si>
  <si>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</si>
  <si>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</si>
  <si>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</si>
  <si>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</si>
  <si>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</si>
  <si>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</si>
  <si>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</si>
  <si>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</si>
  <si>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</si>
  <si>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</si>
  <si>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</si>
  <si>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</si>
  <si>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</si>
  <si>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</si>
  <si>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</si>
  <si>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</si>
  <si>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</si>
  <si>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</si>
  <si>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</si>
  <si>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</si>
  <si>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</si>
  <si>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</si>
  <si>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</si>
  <si>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</si>
  <si>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</si>
  <si>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</si>
  <si>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</si>
  <si>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</si>
  <si>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</si>
  <si>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</si>
  <si>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</si>
  <si>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</si>
  <si>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</si>
  <si>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</si>
  <si>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</si>
  <si>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</si>
  <si>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</si>
  <si>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</si>
  <si>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</si>
  <si>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</si>
  <si>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</si>
  <si>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</si>
  <si>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</si>
  <si>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</si>
  <si>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</si>
  <si>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</si>
  <si>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</si>
  <si>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</si>
  <si>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</si>
  <si>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</si>
  <si>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</si>
  <si>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</si>
  <si>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</si>
  <si>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</si>
  <si>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</si>
  <si>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</si>
  <si>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</si>
  <si>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</si>
  <si>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</si>
  <si>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</si>
  <si>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</si>
  <si>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</si>
  <si>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</si>
  <si>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</si>
  <si>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</si>
  <si>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</si>
  <si>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</si>
  <si>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</si>
  <si>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</si>
  <si>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</si>
  <si>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</si>
  <si>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</si>
  <si>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</si>
  <si>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</si>
  <si>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</si>
  <si>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</si>
  <si>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</si>
  <si>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</si>
  <si>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</si>
  <si>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</si>
  <si>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</si>
  <si>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</si>
  <si>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</si>
  <si>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</si>
  <si>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</si>
  <si>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</si>
  <si>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</si>
  <si>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</si>
  <si>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</si>
  <si>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</si>
  <si>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</si>
  <si>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</si>
  <si>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</si>
  <si>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</si>
  <si>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</si>
  <si>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</si>
  <si>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</si>
  <si>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</si>
  <si>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</si>
  <si>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</si>
  <si>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</si>
  <si>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</si>
  <si>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</si>
  <si>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</si>
  <si>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</si>
  <si>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</si>
  <si>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</si>
  <si>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</si>
  <si>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</si>
  <si>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</si>
  <si>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</si>
  <si>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</si>
  <si>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</si>
  <si>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</si>
  <si>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</si>
  <si>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</si>
  <si>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</si>
  <si>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</si>
  <si>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</si>
  <si>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</si>
  <si>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</si>
  <si>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</si>
  <si>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</si>
  <si>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</si>
  <si>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</si>
  <si>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</si>
  <si>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</si>
  <si>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</si>
  <si>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</si>
  <si>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</si>
  <si>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</si>
  <si>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</si>
  <si>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</si>
  <si>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</si>
  <si>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</si>
  <si>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</si>
  <si>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</si>
  <si>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</si>
  <si>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</si>
  <si>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</si>
  <si>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</si>
  <si>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</si>
  <si>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</si>
  <si>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</si>
  <si>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</si>
  <si>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</si>
  <si>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</si>
  <si>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</si>
  <si>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</si>
  <si>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</si>
  <si>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</si>
  <si>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</si>
  <si>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</si>
  <si>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</si>
  <si>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</si>
  <si>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</si>
  <si>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</si>
  <si>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</si>
  <si>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</si>
  <si>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</si>
  <si>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</si>
  <si>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</si>
  <si>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</si>
  <si>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</si>
  <si>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</si>
  <si>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</si>
  <si>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</si>
  <si>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</si>
  <si>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</si>
  <si>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</si>
  <si>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</si>
  <si>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</si>
  <si>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</si>
  <si>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</si>
  <si>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</si>
  <si>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</si>
  <si>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</si>
  <si>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</si>
  <si>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</si>
  <si>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</si>
  <si>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</si>
  <si>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</si>
  <si>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</si>
  <si>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</si>
  <si>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</si>
  <si>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</si>
  <si>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</si>
  <si>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</si>
  <si>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</si>
  <si>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</si>
  <si>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</si>
  <si>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</si>
  <si>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</si>
  <si>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</si>
  <si>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</si>
  <si>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</si>
  <si>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</si>
  <si>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</si>
  <si>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</si>
  <si>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</si>
  <si>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</si>
  <si>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</si>
  <si>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</si>
  <si>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</si>
  <si>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</si>
  <si>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</si>
  <si>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</si>
  <si>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</si>
  <si>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</si>
  <si>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</si>
  <si>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</si>
  <si>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</si>
  <si>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</si>
  <si>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</si>
  <si>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</si>
  <si>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</si>
  <si>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</si>
  <si>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</si>
  <si>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</si>
  <si>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</si>
  <si>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</si>
  <si>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</si>
  <si>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</si>
  <si>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</si>
  <si>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</si>
  <si>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</si>
  <si>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</si>
  <si>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</si>
  <si>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</si>
  <si>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</si>
  <si>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</si>
  <si>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</si>
  <si>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</si>
  <si>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</si>
  <si>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</si>
  <si>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</si>
  <si>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</si>
  <si>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</si>
  <si>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</si>
  <si>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</si>
  <si>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</si>
  <si>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</si>
  <si>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</si>
  <si>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</si>
  <si>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</si>
  <si>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</si>
  <si>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</si>
  <si>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</si>
  <si>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</si>
  <si>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</si>
  <si>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</si>
  <si>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</si>
  <si>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</si>
  <si>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</si>
  <si>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</si>
  <si>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</si>
  <si>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</si>
  <si>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</si>
  <si>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</si>
  <si>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</si>
  <si>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</si>
  <si>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</si>
  <si>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</si>
  <si>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</si>
  <si>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</si>
  <si>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</si>
  <si>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</si>
  <si>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</si>
  <si>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</si>
  <si>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</si>
  <si>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</si>
  <si>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</si>
  <si>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</si>
  <si>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</si>
  <si>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</si>
  <si>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</si>
  <si>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</si>
  <si>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</si>
  <si>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</si>
  <si>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</si>
  <si>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</si>
  <si>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</si>
  <si>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</si>
  <si>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</si>
  <si>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</si>
  <si>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</si>
  <si>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</si>
  <si>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</si>
  <si>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</si>
  <si>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</si>
  <si>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</si>
  <si>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</si>
  <si>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</si>
  <si>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</si>
  <si>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</si>
  <si>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</si>
  <si>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</si>
  <si>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</si>
  <si>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</si>
  <si>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</si>
  <si>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</si>
  <si>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</si>
  <si>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</si>
  <si>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</si>
  <si>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</si>
  <si>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</si>
  <si>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</si>
  <si>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</si>
  <si>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</si>
  <si>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</si>
  <si>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</si>
  <si>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</si>
  <si>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</si>
  <si>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</si>
  <si>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</si>
  <si>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</si>
  <si>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</si>
  <si>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</si>
  <si>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</si>
  <si>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</si>
  <si>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</si>
  <si>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</si>
  <si>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</si>
  <si>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</si>
  <si>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</si>
  <si>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</si>
  <si>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</si>
  <si>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</si>
  <si>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</si>
  <si>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</si>
  <si>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</si>
  <si>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</si>
  <si>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</si>
  <si>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</si>
  <si>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</si>
  <si>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</si>
  <si>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</si>
  <si>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</si>
  <si>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</si>
  <si>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</si>
  <si>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</si>
  <si>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</si>
  <si>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</si>
  <si>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</si>
  <si>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</si>
  <si>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</si>
  <si>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</si>
  <si>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</si>
  <si>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</si>
  <si>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</si>
  <si>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</si>
  <si>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</si>
  <si>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</si>
  <si>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</si>
  <si>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</si>
  <si>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</si>
  <si>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</si>
  <si>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</si>
  <si>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</si>
  <si>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</si>
  <si>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</si>
  <si>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</si>
  <si>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</si>
  <si>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</si>
  <si>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</si>
  <si>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</si>
  <si>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</si>
  <si>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</si>
  <si>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</si>
  <si>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</si>
  <si>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</si>
  <si>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</si>
  <si>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</si>
  <si>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</si>
  <si>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</si>
  <si>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</si>
  <si>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</si>
  <si>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</si>
  <si>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</si>
  <si>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</si>
  <si>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</si>
  <si>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</si>
  <si>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</si>
  <si>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</si>
  <si>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</si>
  <si>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</si>
  <si>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</si>
  <si>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</si>
  <si>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</si>
  <si>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</si>
  <si>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</si>
  <si>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</si>
  <si>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</si>
  <si>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</si>
  <si>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</si>
  <si>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</si>
  <si>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</si>
  <si>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</si>
  <si>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</si>
  <si>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</si>
  <si>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</si>
  <si>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</si>
  <si>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</si>
  <si>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</si>
  <si>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</si>
  <si>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</si>
  <si>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</si>
  <si>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</si>
  <si>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</si>
  <si>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</si>
  <si>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</si>
  <si>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</si>
  <si>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</si>
  <si>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</si>
  <si>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</si>
  <si>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</si>
  <si>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</si>
  <si>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</si>
  <si>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</si>
  <si>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</si>
  <si>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</si>
  <si>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</si>
  <si>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</si>
  <si>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</si>
  <si>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</si>
  <si>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</si>
  <si>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</si>
  <si>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</si>
  <si>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</si>
  <si>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</si>
  <si>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</si>
  <si>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</si>
  <si>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</si>
  <si>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</si>
  <si>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</si>
  <si>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</si>
  <si>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</si>
  <si>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</si>
  <si>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</si>
  <si>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</si>
  <si>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</si>
  <si>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</si>
  <si>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</si>
  <si>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</si>
  <si>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</si>
  <si>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</si>
  <si>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</si>
  <si>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</si>
  <si>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</si>
  <si>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</si>
  <si>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</si>
  <si>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</si>
  <si>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</si>
  <si>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</si>
  <si>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</si>
  <si>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</si>
  <si>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</si>
  <si>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</si>
  <si>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</si>
  <si>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</si>
  <si>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</si>
  <si>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</si>
  <si>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</si>
  <si>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</si>
  <si>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</si>
  <si>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</si>
  <si>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</si>
  <si>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</si>
  <si>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</si>
  <si>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</si>
  <si>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</si>
  <si>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</si>
  <si>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</si>
  <si>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</si>
  <si>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</si>
  <si>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</si>
  <si>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</si>
  <si>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</si>
  <si>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</si>
  <si>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</si>
  <si>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</si>
  <si>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</si>
  <si>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</si>
  <si>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</si>
  <si>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</si>
  <si>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</si>
  <si>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</si>
  <si>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</si>
  <si>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</si>
  <si>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</si>
  <si>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</si>
  <si>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</si>
  <si>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</si>
  <si>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</si>
  <si>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</si>
  <si>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</si>
  <si>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</si>
  <si>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</si>
  <si>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</si>
  <si>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</si>
  <si>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</si>
  <si>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</si>
  <si>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</si>
  <si>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</si>
  <si>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</si>
  <si>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</si>
  <si>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</si>
  <si>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</si>
  <si>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</si>
  <si>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</si>
  <si>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</si>
  <si>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</si>
  <si>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</si>
  <si>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</si>
  <si>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</si>
  <si>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</si>
  <si>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</si>
  <si>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</si>
  <si>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</si>
  <si>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</si>
  <si>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</si>
  <si>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</si>
  <si>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</si>
  <si>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</si>
  <si>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</si>
  <si>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</si>
  <si>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</si>
  <si>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</si>
  <si>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</si>
  <si>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</si>
  <si>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</si>
  <si>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</si>
  <si>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</si>
  <si>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</si>
  <si>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</si>
  <si>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</si>
  <si>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</si>
  <si>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</si>
  <si>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</si>
  <si>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</si>
  <si>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</si>
  <si>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</si>
  <si>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</si>
  <si>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</si>
  <si>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</si>
  <si>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</si>
  <si>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</si>
  <si>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</si>
  <si>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</si>
  <si>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</si>
  <si>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</si>
  <si>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</si>
  <si>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</si>
  <si>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</si>
  <si>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</si>
  <si>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</si>
  <si>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</si>
  <si>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</si>
  <si>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</si>
  <si>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</si>
  <si>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</si>
  <si>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</si>
  <si>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</si>
  <si>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</si>
  <si>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</si>
  <si>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</si>
  <si>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</si>
  <si>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</si>
  <si>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</si>
  <si>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</si>
  <si>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</si>
  <si>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</si>
  <si>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</si>
  <si>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</si>
  <si>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</si>
  <si>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</si>
  <si>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</si>
  <si>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</si>
  <si>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</si>
  <si>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</si>
  <si>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</si>
  <si>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</si>
  <si>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</si>
  <si>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</si>
  <si>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</si>
  <si>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</si>
  <si>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</si>
  <si>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</si>
  <si>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</si>
  <si>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</si>
  <si>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</si>
  <si>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</si>
  <si>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</si>
  <si>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</si>
  <si>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</si>
  <si>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</si>
  <si>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</si>
  <si>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</si>
  <si>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</si>
  <si>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</si>
  <si>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</si>
  <si>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</si>
  <si>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</si>
  <si>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</si>
  <si>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</si>
  <si>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</si>
  <si>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</si>
  <si>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</si>
  <si>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</si>
  <si>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</si>
  <si>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</si>
  <si>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</si>
  <si>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</si>
  <si>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</si>
  <si>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</si>
  <si>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</si>
  <si>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</si>
  <si>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</si>
  <si>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</si>
  <si>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</si>
  <si>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</si>
  <si>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</si>
  <si>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</si>
  <si>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</si>
  <si>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</si>
  <si>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</si>
  <si>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</si>
  <si>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</si>
  <si>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</si>
  <si>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</si>
  <si>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</si>
  <si>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</si>
  <si>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</si>
  <si>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</si>
  <si>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</si>
  <si>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</si>
  <si>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</si>
  <si>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</si>
  <si>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</si>
  <si>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</si>
  <si>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</si>
  <si>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</si>
  <si>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</si>
  <si>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</si>
  <si>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</si>
  <si>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</si>
  <si>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</si>
  <si>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</si>
  <si>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</si>
  <si>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</si>
  <si>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</si>
  <si>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</si>
  <si>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</si>
  <si>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</si>
  <si>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</si>
  <si>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</si>
  <si>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</si>
  <si>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</si>
  <si>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</si>
  <si>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</si>
  <si>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</si>
  <si>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</si>
  <si>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</si>
  <si>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</si>
  <si>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</si>
  <si>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</si>
  <si>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</si>
  <si>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</si>
  <si>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</si>
  <si>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</si>
  <si>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</si>
  <si>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</si>
  <si>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</si>
  <si>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</si>
  <si>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</si>
  <si>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</si>
  <si>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</si>
  <si>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</si>
  <si>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</si>
  <si>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</si>
  <si>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</si>
  <si>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</si>
  <si>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</si>
  <si>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</si>
  <si>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</si>
  <si>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</si>
  <si>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</si>
  <si>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</si>
  <si>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</si>
  <si>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</si>
  <si>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</si>
  <si>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</si>
  <si>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</si>
  <si>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</si>
  <si>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</si>
  <si>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</si>
  <si>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</si>
  <si>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</si>
  <si>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</si>
  <si>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</si>
  <si>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</si>
  <si>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</si>
  <si>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</si>
  <si>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</si>
  <si>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</si>
  <si>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</si>
  <si>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</si>
  <si>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</si>
  <si>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</si>
  <si>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</si>
  <si>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</si>
  <si>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</si>
  <si>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</si>
  <si>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</si>
  <si>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</si>
  <si>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</si>
  <si>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</si>
  <si>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</si>
  <si>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</si>
  <si>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</si>
  <si>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</si>
  <si>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</si>
  <si>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</si>
  <si>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</si>
  <si>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</si>
  <si>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</si>
  <si>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</si>
  <si>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</si>
  <si>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</si>
  <si>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</si>
  <si>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</si>
  <si>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</si>
  <si>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</si>
  <si>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</si>
  <si>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</si>
  <si>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</si>
  <si>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</si>
  <si>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</si>
  <si>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</si>
  <si>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</si>
  <si>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</si>
  <si>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</si>
  <si>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</si>
  <si>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</si>
  <si>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</si>
  <si>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</si>
  <si>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</si>
  <si>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</si>
  <si>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</si>
  <si>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</si>
  <si>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</si>
  <si>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</si>
  <si>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</si>
  <si>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</si>
  <si>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</si>
  <si>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</si>
  <si>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</si>
  <si>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</si>
  <si>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</si>
  <si>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</si>
  <si>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</si>
  <si>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</si>
  <si>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</si>
  <si>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</si>
  <si>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</si>
  <si>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</si>
  <si>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</si>
  <si>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</si>
  <si>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</si>
  <si>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</si>
  <si>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</si>
  <si>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</si>
  <si>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</si>
  <si>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</si>
  <si>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</si>
  <si>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</si>
  <si>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</si>
  <si>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</si>
  <si>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</si>
  <si>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</si>
  <si>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</si>
  <si>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</si>
  <si>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</si>
  <si>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</si>
  <si>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</si>
  <si>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</si>
  <si>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</si>
  <si>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</si>
  <si>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</si>
  <si>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</si>
  <si>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</si>
  <si>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</si>
  <si>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</si>
  <si>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</si>
  <si>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</si>
  <si>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</si>
  <si>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</si>
  <si>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</si>
  <si>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</si>
  <si>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</si>
  <si>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</si>
  <si>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</si>
  <si>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</si>
  <si>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</si>
  <si>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</si>
  <si>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</si>
  <si>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</si>
  <si>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</si>
  <si>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</si>
  <si>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</si>
  <si>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</si>
  <si>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</si>
  <si>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</si>
  <si>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</si>
  <si>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</si>
  <si>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</si>
  <si>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</si>
  <si>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</si>
  <si>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</si>
  <si>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</si>
  <si>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</si>
  <si>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</si>
  <si>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</si>
  <si>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</si>
  <si>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</si>
  <si>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</si>
  <si>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</si>
  <si>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</si>
  <si>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</si>
  <si>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</si>
  <si>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</si>
  <si>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</si>
  <si>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</si>
  <si>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</si>
  <si>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</si>
  <si>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</si>
  <si>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</si>
  <si>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</si>
  <si>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</si>
  <si>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</si>
  <si>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</si>
  <si>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</si>
  <si>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</si>
  <si>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</si>
  <si>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</si>
  <si>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</si>
  <si>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</si>
  <si>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</si>
  <si>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</si>
  <si>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</si>
  <si>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</si>
  <si>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</si>
  <si>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</si>
  <si>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</si>
  <si>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</si>
  <si>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</si>
  <si>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</si>
  <si>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</si>
  <si>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</si>
  <si>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</si>
  <si>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</si>
  <si>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</si>
  <si>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</si>
  <si>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</si>
  <si>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</si>
  <si>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</si>
  <si>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</si>
  <si>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</si>
  <si>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</si>
  <si>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</si>
  <si>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</si>
  <si>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</si>
  <si>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</si>
  <si>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</si>
  <si>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</si>
  <si>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</si>
  <si>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</si>
  <si>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</si>
  <si>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</si>
  <si>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</si>
  <si>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</si>
  <si>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</si>
  <si>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</si>
  <si>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</si>
  <si>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</si>
  <si>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</si>
  <si>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</si>
  <si>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</si>
  <si>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</si>
  <si>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</si>
  <si>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</si>
  <si>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</si>
  <si>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</si>
  <si>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</si>
  <si>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</si>
  <si>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</si>
  <si>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</si>
  <si>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</si>
  <si>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</si>
  <si>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</si>
  <si>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</si>
  <si>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</si>
  <si>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</si>
  <si>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</si>
  <si>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</si>
  <si>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</si>
  <si>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</si>
  <si>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</si>
  <si>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</si>
  <si>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</si>
  <si>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</si>
  <si>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</si>
  <si>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</si>
  <si>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</si>
  <si>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</si>
  <si>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</si>
  <si>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</si>
  <si>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</si>
  <si>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</si>
  <si>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</si>
  <si>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</si>
  <si>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</si>
  <si>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</si>
  <si>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</si>
  <si>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</si>
  <si>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</si>
  <si>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</si>
  <si>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</si>
  <si>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</si>
  <si>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</si>
  <si>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</si>
  <si>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</si>
  <si>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</si>
  <si>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</si>
  <si>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</si>
  <si>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</si>
  <si>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</si>
  <si>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</si>
  <si>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</si>
  <si>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</si>
  <si>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</si>
  <si>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</si>
  <si>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</si>
  <si>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</si>
  <si>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</si>
  <si>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</si>
  <si>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</si>
  <si>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</si>
  <si>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</si>
  <si>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</si>
  <si>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</si>
  <si>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</si>
  <si>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</si>
  <si>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</si>
  <si>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</si>
  <si>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</si>
  <si>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</si>
  <si>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</si>
  <si>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</si>
  <si>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</si>
  <si>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</si>
  <si>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</si>
  <si>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</si>
  <si>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</si>
  <si>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</si>
  <si>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</si>
  <si>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</si>
  <si>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</si>
  <si>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Date Created Conversion</t>
  </si>
  <si>
    <t xml:space="preserve">Date Ended Conversion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</si>
  <si>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</si>
  <si>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</si>
  <si>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</si>
  <si>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</si>
  <si>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</si>
  <si>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</si>
  <si>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</si>
  <si>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</si>
  <si>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</si>
  <si>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</si>
  <si>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</si>
  <si>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</si>
  <si>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</si>
  <si>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</si>
  <si>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</si>
  <si>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</si>
  <si>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</si>
  <si>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</si>
  <si>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</si>
  <si>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</si>
  <si>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</si>
  <si>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</si>
  <si>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</si>
  <si>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</si>
  <si>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</si>
  <si>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</si>
  <si>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</si>
  <si>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</si>
  <si>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</si>
  <si>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</si>
  <si>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</si>
  <si>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</si>
  <si>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</si>
  <si>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</si>
  <si>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</si>
  <si>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</si>
  <si>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</si>
  <si>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</si>
  <si>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</si>
  <si>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</si>
  <si>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</si>
  <si>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</si>
  <si>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</si>
  <si>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</si>
  <si>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</si>
  <si>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</si>
  <si>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</si>
  <si>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</si>
  <si>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</si>
  <si>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</si>
  <si>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</si>
  <si>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</si>
  <si>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</si>
  <si>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</si>
  <si>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1. People love the arts. Plays, rock, and documentary are the most successful Genre’s on Kickstarter. People tend to also get out in the summer months and promote/donate, primaly in the month the May.</t>
  </si>
  <si>
    <t>2. We do not know the  the amount of people that is exposesd to kickstarter and have donated to such a cause. Without nowing this, we can not be too sure of the arts the majority of the pouplation tends to prefer.</t>
  </si>
  <si>
    <t>3. Percent funded/towards the category.  Also, the success rate per country and category. What countries should we markert over the other regarding the the focus based on the trend.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</si>
</sst>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[BootCampHW1.xlsx]Cat Chart!PivotTable8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Chart'!$B$5:$B$15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40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E-D840-83CB-D3ED70826813}"/>
            </c:ext>
          </c:extLst>
        </c:ser>
        <c:ser>
          <c:idx val="1"/>
          <c:order val="1"/>
          <c:tx>
            <c:strRef>
              <c:f>'Cat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Chart'!$C$5:$C$15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E-D840-83CB-D3ED70826813}"/>
            </c:ext>
          </c:extLst>
        </c:ser>
        <c:ser>
          <c:idx val="2"/>
          <c:order val="2"/>
          <c:tx>
            <c:strRef>
              <c:f>'Cat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Chart'!$D$5:$D$15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8E-D840-83CB-D3ED70826813}"/>
            </c:ext>
          </c:extLst>
        </c:ser>
        <c:ser>
          <c:idx val="3"/>
          <c:order val="3"/>
          <c:tx>
            <c:strRef>
              <c:f>'Cat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Chart'!$E$5:$E$15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8E-D840-83CB-D3ED70826813}"/>
            </c:ext>
          </c:extLst>
        </c:ser>
        <c:ser>
          <c:idx val="4"/>
          <c:order val="4"/>
          <c:tx>
            <c:strRef>
              <c:f>'Cat Chart'!$F$3:$F$4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 Chart'!$A$5:$A$15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 Chart'!$F$5:$F$15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28E-D840-83CB-D3ED70826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5213840"/>
        <c:axId val="1174688592"/>
      </c:barChart>
      <c:catAx>
        <c:axId val="11752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688592"/>
        <c:crosses val="autoZero"/>
        <c:auto val="1"/>
        <c:lblAlgn val="ctr"/>
        <c:lblOffset val="100"/>
        <c:noMultiLvlLbl val="0"/>
      </c:catAx>
      <c:valAx>
        <c:axId val="11746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2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[BootCampHW1.xlsx]Sub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C-744B-9E82-4E03BB3B335D}"/>
            </c:ext>
          </c:extLst>
        </c:ser>
        <c:ser>
          <c:idx val="1"/>
          <c:order val="1"/>
          <c:tx>
            <c:strRef>
              <c:f>'Sub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C-744B-9E82-4E03BB3B335D}"/>
            </c:ext>
          </c:extLst>
        </c:ser>
        <c:ser>
          <c:idx val="2"/>
          <c:order val="2"/>
          <c:tx>
            <c:strRef>
              <c:f>'Sub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C-744B-9E82-4E03BB3B335D}"/>
            </c:ext>
          </c:extLst>
        </c:ser>
        <c:ser>
          <c:idx val="3"/>
          <c:order val="3"/>
          <c:tx>
            <c:strRef>
              <c:f>'Sub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C-744B-9E82-4E03BB3B3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968127"/>
        <c:axId val="1180969807"/>
      </c:barChart>
      <c:catAx>
        <c:axId val="118096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69807"/>
        <c:crosses val="autoZero"/>
        <c:auto val="1"/>
        <c:lblAlgn val="ctr"/>
        <c:lblOffset val="100"/>
        <c:noMultiLvlLbl val="0"/>
      </c:catAx>
      <c:valAx>
        <c:axId val="118096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6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[BootCampHW1.xlsx]Pivot 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9198620882448851E-2"/>
          <c:y val="4.1666666666666664E-2"/>
          <c:w val="0.7046277314448120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5'!$B$4:$B$5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5'!$B$6:$B$18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73-534E-94C2-BF524FBFAC2A}"/>
            </c:ext>
          </c:extLst>
        </c:ser>
        <c:ser>
          <c:idx val="1"/>
          <c:order val="1"/>
          <c:tx>
            <c:strRef>
              <c:f>'Pivot 5'!$C$4:$C$5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5'!$C$6:$C$18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73-534E-94C2-BF524FBFAC2A}"/>
            </c:ext>
          </c:extLst>
        </c:ser>
        <c:ser>
          <c:idx val="2"/>
          <c:order val="2"/>
          <c:tx>
            <c:strRef>
              <c:f>'Pivot 5'!$D$4:$D$5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5'!$D$6:$D$18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73-534E-94C2-BF524FBFAC2A}"/>
            </c:ext>
          </c:extLst>
        </c:ser>
        <c:ser>
          <c:idx val="3"/>
          <c:order val="3"/>
          <c:tx>
            <c:strRef>
              <c:f>'Pivot 5'!$E$4:$E$5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5'!$A$6:$A$18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5'!$E$6:$E$18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73-534E-94C2-BF524FBFA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783263"/>
        <c:axId val="1218784991"/>
      </c:lineChart>
      <c:catAx>
        <c:axId val="12187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84991"/>
        <c:crosses val="autoZero"/>
        <c:auto val="1"/>
        <c:lblAlgn val="ctr"/>
        <c:lblOffset val="100"/>
        <c:noMultiLvlLbl val="0"/>
      </c:catAx>
      <c:valAx>
        <c:axId val="121878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8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0</xdr:row>
      <xdr:rowOff>127000</xdr:rowOff>
    </xdr:from>
    <xdr:to>
      <xdr:col>16</xdr:col>
      <xdr:colOff>355600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2527F-AC6F-EE4F-9CE5-82F8494D8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0</xdr:row>
      <xdr:rowOff>139700</xdr:rowOff>
    </xdr:from>
    <xdr:to>
      <xdr:col>15</xdr:col>
      <xdr:colOff>660400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7262B-A48A-3A45-BF4D-EE814785A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101600</xdr:rowOff>
    </xdr:from>
    <xdr:to>
      <xdr:col>16</xdr:col>
      <xdr:colOff>762000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7C647-EA9D-C543-8D4D-F0EE4BCB3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Jois Scott" refreshedDate="43506.794786458333" createdVersion="6" refreshedVersion="6" minRefreshableVersion="3" recordCount="4115" xr:uid="{9A067B3E-4624-D140-96CA-35C4C42ABB72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1.94764189815" createdVersion="6" refreshedVersion="6" minRefreshableVersion="3" recordCount="4114" xr:uid="{7B7EEB80-4FB3-4941-AF8B-ABD97D01270B}">
  <cacheSource type="worksheet">
    <worksheetSource ref="A1:T4115" sheet="Source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/>
    </cacheField>
    <cacheField name="Date Ended Conversion " numFmtId="165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1.954009374997" createdVersion="6" refreshedVersion="6" minRefreshableVersion="3" recordCount="4115" xr:uid="{6ED03475-1236-5C42-A5E2-5E2EC284D835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4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4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4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4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4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4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4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4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4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4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4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4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4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4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4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4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4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4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4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4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4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4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4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4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4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4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4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4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4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4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4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4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4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4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4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4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4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4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4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4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4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4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4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4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4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4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4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4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4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4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4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4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4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4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4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4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4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4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4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4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4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4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4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4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4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4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4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4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4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4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4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4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4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4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4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4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4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4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4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4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4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4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4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4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4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4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4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4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4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4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4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4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4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4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4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4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4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4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4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4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4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4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4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4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4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4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4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4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4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4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4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4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4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4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4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4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4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4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4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4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4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4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4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4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4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4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4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4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4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4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4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4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4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4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4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4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4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4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4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4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4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4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4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4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4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4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4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4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4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4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4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4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4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4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4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4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4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4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4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4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4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4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4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4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4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4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4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4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4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4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4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4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4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4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4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4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4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4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4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4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4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4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4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4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4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4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4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4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4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4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4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4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4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4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4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4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4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4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4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4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4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4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4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4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4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4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4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4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4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4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4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4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4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4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4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4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4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4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4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4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4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4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4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4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4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4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4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4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4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4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4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4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4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4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4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4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4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4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4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4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4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4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4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4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4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4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4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4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4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4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4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4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4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4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4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4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4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4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4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4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4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4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4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4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4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4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4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4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4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4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4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4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4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4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4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4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4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4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4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4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4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4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4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4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4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4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4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4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4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4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4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4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4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4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4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4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4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4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4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4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4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4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4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4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4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4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4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4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4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4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4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4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4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4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4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4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4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4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4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4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4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4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4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4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4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4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4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4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4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4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7D549-7C36-D143-920F-72ADC237A9F6}" name="PivotTable8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FD4E2-E6FD-DD44-9E9B-0820D32AD38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10F9F-46C9-B045-9DF5-55696F28A32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h="1" sd="0" x="1"/>
        <item sd="0" x="2"/>
        <item sd="0" x="3"/>
        <item sd="0" x="4"/>
        <item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6">
    <chartFormat chart="0" format="6" series="1">
      <pivotArea type="data" outline="0" fieldPosition="0"/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E7B8-482C-A145-B455-53B230A84A05}">
  <dimension ref="A1:G15"/>
  <sheetViews>
    <sheetView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8367</v>
      </c>
    </row>
    <row r="3" spans="1:7" x14ac:dyDescent="0.2">
      <c r="A3" s="8" t="s">
        <v>8323</v>
      </c>
      <c r="B3" s="8" t="s">
        <v>8322</v>
      </c>
    </row>
    <row r="4" spans="1:7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">
      <c r="A5" s="9" t="s">
        <v>8311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">
      <c r="A7" s="9" t="s">
        <v>8313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">
      <c r="A8" s="9" t="s">
        <v>8314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9" t="s">
        <v>8315</v>
      </c>
      <c r="B9" s="10">
        <v>40</v>
      </c>
      <c r="C9" s="10">
        <v>180</v>
      </c>
      <c r="D9" s="10">
        <v>20</v>
      </c>
      <c r="E9" s="10">
        <v>600</v>
      </c>
      <c r="F9" s="10"/>
      <c r="G9" s="10">
        <v>840</v>
      </c>
    </row>
    <row r="10" spans="1:7" x14ac:dyDescent="0.2">
      <c r="A10" s="9" t="s">
        <v>8316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">
      <c r="A13" s="9" t="s">
        <v>8319</v>
      </c>
      <c r="B13" s="10">
        <v>17</v>
      </c>
      <c r="C13" s="10">
        <v>433</v>
      </c>
      <c r="D13" s="10">
        <v>24</v>
      </c>
      <c r="E13" s="10">
        <v>779</v>
      </c>
      <c r="F13" s="10"/>
      <c r="G13" s="10">
        <v>1253</v>
      </c>
    </row>
    <row r="14" spans="1:7" x14ac:dyDescent="0.2">
      <c r="A14" s="9" t="s">
        <v>8320</v>
      </c>
      <c r="B14" s="10"/>
      <c r="C14" s="10"/>
      <c r="D14" s="10"/>
      <c r="E14" s="10"/>
      <c r="F14" s="10"/>
      <c r="G14" s="10"/>
    </row>
    <row r="15" spans="1:7" x14ac:dyDescent="0.2">
      <c r="A15" s="9" t="s">
        <v>8321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BCAAA-E0E1-DE47-A2C7-CA96F9142B66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8367</v>
      </c>
    </row>
    <row r="2" spans="1:6" x14ac:dyDescent="0.2">
      <c r="A2" s="8" t="s">
        <v>8308</v>
      </c>
      <c r="B2" t="s">
        <v>8367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8327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8328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8330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8331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8350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8355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8356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8360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8361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8366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12A3-3C83-5548-816E-A5B721DC3DA2}">
  <dimension ref="A2:F18"/>
  <sheetViews>
    <sheetView workbookViewId="0">
      <selection activeCell="A10" sqref="A9:A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8" t="s">
        <v>8308</v>
      </c>
      <c r="B2" t="s">
        <v>8367</v>
      </c>
    </row>
    <row r="4" spans="1:6" x14ac:dyDescent="0.2">
      <c r="A4" s="8" t="s">
        <v>8323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9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9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9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9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9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9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9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9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9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9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9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9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91" zoomScaleNormal="91" workbookViewId="0">
      <selection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1" bestFit="1" customWidth="1"/>
    <col min="18" max="18" width="16.6640625" bestFit="1" customWidth="1"/>
    <col min="19" max="19" width="26.33203125" bestFit="1" customWidth="1"/>
    <col min="20" max="20" width="25.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2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IF(ISNUMBER(SEARCH("film &amp; video",N2)),"film &amp; video",IF(ISNUMBER(SEARCH("music",N2)),"music",IF(ISNUMBER(SEARCH("technology",N2)),"technology",IF(ISNUMBER(SEARCH("publishing",N2)),"publishing",IF(ISNUMBER(SEARCH("photography",N2)),"photography",IF(ISNUMBER(SEARCH("games",N2)),"games",IF(ISNUMBER(SEARCH("theater",N2)),"theater",IF(ISNUMBER(SEARCH("journalism",N2)),"journalism",IF(ISNUMBER(SEARCH("food",N2)),"food")))))))))</f>
        <v>film &amp; video</v>
      </c>
      <c r="R2" t="str">
        <f>RIGHT(N:N,LEN(N:N)-(FIND("/",N2)))</f>
        <v>television</v>
      </c>
      <c r="S2" s="11">
        <f>(J2/86400)+25569+(-5/24)</f>
        <v>42176.798738425925</v>
      </c>
      <c r="T2" s="14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 t="shared" ref="P3:P66" si="0">E3/L3</f>
        <v>185.48101265822785</v>
      </c>
      <c r="Q3" t="str">
        <f t="shared" ref="Q3:Q66" si="1">IF(ISNUMBER(SEARCH("film &amp; video",N3)),"film &amp; video",IF(ISNUMBER(SEARCH("music",N3)),"music",IF(ISNUMBER(SEARCH("technology",N3)),"technology",IF(ISNUMBER(SEARCH("publishing",N3)),"publishing",IF(ISNUMBER(SEARCH("photography",N3)),"photography",IF(ISNUMBER(SEARCH("games",N3)),"games",IF(ISNUMBER(SEARCH("theater",N3)),"theater",IF(ISNUMBER(SEARCH("journalism",N3)),"journalism",IF(ISNUMBER(SEARCH("food",N3)),"food")))))))))</f>
        <v>film &amp; video</v>
      </c>
      <c r="R3" t="str">
        <f t="shared" ref="R3:R66" si="2">RIGHT(N:N,LEN(N:N)-(FIND("/",N3)))</f>
        <v>television</v>
      </c>
      <c r="S3" s="11">
        <f t="shared" ref="S3:S66" si="3">(J3/86400)+25569+(-5/24)</f>
        <v>42766.392164351848</v>
      </c>
      <c r="T3" s="14">
        <f t="shared" ref="T3:T66" si="4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5">E4/D4</f>
        <v>1.05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42405.494016203702</v>
      </c>
      <c r="T4" s="14">
        <f t="shared" si="4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1.0389999999999999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4">
        <f t="shared" si="4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1.2299154545454545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42327.625914351847</v>
      </c>
      <c r="T6" s="14">
        <f t="shared" si="4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1.0977744436109027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4">
        <f t="shared" si="4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1.064875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41793.864004629628</v>
      </c>
      <c r="T8" s="14">
        <f t="shared" si="4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1.0122222222222221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42515.838738425919</v>
      </c>
      <c r="T9" s="14">
        <f t="shared" si="4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1.0004342857142856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42468.736249999994</v>
      </c>
      <c r="T10" s="14">
        <f t="shared" si="4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1.2599800000000001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42446.895185185182</v>
      </c>
      <c r="T11" s="14">
        <f t="shared" si="4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1.0049999999999999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4">
        <f t="shared" si="4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1.2050000000000001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42572.570162037031</v>
      </c>
      <c r="T13" s="14">
        <f t="shared" si="4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1.6529333333333334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4">
        <f t="shared" si="4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1.5997142857142856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42508.468854166662</v>
      </c>
      <c r="T15" s="14">
        <f t="shared" si="4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1.0093333333333334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4">
        <f t="shared" si="4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1.0660000000000001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42256.183541666665</v>
      </c>
      <c r="T17" s="14">
        <f t="shared" si="4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1.0024166666666667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4">
        <f t="shared" si="4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1.0066666666666666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4">
        <f t="shared" si="4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1.0632110000000001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41869.333981481475</v>
      </c>
      <c r="T20" s="14">
        <f t="shared" si="4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1.4529411764705882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4">
        <f t="shared" si="4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1.002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42200.549907407403</v>
      </c>
      <c r="T22" s="14">
        <f t="shared" si="4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1.0913513513513513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4">
        <f t="shared" si="4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1.1714285714285715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41989.703009259254</v>
      </c>
      <c r="T24" s="14">
        <f t="shared" si="4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1.1850000000000001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4">
        <f t="shared" si="4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1.0880768571428572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42229.611840277772</v>
      </c>
      <c r="T26" s="14">
        <f t="shared" si="4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1.3333333333333333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4">
        <f t="shared" si="4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1.552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41828.307222222218</v>
      </c>
      <c r="T28" s="14">
        <f t="shared" si="4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1.1172500000000001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41928.956400462957</v>
      </c>
      <c r="T29" s="14">
        <f t="shared" si="4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1.0035000000000001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42324.755601851844</v>
      </c>
      <c r="T30" s="14">
        <f t="shared" si="4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41812.464907407404</v>
      </c>
      <c r="T31" s="14">
        <f t="shared" si="4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4">
        <f t="shared" si="4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42376.583726851844</v>
      </c>
      <c r="T33" s="14">
        <f t="shared" si="4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42461.419178240736</v>
      </c>
      <c r="T34" s="14">
        <f t="shared" si="4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42286.452557870369</v>
      </c>
      <c r="T35" s="14">
        <f t="shared" si="4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41841.113437499997</v>
      </c>
      <c r="T36" s="14">
        <f t="shared" si="4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42098.083495370367</v>
      </c>
      <c r="T37" s="14">
        <f t="shared" si="4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4">
        <f t="shared" si="4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4">
        <f t="shared" si="4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41374.84888888889</v>
      </c>
      <c r="T40" s="14">
        <f t="shared" si="4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41753.838749999995</v>
      </c>
      <c r="T41" s="14">
        <f t="shared" si="4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4">
        <f t="shared" si="4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41887.360578703701</v>
      </c>
      <c r="T43" s="14">
        <f t="shared" si="4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41971.430856481478</v>
      </c>
      <c r="T44" s="14">
        <f t="shared" si="4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41802.582013888888</v>
      </c>
      <c r="T45" s="14">
        <f t="shared" si="4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41873.890474537031</v>
      </c>
      <c r="T46" s="14">
        <f t="shared" si="4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4">
        <f t="shared" si="4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42323.756643518514</v>
      </c>
      <c r="T48" s="14">
        <f t="shared" si="4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41932.611192129625</v>
      </c>
      <c r="T49" s="14">
        <f t="shared" si="4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4">
        <f t="shared" si="4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42270.968113425923</v>
      </c>
      <c r="T51" s="14">
        <f t="shared" si="4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41995.544652777775</v>
      </c>
      <c r="T52" s="14">
        <f t="shared" si="4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</v>
      </c>
      <c r="T53" s="14">
        <f t="shared" si="4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4">
        <f t="shared" si="4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41719.340798611105</v>
      </c>
      <c r="T55" s="14">
        <f t="shared" si="4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4">
        <f t="shared" si="4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42496.760601851849</v>
      </c>
      <c r="T57" s="14">
        <f t="shared" si="4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42149.340555555558</v>
      </c>
      <c r="T58" s="14">
        <f t="shared" si="4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4">
        <f t="shared" si="4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41932.536712962959</v>
      </c>
      <c r="T60" s="14">
        <f t="shared" si="4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42230.027499999997</v>
      </c>
      <c r="T61" s="14">
        <f t="shared" si="4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41701.693483796298</v>
      </c>
      <c r="T62" s="14">
        <f t="shared" si="4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41409.605983796289</v>
      </c>
      <c r="T63" s="14">
        <f t="shared" si="4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41311.591180555552</v>
      </c>
      <c r="T64" s="14">
        <f t="shared" si="4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41612.703854166662</v>
      </c>
      <c r="T65" s="14">
        <f t="shared" si="4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7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41432.809965277775</v>
      </c>
      <c r="T66" s="14">
        <f t="shared" si="4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7">
        <f t="shared" ref="P67:P130" si="6">E67/L67</f>
        <v>132.05263157894737</v>
      </c>
      <c r="Q67" t="str">
        <f t="shared" ref="Q67:Q130" si="7">IF(ISNUMBER(SEARCH("film &amp; video",N67)),"film &amp; video",IF(ISNUMBER(SEARCH("music",N67)),"music",IF(ISNUMBER(SEARCH("technology",N67)),"technology",IF(ISNUMBER(SEARCH("publishing",N67)),"publishing",IF(ISNUMBER(SEARCH("photography",N67)),"photography",IF(ISNUMBER(SEARCH("games",N67)),"games",IF(ISNUMBER(SEARCH("theater",N67)),"theater",IF(ISNUMBER(SEARCH("journalism",N67)),"journalism",IF(ISNUMBER(SEARCH("food",N67)),"food")))))))))</f>
        <v>film &amp; video</v>
      </c>
      <c r="R67" t="str">
        <f t="shared" ref="R67:R130" si="8">RIGHT(N:N,LEN(N:N)-(FIND("/",N67)))</f>
        <v>shorts</v>
      </c>
      <c r="S67" s="11">
        <f t="shared" ref="S67:S130" si="9">(J67/86400)+25569+(-5/24)</f>
        <v>41835.612893518519</v>
      </c>
      <c r="T67" s="14">
        <f t="shared" ref="T67:T130" si="10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1">E68/D68</f>
        <v>1.1859999999999999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42539.641435185178</v>
      </c>
      <c r="T68" s="14">
        <f t="shared" si="10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41075.375046296293</v>
      </c>
      <c r="T69" s="14">
        <f t="shared" si="10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41663.36100694444</v>
      </c>
      <c r="T70" s="14">
        <f t="shared" si="10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40785.979456018518</v>
      </c>
      <c r="T71" s="14">
        <f t="shared" si="10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40730.688020833331</v>
      </c>
      <c r="T72" s="14">
        <f t="shared" si="10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40997.063159722216</v>
      </c>
      <c r="T73" s="14">
        <f t="shared" si="10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41207.801863425928</v>
      </c>
      <c r="T74" s="14">
        <f t="shared" si="10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40587.548425925925</v>
      </c>
      <c r="T75" s="14">
        <f t="shared" si="10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42360.278877314813</v>
      </c>
      <c r="T76" s="14">
        <f t="shared" si="10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41357.000833333332</v>
      </c>
      <c r="T77" s="14">
        <f t="shared" si="10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40844.483310185184</v>
      </c>
      <c r="T78" s="14">
        <f t="shared" si="10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40996.936539351846</v>
      </c>
      <c r="T79" s="14">
        <f t="shared" si="10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42604.522233796299</v>
      </c>
      <c r="T80" s="14">
        <f t="shared" si="10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41724.568206018514</v>
      </c>
      <c r="T81" s="14">
        <f t="shared" si="10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41582.875648148147</v>
      </c>
      <c r="T82" s="14">
        <f t="shared" si="10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41099.950543981475</v>
      </c>
      <c r="T83" s="14">
        <f t="shared" si="10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40795.611817129626</v>
      </c>
      <c r="T84" s="14">
        <f t="shared" si="10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42042.407280092586</v>
      </c>
      <c r="T85" s="14">
        <f t="shared" si="10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40648.54960648148</v>
      </c>
      <c r="T86" s="14">
        <f t="shared" si="10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40778.917094907403</v>
      </c>
      <c r="T87" s="14">
        <f t="shared" si="10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42291.347743055558</v>
      </c>
      <c r="T88" s="14">
        <f t="shared" si="10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40322.331053240741</v>
      </c>
      <c r="T89" s="14">
        <f t="shared" si="10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41786.450590277775</v>
      </c>
      <c r="T90" s="14">
        <f t="shared" si="10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41402.543888888882</v>
      </c>
      <c r="T91" s="14">
        <f t="shared" si="10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40706.089108796295</v>
      </c>
      <c r="T92" s="14">
        <f t="shared" si="10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40619.194027777776</v>
      </c>
      <c r="T93" s="14">
        <f t="shared" si="10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42720.990543981483</v>
      </c>
      <c r="T94" s="14">
        <f t="shared" si="10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41065.649733796294</v>
      </c>
      <c r="T95" s="14">
        <f t="shared" si="10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41716.509513888886</v>
      </c>
      <c r="T96" s="14">
        <f t="shared" si="10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40934.796770833331</v>
      </c>
      <c r="T97" s="14">
        <f t="shared" si="10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40324.45417824074</v>
      </c>
      <c r="T98" s="14">
        <f t="shared" si="10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40705.926874999997</v>
      </c>
      <c r="T99" s="14">
        <f t="shared" si="10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41214.586504629631</v>
      </c>
      <c r="T100" s="14">
        <f t="shared" si="10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41631.694432870368</v>
      </c>
      <c r="T101" s="14">
        <f t="shared" si="10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41197.544976851852</v>
      </c>
      <c r="T102" s="14">
        <f t="shared" si="10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41274.568402777775</v>
      </c>
      <c r="T103" s="14">
        <f t="shared" si="10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40504.922835648147</v>
      </c>
      <c r="T104" s="14">
        <f t="shared" si="10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41682.597569444442</v>
      </c>
      <c r="T105" s="14">
        <f t="shared" si="10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40612.486874999995</v>
      </c>
      <c r="T106" s="14">
        <f t="shared" si="10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42485.516435185178</v>
      </c>
      <c r="T107" s="14">
        <f t="shared" si="10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40987.568298611106</v>
      </c>
      <c r="T108" s="14">
        <f t="shared" si="10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40635.774155092593</v>
      </c>
      <c r="T109" s="14">
        <f t="shared" si="10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41365.404745370368</v>
      </c>
      <c r="T110" s="14">
        <f t="shared" si="10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40569.817476851851</v>
      </c>
      <c r="T111" s="14">
        <f t="shared" si="10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41557.741354166668</v>
      </c>
      <c r="T112" s="14">
        <f t="shared" si="10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42125.124849537031</v>
      </c>
      <c r="T113" s="14">
        <f t="shared" si="10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41717.834699074076</v>
      </c>
      <c r="T114" s="14">
        <f t="shared" si="10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40753.550092592588</v>
      </c>
      <c r="T115" s="14">
        <f t="shared" si="10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40861.065833333334</v>
      </c>
      <c r="T116" s="14">
        <f t="shared" si="10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40918.530601851853</v>
      </c>
      <c r="T117" s="14">
        <f t="shared" si="10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40595.288831018515</v>
      </c>
      <c r="T118" s="14">
        <f t="shared" si="10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40248.626666666663</v>
      </c>
      <c r="T119" s="14">
        <f t="shared" si="10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40722.845324074071</v>
      </c>
      <c r="T120" s="14">
        <f t="shared" si="10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40738.860949074071</v>
      </c>
      <c r="T121" s="14">
        <f t="shared" si="10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42615.841516203705</v>
      </c>
      <c r="T122" s="14">
        <f t="shared" si="10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42096.496643518512</v>
      </c>
      <c r="T123" s="14">
        <f t="shared" si="10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42593.223460648143</v>
      </c>
      <c r="T124" s="14">
        <f t="shared" si="10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41904.573657407404</v>
      </c>
      <c r="T125" s="14">
        <f t="shared" si="10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42114.720393518517</v>
      </c>
      <c r="T126" s="14">
        <f t="shared" si="10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42709.78564814815</v>
      </c>
      <c r="T127" s="14">
        <f t="shared" si="10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42135.381215277775</v>
      </c>
      <c r="T128" s="14">
        <f t="shared" si="10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42067.415983796294</v>
      </c>
      <c r="T129" s="14">
        <f t="shared" si="10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42628.019594907404</v>
      </c>
      <c r="T130" s="14">
        <f t="shared" si="10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1"/>
        <v>0</v>
      </c>
      <c r="P131" s="7" t="e">
        <f t="shared" ref="P131:P194" si="12">E131/L131</f>
        <v>#DIV/0!</v>
      </c>
      <c r="Q131" t="str">
        <f t="shared" ref="Q131:Q194" si="13">IF(ISNUMBER(SEARCH("film &amp; video",N131)),"film &amp; video",IF(ISNUMBER(SEARCH("music",N131)),"music",IF(ISNUMBER(SEARCH("technology",N131)),"technology",IF(ISNUMBER(SEARCH("publishing",N131)),"publishing",IF(ISNUMBER(SEARCH("photography",N131)),"photography",IF(ISNUMBER(SEARCH("games",N131)),"games",IF(ISNUMBER(SEARCH("theater",N131)),"theater",IF(ISNUMBER(SEARCH("journalism",N131)),"journalism",IF(ISNUMBER(SEARCH("food",N131)),"food")))))))))</f>
        <v>film &amp; video</v>
      </c>
      <c r="R131" t="str">
        <f t="shared" ref="R131:R194" si="14">RIGHT(N:N,LEN(N:N)-(FIND("/",N131)))</f>
        <v>science fiction</v>
      </c>
      <c r="S131" s="11">
        <f t="shared" ref="S131:S194" si="15">(J131/86400)+25569+(-5/24)</f>
        <v>41882.728969907403</v>
      </c>
      <c r="T131" s="14">
        <f t="shared" ref="T131:T194" si="16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7">E132/D132</f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41778.707083333335</v>
      </c>
      <c r="T132" s="14">
        <f t="shared" si="16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42541.629178240742</v>
      </c>
      <c r="T133" s="14">
        <f t="shared" si="16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41905.60424768518</v>
      </c>
      <c r="T134" s="14">
        <f t="shared" si="16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42491.599351851844</v>
      </c>
      <c r="T135" s="14">
        <f t="shared" si="16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42221.701597222222</v>
      </c>
      <c r="T136" s="14">
        <f t="shared" si="16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41788.173576388886</v>
      </c>
      <c r="T137" s="14">
        <f t="shared" si="16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42096.201782407406</v>
      </c>
      <c r="T138" s="14">
        <f t="shared" si="16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42239.365659722222</v>
      </c>
      <c r="T139" s="14">
        <f t="shared" si="16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42186.049085648141</v>
      </c>
      <c r="T140" s="14">
        <f t="shared" si="16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42187.712638888886</v>
      </c>
      <c r="T141" s="14">
        <f t="shared" si="16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42052.989953703705</v>
      </c>
      <c r="T142" s="14">
        <f t="shared" si="16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42109.944710648146</v>
      </c>
      <c r="T143" s="14">
        <f t="shared" si="16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41938.684930555552</v>
      </c>
      <c r="T144" s="14">
        <f t="shared" si="16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42558.855810185181</v>
      </c>
      <c r="T145" s="14">
        <f t="shared" si="16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42047.554074074076</v>
      </c>
      <c r="T146" s="14">
        <f t="shared" si="16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42200.333935185183</v>
      </c>
      <c r="T147" s="14">
        <f t="shared" si="16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42692.807847222219</v>
      </c>
      <c r="T148" s="14">
        <f t="shared" si="16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41969.559490740743</v>
      </c>
      <c r="T149" s="14">
        <f t="shared" si="16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42397.073333333326</v>
      </c>
      <c r="T150" s="14">
        <f t="shared" si="16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41967.963773148142</v>
      </c>
      <c r="T151" s="14">
        <f t="shared" si="16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42089.95349537037</v>
      </c>
      <c r="T152" s="14">
        <f t="shared" si="16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42113.342488425922</v>
      </c>
      <c r="T153" s="14">
        <f t="shared" si="16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41874.869212962956</v>
      </c>
      <c r="T154" s="14">
        <f t="shared" si="16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41933.377824074072</v>
      </c>
      <c r="T155" s="14">
        <f t="shared" si="16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42115.339062499996</v>
      </c>
      <c r="T156" s="14">
        <f t="shared" si="16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42168.351099537038</v>
      </c>
      <c r="T157" s="14">
        <f t="shared" si="16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41793.916620370372</v>
      </c>
      <c r="T158" s="14">
        <f t="shared" si="16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42396.703379629624</v>
      </c>
      <c r="T159" s="14">
        <f t="shared" si="16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41903.868379629625</v>
      </c>
      <c r="T160" s="14">
        <f t="shared" si="16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42514.226215277777</v>
      </c>
      <c r="T161" s="14">
        <f t="shared" si="16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42171.70475694444</v>
      </c>
      <c r="T162" s="14">
        <f t="shared" si="16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41792.479108796295</v>
      </c>
      <c r="T163" s="14">
        <f t="shared" si="16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41834.91847222222</v>
      </c>
      <c r="T164" s="14">
        <f t="shared" si="16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42243.752939814811</v>
      </c>
      <c r="T165" s="14">
        <f t="shared" si="16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41841.554409722223</v>
      </c>
      <c r="T166" s="14">
        <f t="shared" si="16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42351.450509259252</v>
      </c>
      <c r="T167" s="14">
        <f t="shared" si="16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42720.867615740739</v>
      </c>
      <c r="T168" s="14">
        <f t="shared" si="16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42160.719155092585</v>
      </c>
      <c r="T169" s="14">
        <f t="shared" si="16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42052.626967592594</v>
      </c>
      <c r="T170" s="14">
        <f t="shared" si="16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41900.296979166662</v>
      </c>
      <c r="T171" s="14">
        <f t="shared" si="16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42216.769479166665</v>
      </c>
      <c r="T172" s="14">
        <f t="shared" si="16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42533.972384259258</v>
      </c>
      <c r="T173" s="14">
        <f t="shared" si="16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42047.186608796292</v>
      </c>
      <c r="T174" s="14">
        <f t="shared" si="16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42033.364675925921</v>
      </c>
      <c r="T175" s="14">
        <f t="shared" si="16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42072.55064814815</v>
      </c>
      <c r="T176" s="14">
        <f t="shared" si="16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41855.569571759253</v>
      </c>
      <c r="T177" s="14">
        <f t="shared" si="16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42191.615729166668</v>
      </c>
      <c r="T178" s="14">
        <f t="shared" si="16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42069.839421296296</v>
      </c>
      <c r="T179" s="14">
        <f t="shared" si="16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42304.747048611105</v>
      </c>
      <c r="T180" s="14">
        <f t="shared" si="16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42402.872164351851</v>
      </c>
      <c r="T181" s="14">
        <f t="shared" si="16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42067.782905092587</v>
      </c>
      <c r="T182" s="14">
        <f t="shared" si="16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42147.533506944441</v>
      </c>
      <c r="T183" s="14">
        <f t="shared" si="16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42711.803611111107</v>
      </c>
      <c r="T184" s="14">
        <f t="shared" si="16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41939.601967592593</v>
      </c>
      <c r="T185" s="14">
        <f t="shared" si="16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41825.58289351852</v>
      </c>
      <c r="T186" s="14">
        <f t="shared" si="16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42570.702997685185</v>
      </c>
      <c r="T187" s="14">
        <f t="shared" si="16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42767.604560185187</v>
      </c>
      <c r="T188" s="14">
        <f t="shared" si="16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42182.02612268518</v>
      </c>
      <c r="T189" s="14">
        <f t="shared" si="16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41856.974710648145</v>
      </c>
      <c r="T190" s="14">
        <f t="shared" si="16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42556.482372685183</v>
      </c>
      <c r="T191" s="14">
        <f t="shared" si="16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42527.442662037036</v>
      </c>
      <c r="T192" s="14">
        <f t="shared" si="16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42239.233078703699</v>
      </c>
      <c r="T193" s="14">
        <f t="shared" si="16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7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41899.583703703705</v>
      </c>
      <c r="T194" s="14">
        <f t="shared" si="16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7"/>
        <v>0</v>
      </c>
      <c r="P195" s="7" t="e">
        <f t="shared" ref="P195:P258" si="18">E195/L195</f>
        <v>#DIV/0!</v>
      </c>
      <c r="Q195" t="str">
        <f t="shared" ref="Q195:Q258" si="19">IF(ISNUMBER(SEARCH("film &amp; video",N195)),"film &amp; video",IF(ISNUMBER(SEARCH("music",N195)),"music",IF(ISNUMBER(SEARCH("technology",N195)),"technology",IF(ISNUMBER(SEARCH("publishing",N195)),"publishing",IF(ISNUMBER(SEARCH("photography",N195)),"photography",IF(ISNUMBER(SEARCH("games",N195)),"games",IF(ISNUMBER(SEARCH("theater",N195)),"theater",IF(ISNUMBER(SEARCH("journalism",N195)),"journalism",IF(ISNUMBER(SEARCH("food",N195)),"food")))))))))</f>
        <v>film &amp; video</v>
      </c>
      <c r="R195" t="str">
        <f t="shared" ref="R195:R258" si="20">RIGHT(N:N,LEN(N:N)-(FIND("/",N195)))</f>
        <v>drama</v>
      </c>
      <c r="S195" s="11">
        <f t="shared" ref="S195:S258" si="21">(J195/86400)+25569+(-5/24)</f>
        <v>41911.726458333331</v>
      </c>
      <c r="T195" s="14">
        <f t="shared" ref="T195:T258" si="22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3">E196/D196</f>
        <v>1.1999999999999999E-3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42375.788553240738</v>
      </c>
      <c r="T196" s="14">
        <f t="shared" si="22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3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42135.462175925924</v>
      </c>
      <c r="T197" s="14">
        <f t="shared" si="22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42259.334467592591</v>
      </c>
      <c r="T198" s="14">
        <f t="shared" si="22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42741.640046296299</v>
      </c>
      <c r="T199" s="14">
        <f t="shared" si="22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41887.175023148149</v>
      </c>
      <c r="T200" s="14">
        <f t="shared" si="22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42583.915532407402</v>
      </c>
      <c r="T201" s="14">
        <f t="shared" si="22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41866.875034722216</v>
      </c>
      <c r="T202" s="14">
        <f t="shared" si="22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42023.610289351847</v>
      </c>
      <c r="T203" s="14">
        <f t="shared" si="22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42255.719490740739</v>
      </c>
      <c r="T204" s="14">
        <f t="shared" si="22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41973.639629629623</v>
      </c>
      <c r="T205" s="14">
        <f t="shared" si="22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42556.375034722216</v>
      </c>
      <c r="T206" s="14">
        <f t="shared" si="22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42248.423865740733</v>
      </c>
      <c r="T207" s="14">
        <f t="shared" si="22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42566.79609953703</v>
      </c>
      <c r="T208" s="14">
        <f t="shared" si="22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41977.988865740735</v>
      </c>
      <c r="T209" s="14">
        <f t="shared" si="22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41959.16165509259</v>
      </c>
      <c r="T210" s="14">
        <f t="shared" si="22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42165.714525462965</v>
      </c>
      <c r="T211" s="14">
        <f t="shared" si="22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42248.856388888882</v>
      </c>
      <c r="T212" s="14">
        <f t="shared" si="22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42235.951585648145</v>
      </c>
      <c r="T213" s="14">
        <f t="shared" si="22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42416.672685185178</v>
      </c>
      <c r="T214" s="14">
        <f t="shared" si="22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42202.385960648149</v>
      </c>
      <c r="T215" s="14">
        <f t="shared" si="22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42009.432280092595</v>
      </c>
      <c r="T216" s="14">
        <f t="shared" si="22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42375.021782407406</v>
      </c>
      <c r="T217" s="14">
        <f t="shared" si="22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42066.750428240739</v>
      </c>
      <c r="T218" s="14">
        <f t="shared" si="22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41970.432280092595</v>
      </c>
      <c r="T219" s="14">
        <f t="shared" si="22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42079.420011574075</v>
      </c>
      <c r="T220" s="14">
        <f t="shared" si="22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42429.118344907409</v>
      </c>
      <c r="T221" s="14">
        <f t="shared" si="22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42195.435532407406</v>
      </c>
      <c r="T222" s="14">
        <f t="shared" si="22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42031.629212962966</v>
      </c>
      <c r="T223" s="14">
        <f t="shared" si="22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42031.561550925922</v>
      </c>
      <c r="T224" s="14">
        <f t="shared" si="22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42481.839699074073</v>
      </c>
      <c r="T225" s="14">
        <f t="shared" si="22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42135.026921296296</v>
      </c>
      <c r="T226" s="14">
        <f t="shared" si="22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42438.752939814811</v>
      </c>
      <c r="T227" s="14">
        <f t="shared" si="22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42106.457685185182</v>
      </c>
      <c r="T228" s="14">
        <f t="shared" si="22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42164.685659722221</v>
      </c>
      <c r="T229" s="14">
        <f t="shared" si="22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42096.478067129625</v>
      </c>
      <c r="T230" s="14">
        <f t="shared" si="22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42383.725659722222</v>
      </c>
      <c r="T231" s="14">
        <f t="shared" si="22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42129.568877314814</v>
      </c>
      <c r="T232" s="14">
        <f t="shared" si="22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42341.75059027777</v>
      </c>
      <c r="T233" s="14">
        <f t="shared" si="22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42032.617430555554</v>
      </c>
      <c r="T234" s="14">
        <f t="shared" si="22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42612.703379629624</v>
      </c>
      <c r="T235" s="14">
        <f t="shared" si="22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42135.82707175926</v>
      </c>
      <c r="T236" s="14">
        <f t="shared" si="22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42164.700196759259</v>
      </c>
      <c r="T237" s="14">
        <f t="shared" si="22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42320.876145833332</v>
      </c>
      <c r="T238" s="14">
        <f t="shared" si="22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42377.368854166663</v>
      </c>
      <c r="T239" s="14">
        <f t="shared" si="22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42713.754166666666</v>
      </c>
      <c r="T240" s="14">
        <f t="shared" si="22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42296.901967592588</v>
      </c>
      <c r="T241" s="14">
        <f t="shared" si="22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41354.500127314815</v>
      </c>
      <c r="T242" s="14">
        <f t="shared" si="22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41949.489629629628</v>
      </c>
      <c r="T243" s="14">
        <f t="shared" si="22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40862.28460648148</v>
      </c>
      <c r="T244" s="14">
        <f t="shared" si="22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41661.839166666665</v>
      </c>
      <c r="T245" s="14">
        <f t="shared" si="22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40213.115266203698</v>
      </c>
      <c r="T246" s="14">
        <f t="shared" si="22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41106.844733796293</v>
      </c>
      <c r="T247" s="14">
        <f t="shared" si="22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40480.155150462961</v>
      </c>
      <c r="T248" s="14">
        <f t="shared" si="22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40430.395995370367</v>
      </c>
      <c r="T249" s="14">
        <f t="shared" si="22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40870.566076388888</v>
      </c>
      <c r="T250" s="14">
        <f t="shared" si="22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40332.715509259258</v>
      </c>
      <c r="T251" s="14">
        <f t="shared" si="22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41401.357534722221</v>
      </c>
      <c r="T252" s="14">
        <f t="shared" si="22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41013.579236111109</v>
      </c>
      <c r="T253" s="14">
        <f t="shared" si="22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40266.454374999994</v>
      </c>
      <c r="T254" s="14">
        <f t="shared" si="22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40924.44253472222</v>
      </c>
      <c r="T255" s="14">
        <f t="shared" si="22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42263.744328703702</v>
      </c>
      <c r="T256" s="14">
        <f t="shared" si="22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40588.318078703705</v>
      </c>
      <c r="T257" s="14">
        <f t="shared" si="22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7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41319.560960648145</v>
      </c>
      <c r="T258" s="14">
        <f t="shared" si="22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3"/>
        <v>1.0672648571428571</v>
      </c>
      <c r="P259" s="7">
        <f t="shared" ref="P259:P322" si="24">E259/L259</f>
        <v>66.70405357142856</v>
      </c>
      <c r="Q259" t="str">
        <f t="shared" ref="Q259:Q322" si="25">IF(ISNUMBER(SEARCH("film &amp; video",N259)),"film &amp; video",IF(ISNUMBER(SEARCH("music",N259)),"music",IF(ISNUMBER(SEARCH("technology",N259)),"technology",IF(ISNUMBER(SEARCH("publishing",N259)),"publishing",IF(ISNUMBER(SEARCH("photography",N259)),"photography",IF(ISNUMBER(SEARCH("games",N259)),"games",IF(ISNUMBER(SEARCH("theater",N259)),"theater",IF(ISNUMBER(SEARCH("journalism",N259)),"journalism",IF(ISNUMBER(SEARCH("food",N259)),"food")))))))))</f>
        <v>film &amp; video</v>
      </c>
      <c r="R259" t="str">
        <f t="shared" ref="R259:R322" si="26">RIGHT(N:N,LEN(N:N)-(FIND("/",N259)))</f>
        <v>documentary</v>
      </c>
      <c r="S259" s="11">
        <f t="shared" ref="S259:S322" si="27">(J259/86400)+25569+(-5/24)</f>
        <v>42479.418541666666</v>
      </c>
      <c r="T259" s="14">
        <f t="shared" ref="T259:T322" si="28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9">E260/D260</f>
        <v>1.9114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40681.843356481477</v>
      </c>
      <c r="T260" s="14">
        <f t="shared" si="2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42072.529733796291</v>
      </c>
      <c r="T261" s="14">
        <f t="shared" si="2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40330.547210648147</v>
      </c>
      <c r="T262" s="14">
        <f t="shared" si="2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41017.677129629628</v>
      </c>
      <c r="T263" s="14">
        <f t="shared" si="2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40555.039675925924</v>
      </c>
      <c r="T264" s="14">
        <f t="shared" si="2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41149.746458333328</v>
      </c>
      <c r="T265" s="14">
        <f t="shared" si="2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41010.411979166667</v>
      </c>
      <c r="T266" s="14">
        <f t="shared" si="2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40267.03738425926</v>
      </c>
      <c r="T267" s="14">
        <f t="shared" si="2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40204.966516203705</v>
      </c>
      <c r="T268" s="14">
        <f t="shared" si="2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41785.244201388887</v>
      </c>
      <c r="T269" s="14">
        <f t="shared" si="2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40808.944189814814</v>
      </c>
      <c r="T270" s="14">
        <f t="shared" si="2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42757.988680555551</v>
      </c>
      <c r="T271" s="14">
        <f t="shared" si="2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40637.658217592594</v>
      </c>
      <c r="T272" s="14">
        <f t="shared" si="2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41611.891909722217</v>
      </c>
      <c r="T273" s="14">
        <f t="shared" si="2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40235.692025462959</v>
      </c>
      <c r="T274" s="14">
        <f t="shared" si="2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40697.29011574074</v>
      </c>
      <c r="T275" s="14">
        <f t="shared" si="2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40969.704039351847</v>
      </c>
      <c r="T276" s="14">
        <f t="shared" si="2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41192.823680555557</v>
      </c>
      <c r="T277" s="14">
        <f t="shared" si="2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40966.873541666668</v>
      </c>
      <c r="T278" s="14">
        <f t="shared" si="2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42117.68309027778</v>
      </c>
      <c r="T279" s="14">
        <f t="shared" si="2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41163.832627314812</v>
      </c>
      <c r="T280" s="14">
        <f t="shared" si="2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42759.035833333335</v>
      </c>
      <c r="T281" s="14">
        <f t="shared" si="2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41744.382349537038</v>
      </c>
      <c r="T282" s="14">
        <f t="shared" si="2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39949.955011574071</v>
      </c>
      <c r="T283" s="14">
        <f t="shared" si="2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40194.711712962962</v>
      </c>
      <c r="T284" s="14">
        <f t="shared" si="2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40675.501666666663</v>
      </c>
      <c r="T285" s="14">
        <f t="shared" si="2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40904.529861111107</v>
      </c>
      <c r="T286" s="14">
        <f t="shared" si="2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41506.547777777778</v>
      </c>
      <c r="T287" s="14">
        <f t="shared" si="2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41313.607916666668</v>
      </c>
      <c r="T288" s="14">
        <f t="shared" si="2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41184.069652777776</v>
      </c>
      <c r="T289" s="14">
        <f t="shared" si="2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41050.960567129623</v>
      </c>
      <c r="T290" s="14">
        <f t="shared" si="2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41550.248078703698</v>
      </c>
      <c r="T291" s="14">
        <f t="shared" si="2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40526.160844907405</v>
      </c>
      <c r="T292" s="14">
        <f t="shared" si="2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41376.560717592591</v>
      </c>
      <c r="T293" s="14">
        <f t="shared" si="2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40812.594895833332</v>
      </c>
      <c r="T294" s="14">
        <f t="shared" si="2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41719.459652777776</v>
      </c>
      <c r="T295" s="14">
        <f t="shared" si="2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40342.876087962963</v>
      </c>
      <c r="T296" s="14">
        <f t="shared" si="2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41518.796400462961</v>
      </c>
      <c r="T297" s="14">
        <f t="shared" si="2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41134.267164351848</v>
      </c>
      <c r="T298" s="14">
        <f t="shared" si="2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42089.519687499997</v>
      </c>
      <c r="T299" s="14">
        <f t="shared" si="2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41709.255185185182</v>
      </c>
      <c r="T300" s="14">
        <f t="shared" si="2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40469.016898148147</v>
      </c>
      <c r="T301" s="14">
        <f t="shared" si="2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40626.751597222217</v>
      </c>
      <c r="T302" s="14">
        <f t="shared" si="2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41312.529340277775</v>
      </c>
      <c r="T303" s="14">
        <f t="shared" si="2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40933.648587962962</v>
      </c>
      <c r="T304" s="14">
        <f t="shared" si="2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41031.862800925919</v>
      </c>
      <c r="T305" s="14">
        <f t="shared" si="2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41113.88653935185</v>
      </c>
      <c r="T306" s="14">
        <f t="shared" si="2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40948.421863425923</v>
      </c>
      <c r="T307" s="14">
        <f t="shared" si="2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41333.628854166665</v>
      </c>
      <c r="T308" s="14">
        <f t="shared" si="2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41282.736122685186</v>
      </c>
      <c r="T309" s="14">
        <f t="shared" si="2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40567.486226851848</v>
      </c>
      <c r="T310" s="14">
        <f t="shared" si="2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41134.543217592589</v>
      </c>
      <c r="T311" s="14">
        <f t="shared" si="2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40820.974803240737</v>
      </c>
      <c r="T312" s="14">
        <f t="shared" si="2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40868.011481481481</v>
      </c>
      <c r="T313" s="14">
        <f t="shared" si="2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41348.669351851851</v>
      </c>
      <c r="T314" s="14">
        <f t="shared" si="2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40357.019606481481</v>
      </c>
      <c r="T315" s="14">
        <f t="shared" si="2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41304.624861111108</v>
      </c>
      <c r="T316" s="14">
        <f t="shared" si="2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41113.564050925925</v>
      </c>
      <c r="T317" s="14">
        <f t="shared" si="2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41950.715243055551</v>
      </c>
      <c r="T318" s="14">
        <f t="shared" si="2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41589.468553240738</v>
      </c>
      <c r="T319" s="14">
        <f t="shared" si="2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41329.830451388887</v>
      </c>
      <c r="T320" s="14">
        <f t="shared" si="2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40123.629965277774</v>
      </c>
      <c r="T321" s="14">
        <f t="shared" si="2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7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42331.34297453703</v>
      </c>
      <c r="T322" s="14">
        <f t="shared" si="2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9"/>
        <v>1.0266285714285714</v>
      </c>
      <c r="P323" s="7">
        <f t="shared" ref="P323:P386" si="30">E323/L323</f>
        <v>106.62314540059347</v>
      </c>
      <c r="Q323" t="str">
        <f t="shared" ref="Q323:Q386" si="31">IF(ISNUMBER(SEARCH("film &amp; video",N323)),"film &amp; video",IF(ISNUMBER(SEARCH("music",N323)),"music",IF(ISNUMBER(SEARCH("technology",N323)),"technology",IF(ISNUMBER(SEARCH("publishing",N323)),"publishing",IF(ISNUMBER(SEARCH("photography",N323)),"photography",IF(ISNUMBER(SEARCH("games",N323)),"games",IF(ISNUMBER(SEARCH("theater",N323)),"theater",IF(ISNUMBER(SEARCH("journalism",N323)),"journalism",IF(ISNUMBER(SEARCH("food",N323)),"food")))))))))</f>
        <v>film &amp; video</v>
      </c>
      <c r="R323" t="str">
        <f t="shared" ref="R323:R386" si="32">RIGHT(N:N,LEN(N:N)-(FIND("/",N323)))</f>
        <v>documentary</v>
      </c>
      <c r="S323" s="11">
        <f t="shared" ref="S323:S386" si="33">(J323/86400)+25569+(-5/24)</f>
        <v>42647.238263888888</v>
      </c>
      <c r="T323" s="14">
        <f t="shared" ref="T323:T386" si="34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5">E324/D324</f>
        <v>1.0791200000000001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42473.361666666664</v>
      </c>
      <c r="T324" s="14">
        <f t="shared" si="34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42697.113032407404</v>
      </c>
      <c r="T325" s="14">
        <f t="shared" si="34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42184.417916666665</v>
      </c>
      <c r="T326" s="14">
        <f t="shared" si="34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42688.979548611103</v>
      </c>
      <c r="T327" s="14">
        <f t="shared" si="34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42775.106550925928</v>
      </c>
      <c r="T328" s="14">
        <f t="shared" si="34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42058.026956018519</v>
      </c>
      <c r="T329" s="14">
        <f t="shared" si="34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42278.738287037035</v>
      </c>
      <c r="T330" s="14">
        <f t="shared" si="34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42291.258414351854</v>
      </c>
      <c r="T331" s="14">
        <f t="shared" si="34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41379.307442129626</v>
      </c>
      <c r="T332" s="14">
        <f t="shared" si="34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42507.373078703698</v>
      </c>
      <c r="T333" s="14">
        <f t="shared" si="34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42263.471956018511</v>
      </c>
      <c r="T334" s="14">
        <f t="shared" si="34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42437.428136574068</v>
      </c>
      <c r="T335" s="14">
        <f t="shared" si="34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42101.474039351851</v>
      </c>
      <c r="T336" s="14">
        <f t="shared" si="34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42101.529108796291</v>
      </c>
      <c r="T337" s="14">
        <f t="shared" si="34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42291.387939814813</v>
      </c>
      <c r="T338" s="14">
        <f t="shared" si="34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42046.920231481483</v>
      </c>
      <c r="T339" s="14">
        <f t="shared" si="34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42559.547337962962</v>
      </c>
      <c r="T340" s="14">
        <f t="shared" si="34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42093.551712962959</v>
      </c>
      <c r="T341" s="14">
        <f t="shared" si="34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42772.460729166669</v>
      </c>
      <c r="T342" s="14">
        <f t="shared" si="34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41894.671273148146</v>
      </c>
      <c r="T343" s="14">
        <f t="shared" si="34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42459.572511574072</v>
      </c>
      <c r="T344" s="14">
        <f t="shared" si="34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41926.529456018514</v>
      </c>
      <c r="T345" s="14">
        <f t="shared" si="34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42111.762662037036</v>
      </c>
      <c r="T346" s="14">
        <f t="shared" si="34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42114.735995370364</v>
      </c>
      <c r="T347" s="14">
        <f t="shared" si="34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42261.291909722218</v>
      </c>
      <c r="T348" s="14">
        <f t="shared" si="34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42292.287141203698</v>
      </c>
      <c r="T349" s="14">
        <f t="shared" si="34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42207.378657407404</v>
      </c>
      <c r="T350" s="14">
        <f t="shared" si="34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42760.290601851848</v>
      </c>
      <c r="T351" s="14">
        <f t="shared" si="34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42585.857743055552</v>
      </c>
      <c r="T352" s="14">
        <f t="shared" si="34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42427.75641203703</v>
      </c>
      <c r="T353" s="14">
        <f t="shared" si="34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41889.959120370368</v>
      </c>
      <c r="T354" s="14">
        <f t="shared" si="34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42297.583553240744</v>
      </c>
      <c r="T355" s="14">
        <f t="shared" si="34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42438.619456018518</v>
      </c>
      <c r="T356" s="14">
        <f t="shared" si="34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41943.0855787037</v>
      </c>
      <c r="T357" s="14">
        <f t="shared" si="34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42415.594826388886</v>
      </c>
      <c r="T358" s="14">
        <f t="shared" si="34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42078.01385416666</v>
      </c>
      <c r="T359" s="14">
        <f t="shared" si="34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42507.651863425919</v>
      </c>
      <c r="T360" s="14">
        <f t="shared" si="34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41934.86215277778</v>
      </c>
      <c r="T361" s="14">
        <f t="shared" si="34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42163.689583333333</v>
      </c>
      <c r="T362" s="14">
        <f t="shared" si="34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41935.792893518512</v>
      </c>
      <c r="T363" s="14">
        <f t="shared" si="34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41837.002210648148</v>
      </c>
      <c r="T364" s="14">
        <f t="shared" si="34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40255.53629629629</v>
      </c>
      <c r="T365" s="14">
        <f t="shared" si="34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41780.651296296295</v>
      </c>
      <c r="T366" s="14">
        <f t="shared" si="34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41668.398136574069</v>
      </c>
      <c r="T367" s="14">
        <f t="shared" si="34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41019.584699074076</v>
      </c>
      <c r="T368" s="14">
        <f t="shared" si="34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41355.368958333333</v>
      </c>
      <c r="T369" s="14">
        <f t="shared" si="34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42043.397245370368</v>
      </c>
      <c r="T370" s="14">
        <f t="shared" si="34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40893.3433912037</v>
      </c>
      <c r="T371" s="14">
        <f t="shared" si="34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42711.586805555555</v>
      </c>
      <c r="T372" s="14">
        <f t="shared" si="34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41261.559479166666</v>
      </c>
      <c r="T373" s="14">
        <f t="shared" si="34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42425.368564814817</v>
      </c>
      <c r="T374" s="14">
        <f t="shared" si="34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41078.703680555554</v>
      </c>
      <c r="T375" s="14">
        <f t="shared" si="34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40757.680914351848</v>
      </c>
      <c r="T376" s="14">
        <f t="shared" si="34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41657.77674768518</v>
      </c>
      <c r="T377" s="14">
        <f t="shared" si="34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42576.244398148141</v>
      </c>
      <c r="T378" s="14">
        <f t="shared" si="34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42292.042453703696</v>
      </c>
      <c r="T379" s="14">
        <f t="shared" si="34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42370.363518518519</v>
      </c>
      <c r="T380" s="14">
        <f t="shared" si="34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40987.479999999996</v>
      </c>
      <c r="T381" s="14">
        <f t="shared" si="34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42367.511481481481</v>
      </c>
      <c r="T382" s="14">
        <f t="shared" si="34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41085.48978009259</v>
      </c>
      <c r="T383" s="14">
        <f t="shared" si="34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41144.501157407409</v>
      </c>
      <c r="T384" s="14">
        <f t="shared" si="34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41754.90924768518</v>
      </c>
      <c r="T385" s="14">
        <f t="shared" si="34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41980.573460648149</v>
      </c>
      <c r="T386" s="14">
        <f t="shared" si="34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5"/>
        <v>1.05982</v>
      </c>
      <c r="P387" s="7">
        <f t="shared" ref="P387:P450" si="36">E387/L387</f>
        <v>111.79535864978902</v>
      </c>
      <c r="Q387" t="str">
        <f t="shared" ref="Q387:Q450" si="37">IF(ISNUMBER(SEARCH("film &amp; video",N387)),"film &amp; video",IF(ISNUMBER(SEARCH("music",N387)),"music",IF(ISNUMBER(SEARCH("technology",N387)),"technology",IF(ISNUMBER(SEARCH("publishing",N387)),"publishing",IF(ISNUMBER(SEARCH("photography",N387)),"photography",IF(ISNUMBER(SEARCH("games",N387)),"games",IF(ISNUMBER(SEARCH("theater",N387)),"theater",IF(ISNUMBER(SEARCH("journalism",N387)),"journalism",IF(ISNUMBER(SEARCH("food",N387)),"food")))))))))</f>
        <v>film &amp; video</v>
      </c>
      <c r="R387" t="str">
        <f t="shared" ref="R387:R450" si="38">RIGHT(N:N,LEN(N:N)-(FIND("/",N387)))</f>
        <v>documentary</v>
      </c>
      <c r="S387" s="11">
        <f t="shared" ref="S387:S450" si="39">(J387/86400)+25569+(-5/24)</f>
        <v>41934.376168981478</v>
      </c>
      <c r="T387" s="14">
        <f t="shared" ref="T387:T450" si="40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1">E388/D388</f>
        <v>1.0016666666666667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42211.742951388886</v>
      </c>
      <c r="T388" s="14">
        <f t="shared" si="40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42200.468263888884</v>
      </c>
      <c r="T389" s="14">
        <f t="shared" si="40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42548.86782407407</v>
      </c>
      <c r="T390" s="14">
        <f t="shared" si="40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41673.854745370372</v>
      </c>
      <c r="T391" s="14">
        <f t="shared" si="40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42111.828379629624</v>
      </c>
      <c r="T392" s="14">
        <f t="shared" si="40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40864.833923611106</v>
      </c>
      <c r="T393" s="14">
        <f t="shared" si="40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40763.508923611109</v>
      </c>
      <c r="T394" s="14">
        <f t="shared" si="40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41526.500601851847</v>
      </c>
      <c r="T395" s="14">
        <f t="shared" si="40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42417.60974537037</v>
      </c>
      <c r="T396" s="14">
        <f t="shared" si="40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40990.700925925921</v>
      </c>
      <c r="T397" s="14">
        <f t="shared" si="40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41082.356550925928</v>
      </c>
      <c r="T398" s="14">
        <f t="shared" si="40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40379.568101851852</v>
      </c>
      <c r="T399" s="14">
        <f t="shared" si="40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42078.584791666661</v>
      </c>
      <c r="T400" s="14">
        <f t="shared" si="40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42687.667442129627</v>
      </c>
      <c r="T401" s="14">
        <f t="shared" si="40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41745.427627314813</v>
      </c>
      <c r="T402" s="14">
        <f t="shared" si="40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40732.633912037032</v>
      </c>
      <c r="T403" s="14">
        <f t="shared" si="40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42292.331215277773</v>
      </c>
      <c r="T404" s="14">
        <f t="shared" si="40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40718.102326388886</v>
      </c>
      <c r="T405" s="14">
        <f t="shared" si="40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41646.419699074067</v>
      </c>
      <c r="T406" s="14">
        <f t="shared" si="40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41673.876608796294</v>
      </c>
      <c r="T407" s="14">
        <f t="shared" si="40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40637.95413194444</v>
      </c>
      <c r="T408" s="14">
        <f t="shared" si="40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40806.662615740737</v>
      </c>
      <c r="T409" s="14">
        <f t="shared" si="40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41543.527662037035</v>
      </c>
      <c r="T410" s="14">
        <f t="shared" si="40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42543.654444444437</v>
      </c>
      <c r="T411" s="14">
        <f t="shared" si="40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42113.773113425923</v>
      </c>
      <c r="T412" s="14">
        <f t="shared" si="40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41597.967638888884</v>
      </c>
      <c r="T413" s="14">
        <f t="shared" si="40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41099.534467592588</v>
      </c>
      <c r="T414" s="14">
        <f t="shared" si="40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41079.66910879629</v>
      </c>
      <c r="T415" s="14">
        <f t="shared" si="40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41528.85491898148</v>
      </c>
      <c r="T416" s="14">
        <f t="shared" si="40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41904.643541666665</v>
      </c>
      <c r="T417" s="14">
        <f t="shared" si="40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41648.187858796293</v>
      </c>
      <c r="T418" s="14">
        <f t="shared" si="40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41360.762268518512</v>
      </c>
      <c r="T419" s="14">
        <f t="shared" si="40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42178.07403935185</v>
      </c>
      <c r="T420" s="14">
        <f t="shared" si="40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41394.634108796294</v>
      </c>
      <c r="T421" s="14">
        <f t="shared" si="40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41682.028136574074</v>
      </c>
      <c r="T422" s="14">
        <f t="shared" si="40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42177.283055555548</v>
      </c>
      <c r="T423" s="14">
        <f t="shared" si="40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41863.052048611113</v>
      </c>
      <c r="T424" s="14">
        <f t="shared" si="40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41400.717939814815</v>
      </c>
      <c r="T425" s="14">
        <f t="shared" si="40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40934.167812499996</v>
      </c>
      <c r="T426" s="14">
        <f t="shared" si="40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42275.652824074066</v>
      </c>
      <c r="T427" s="14">
        <f t="shared" si="40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42400.503634259258</v>
      </c>
      <c r="T428" s="14">
        <f t="shared" si="40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42285.700694444444</v>
      </c>
      <c r="T429" s="14">
        <f t="shared" si="40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41778.558391203704</v>
      </c>
      <c r="T430" s="14">
        <f t="shared" si="40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40070.693078703705</v>
      </c>
      <c r="T431" s="14">
        <f t="shared" si="40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41512.898923611108</v>
      </c>
      <c r="T432" s="14">
        <f t="shared" si="40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42526.662997685184</v>
      </c>
      <c r="T433" s="14">
        <f t="shared" si="40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42238.51829861111</v>
      </c>
      <c r="T434" s="14">
        <f t="shared" si="40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42228.421550925923</v>
      </c>
      <c r="T435" s="14">
        <f t="shared" si="40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41576.626180555555</v>
      </c>
      <c r="T436" s="14">
        <f t="shared" si="40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41500.539120370369</v>
      </c>
      <c r="T437" s="14">
        <f t="shared" si="40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41456.154085648144</v>
      </c>
      <c r="T438" s="14">
        <f t="shared" si="40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42591.110254629624</v>
      </c>
      <c r="T439" s="14">
        <f t="shared" si="40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42296.052754629629</v>
      </c>
      <c r="T440" s="14">
        <f t="shared" si="40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41919.553449074076</v>
      </c>
      <c r="T441" s="14">
        <f t="shared" si="40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42423.777233796289</v>
      </c>
      <c r="T442" s="14">
        <f t="shared" si="40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41550.585601851846</v>
      </c>
      <c r="T443" s="14">
        <f t="shared" si="40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42024.680358796293</v>
      </c>
      <c r="T444" s="14">
        <f t="shared" si="40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41649.806724537033</v>
      </c>
      <c r="T445" s="14">
        <f t="shared" si="40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40894.69862268518</v>
      </c>
      <c r="T446" s="14">
        <f t="shared" si="40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42130.127025462956</v>
      </c>
      <c r="T447" s="14">
        <f t="shared" si="40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42036.875231481477</v>
      </c>
      <c r="T448" s="14">
        <f t="shared" si="40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41331.34679398148</v>
      </c>
      <c r="T449" s="14">
        <f t="shared" si="40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7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41753.549710648142</v>
      </c>
      <c r="T450" s="14">
        <f t="shared" si="40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1"/>
        <v>2.2499999999999999E-2</v>
      </c>
      <c r="P451" s="7">
        <f t="shared" ref="P451:P514" si="42">E451/L451</f>
        <v>9</v>
      </c>
      <c r="Q451" t="str">
        <f t="shared" ref="Q451:Q514" si="43">IF(ISNUMBER(SEARCH("film &amp; video",N451)),"film &amp; video",IF(ISNUMBER(SEARCH("music",N451)),"music",IF(ISNUMBER(SEARCH("technology",N451)),"technology",IF(ISNUMBER(SEARCH("publishing",N451)),"publishing",IF(ISNUMBER(SEARCH("photography",N451)),"photography",IF(ISNUMBER(SEARCH("games",N451)),"games",IF(ISNUMBER(SEARCH("theater",N451)),"theater",IF(ISNUMBER(SEARCH("journalism",N451)),"journalism",IF(ISNUMBER(SEARCH("food",N451)),"food")))))))))</f>
        <v>film &amp; video</v>
      </c>
      <c r="R451" t="str">
        <f t="shared" ref="R451:R514" si="44">RIGHT(N:N,LEN(N:N)-(FIND("/",N451)))</f>
        <v>animation</v>
      </c>
      <c r="S451" s="11">
        <f t="shared" ref="S451:S514" si="45">(J451/86400)+25569+(-5/24)</f>
        <v>41534.359780092593</v>
      </c>
      <c r="T451" s="14">
        <f t="shared" ref="T451:T514" si="46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7">E452/D452</f>
        <v>7.92E-3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41654.73842592592</v>
      </c>
      <c r="T452" s="14">
        <f t="shared" si="46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41634.506840277776</v>
      </c>
      <c r="T453" s="14">
        <f t="shared" si="46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42107.49554398148</v>
      </c>
      <c r="T454" s="14">
        <f t="shared" si="46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42038.616655092592</v>
      </c>
      <c r="T455" s="14">
        <f t="shared" si="46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41938.508923611109</v>
      </c>
      <c r="T456" s="14">
        <f t="shared" si="46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40970.794236111113</v>
      </c>
      <c r="T457" s="14">
        <f t="shared" si="46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41547.486122685186</v>
      </c>
      <c r="T458" s="14">
        <f t="shared" si="46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41837.559166666666</v>
      </c>
      <c r="T459" s="14">
        <f t="shared" si="46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41378.491435185184</v>
      </c>
      <c r="T460" s="14">
        <f t="shared" si="46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40800.432025462964</v>
      </c>
      <c r="T461" s="14">
        <f t="shared" si="46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41759.334201388883</v>
      </c>
      <c r="T462" s="14">
        <f t="shared" si="46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41407.638506944444</v>
      </c>
      <c r="T463" s="14">
        <f t="shared" si="46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40704.918298611105</v>
      </c>
      <c r="T464" s="14">
        <f t="shared" si="46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40750.501770833333</v>
      </c>
      <c r="T465" s="14">
        <f t="shared" si="46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42488.640451388885</v>
      </c>
      <c r="T466" s="14">
        <f t="shared" si="46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41800.911736111106</v>
      </c>
      <c r="T467" s="14">
        <f t="shared" si="46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41129.734537037039</v>
      </c>
      <c r="T468" s="14">
        <f t="shared" si="46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41135.471458333333</v>
      </c>
      <c r="T469" s="14">
        <f t="shared" si="46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41040.959293981483</v>
      </c>
      <c r="T470" s="14">
        <f t="shared" si="46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41827.781527777777</v>
      </c>
      <c r="T471" s="14">
        <f t="shared" si="46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41604.959363425922</v>
      </c>
      <c r="T472" s="14">
        <f t="shared" si="46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41703.513645833329</v>
      </c>
      <c r="T473" s="14">
        <f t="shared" si="46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41844.714328703703</v>
      </c>
      <c r="T474" s="14">
        <f t="shared" si="46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41869.489803240736</v>
      </c>
      <c r="T475" s="14">
        <f t="shared" si="46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42753.120706018519</v>
      </c>
      <c r="T476" s="14">
        <f t="shared" si="46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42099.877812500003</v>
      </c>
      <c r="T477" s="14">
        <f t="shared" si="46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41757.76667824074</v>
      </c>
      <c r="T478" s="14">
        <f t="shared" si="46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40987.626550925925</v>
      </c>
      <c r="T479" s="14">
        <f t="shared" si="46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42065.702650462961</v>
      </c>
      <c r="T480" s="14">
        <f t="shared" si="46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41904.199479166666</v>
      </c>
      <c r="T481" s="14">
        <f t="shared" si="46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41465.29184027778</v>
      </c>
      <c r="T482" s="14">
        <f t="shared" si="46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41162.46399305555</v>
      </c>
      <c r="T483" s="14">
        <f t="shared" si="46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42447.688541666663</v>
      </c>
      <c r="T484" s="14">
        <f t="shared" si="46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41242.989259259259</v>
      </c>
      <c r="T485" s="14">
        <f t="shared" si="46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42272.731157407405</v>
      </c>
      <c r="T486" s="14">
        <f t="shared" si="46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41381.297442129631</v>
      </c>
      <c r="T487" s="14">
        <f t="shared" si="46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41761.734247685185</v>
      </c>
      <c r="T488" s="14">
        <f t="shared" si="46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42669.386504629627</v>
      </c>
      <c r="T489" s="14">
        <f t="shared" si="46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42713.84606481481</v>
      </c>
      <c r="T490" s="14">
        <f t="shared" si="46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40882.273333333331</v>
      </c>
      <c r="T491" s="14">
        <f t="shared" si="46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41113.760243055549</v>
      </c>
      <c r="T492" s="14">
        <f t="shared" si="46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42366.774293981478</v>
      </c>
      <c r="T493" s="14">
        <f t="shared" si="46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42595.826736111114</v>
      </c>
      <c r="T494" s="14">
        <f t="shared" si="46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42114.517800925925</v>
      </c>
      <c r="T495" s="14">
        <f t="shared" si="46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41799.62228009259</v>
      </c>
      <c r="T496" s="14">
        <f t="shared" si="46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42171.619270833333</v>
      </c>
      <c r="T497" s="14">
        <f t="shared" si="46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41620.723078703704</v>
      </c>
      <c r="T498" s="14">
        <f t="shared" si="46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41944.829456018517</v>
      </c>
      <c r="T499" s="14">
        <f t="shared" si="46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40858.553807870368</v>
      </c>
      <c r="T500" s="14">
        <f t="shared" si="46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40043.687129629623</v>
      </c>
      <c r="T501" s="14">
        <f t="shared" si="46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40247.677673611106</v>
      </c>
      <c r="T502" s="14">
        <f t="shared" si="46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40703.026053240741</v>
      </c>
      <c r="T503" s="14">
        <f t="shared" si="46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40956.345196759255</v>
      </c>
      <c r="T504" s="14">
        <f t="shared" si="46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41991.318321759252</v>
      </c>
      <c r="T505" s="14">
        <f t="shared" si="46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40949.775312499994</v>
      </c>
      <c r="T506" s="14">
        <f t="shared" si="46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42317.889884259253</v>
      </c>
      <c r="T507" s="14">
        <f t="shared" si="46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41466.343981481477</v>
      </c>
      <c r="T508" s="14">
        <f t="shared" si="46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41156.750659722216</v>
      </c>
      <c r="T509" s="14">
        <f t="shared" si="46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40994.815983796296</v>
      </c>
      <c r="T510" s="14">
        <f t="shared" si="46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42153.423263888886</v>
      </c>
      <c r="T511" s="14">
        <f t="shared" si="46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42399.968043981477</v>
      </c>
      <c r="T512" s="14">
        <f t="shared" si="46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41340.09469907407</v>
      </c>
      <c r="T513" s="14">
        <f t="shared" si="46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7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42649.533877314818</v>
      </c>
      <c r="T514" s="14">
        <f t="shared" si="46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7"/>
        <v>0.13924</v>
      </c>
      <c r="P515" s="7">
        <f t="shared" ref="P515:P578" si="48">E515/L515</f>
        <v>102.38235294117646</v>
      </c>
      <c r="Q515" t="str">
        <f t="shared" ref="Q515:Q578" si="49">IF(ISNUMBER(SEARCH("film &amp; video",N515)),"film &amp; video",IF(ISNUMBER(SEARCH("music",N515)),"music",IF(ISNUMBER(SEARCH("technology",N515)),"technology",IF(ISNUMBER(SEARCH("publishing",N515)),"publishing",IF(ISNUMBER(SEARCH("photography",N515)),"photography",IF(ISNUMBER(SEARCH("games",N515)),"games",IF(ISNUMBER(SEARCH("theater",N515)),"theater",IF(ISNUMBER(SEARCH("journalism",N515)),"journalism",IF(ISNUMBER(SEARCH("food",N515)),"food")))))))))</f>
        <v>film &amp; video</v>
      </c>
      <c r="R515" t="str">
        <f t="shared" ref="R515:R578" si="50">RIGHT(N:N,LEN(N:N)-(FIND("/",N515)))</f>
        <v>animation</v>
      </c>
      <c r="S515" s="11">
        <f t="shared" ref="S515:S578" si="51">(J515/86400)+25569+(-5/24)</f>
        <v>42552.445659722223</v>
      </c>
      <c r="T515" s="14">
        <f t="shared" ref="T515:T578" si="52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3">E516/D516</f>
        <v>3.3333333333333333E-2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41830.405636574069</v>
      </c>
      <c r="T516" s="14">
        <f t="shared" si="52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42327.282418981478</v>
      </c>
      <c r="T517" s="14">
        <f t="shared" si="52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42091.570370370369</v>
      </c>
      <c r="T518" s="14">
        <f t="shared" si="52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42738.406956018516</v>
      </c>
      <c r="T519" s="14">
        <f t="shared" si="52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42223.407685185179</v>
      </c>
      <c r="T520" s="14">
        <f t="shared" si="52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41218.183113425919</v>
      </c>
      <c r="T521" s="14">
        <f t="shared" si="52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42318.493761574071</v>
      </c>
      <c r="T522" s="14">
        <f t="shared" si="52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42645.884479166663</v>
      </c>
      <c r="T523" s="14">
        <f t="shared" si="52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42429.832465277774</v>
      </c>
      <c r="T524" s="14">
        <f t="shared" si="52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42237.924490740734</v>
      </c>
      <c r="T525" s="14">
        <f t="shared" si="52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42492.508900462963</v>
      </c>
      <c r="T526" s="14">
        <f t="shared" si="52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41850.192604166667</v>
      </c>
      <c r="T527" s="14">
        <f t="shared" si="52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42192.383611111109</v>
      </c>
      <c r="T528" s="14">
        <f t="shared" si="52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42752.997291666667</v>
      </c>
      <c r="T529" s="14">
        <f t="shared" si="52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42155.71188657407</v>
      </c>
      <c r="T530" s="14">
        <f t="shared" si="52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42724.822847222218</v>
      </c>
      <c r="T531" s="14">
        <f t="shared" si="52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42157.382731481477</v>
      </c>
      <c r="T532" s="14">
        <f t="shared" si="52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42675.856817129628</v>
      </c>
      <c r="T533" s="14">
        <f t="shared" si="52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42472.798703703702</v>
      </c>
      <c r="T534" s="14">
        <f t="shared" si="52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42482.226446759254</v>
      </c>
      <c r="T535" s="14">
        <f t="shared" si="52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42270.602662037032</v>
      </c>
      <c r="T536" s="14">
        <f t="shared" si="52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42711.336863425924</v>
      </c>
      <c r="T537" s="14">
        <f t="shared" si="52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42179.136655092589</v>
      </c>
      <c r="T538" s="14">
        <f t="shared" si="52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42282.560081018521</v>
      </c>
      <c r="T539" s="14">
        <f t="shared" si="52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42473.586377314808</v>
      </c>
      <c r="T540" s="14">
        <f t="shared" si="52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42534.841516203705</v>
      </c>
      <c r="T541" s="14">
        <f t="shared" si="52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42009.608865740738</v>
      </c>
      <c r="T542" s="14">
        <f t="shared" si="52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42275.838356481479</v>
      </c>
      <c r="T543" s="14">
        <f t="shared" si="52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42433.529120370367</v>
      </c>
      <c r="T544" s="14">
        <f t="shared" si="52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41913.88381944444</v>
      </c>
      <c r="T545" s="14">
        <f t="shared" si="52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42525.448611111111</v>
      </c>
      <c r="T546" s="14">
        <f t="shared" si="52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42283.38413194444</v>
      </c>
      <c r="T547" s="14">
        <f t="shared" si="52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42249.459664351853</v>
      </c>
      <c r="T548" s="14">
        <f t="shared" si="52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42380.488009259258</v>
      </c>
      <c r="T549" s="14">
        <f t="shared" si="52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42276.695</v>
      </c>
      <c r="T550" s="14">
        <f t="shared" si="52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42163.428495370368</v>
      </c>
      <c r="T551" s="14">
        <f t="shared" si="52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42753.47042824074</v>
      </c>
      <c r="T552" s="14">
        <f t="shared" si="52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42173.067407407405</v>
      </c>
      <c r="T553" s="14">
        <f t="shared" si="52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42318.408518518518</v>
      </c>
      <c r="T554" s="14">
        <f t="shared" si="52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41927.511469907404</v>
      </c>
      <c r="T555" s="14">
        <f t="shared" si="52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41901.476527777777</v>
      </c>
      <c r="T556" s="14">
        <f t="shared" si="52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42503.145173611112</v>
      </c>
      <c r="T557" s="14">
        <f t="shared" si="52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42345.651817129627</v>
      </c>
      <c r="T558" s="14">
        <f t="shared" si="52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42676.733831018515</v>
      </c>
      <c r="T559" s="14">
        <f t="shared" si="52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42057.674826388888</v>
      </c>
      <c r="T560" s="14">
        <f t="shared" si="52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42321.074768518512</v>
      </c>
      <c r="T561" s="14">
        <f t="shared" si="52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41960.563020833331</v>
      </c>
      <c r="T562" s="14">
        <f t="shared" si="52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42268.450381944444</v>
      </c>
      <c r="T563" s="14">
        <f t="shared" si="52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42692.180729166663</v>
      </c>
      <c r="T564" s="14">
        <f t="shared" si="52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42021.861655092587</v>
      </c>
      <c r="T565" s="14">
        <f t="shared" si="52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42411.734664351847</v>
      </c>
      <c r="T566" s="14">
        <f t="shared" si="52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42165.576956018514</v>
      </c>
      <c r="T567" s="14">
        <f t="shared" si="52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42535.476076388884</v>
      </c>
      <c r="T568" s="14">
        <f t="shared" si="52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41975.634189814817</v>
      </c>
      <c r="T569" s="14">
        <f t="shared" si="52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42348.713229166664</v>
      </c>
      <c r="T570" s="14">
        <f t="shared" si="52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42340.639027777775</v>
      </c>
      <c r="T571" s="14">
        <f t="shared" si="52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42388.589918981474</v>
      </c>
      <c r="T572" s="14">
        <f t="shared" si="52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42192.607905092591</v>
      </c>
      <c r="T573" s="14">
        <f t="shared" si="52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42282.507962962962</v>
      </c>
      <c r="T574" s="14">
        <f t="shared" si="52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41962.841793981475</v>
      </c>
      <c r="T575" s="14">
        <f t="shared" si="52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42632.235034722216</v>
      </c>
      <c r="T576" s="14">
        <f t="shared" si="52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42138.484293981477</v>
      </c>
      <c r="T577" s="14">
        <f t="shared" si="52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7">
        <f t="shared" si="48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42031.263333333329</v>
      </c>
      <c r="T578" s="14">
        <f t="shared" si="52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3"/>
        <v>2E-3</v>
      </c>
      <c r="P579" s="7">
        <f t="shared" ref="P579:P642" si="54">E579/L579</f>
        <v>10</v>
      </c>
      <c r="Q579" t="str">
        <f t="shared" ref="Q579:Q642" si="55">IF(ISNUMBER(SEARCH("film &amp; video",N579)),"film &amp; video",IF(ISNUMBER(SEARCH("music",N579)),"music",IF(ISNUMBER(SEARCH("technology",N579)),"technology",IF(ISNUMBER(SEARCH("publishing",N579)),"publishing",IF(ISNUMBER(SEARCH("photography",N579)),"photography",IF(ISNUMBER(SEARCH("games",N579)),"games",IF(ISNUMBER(SEARCH("theater",N579)),"theater",IF(ISNUMBER(SEARCH("journalism",N579)),"journalism",IF(ISNUMBER(SEARCH("food",N579)),"food")))))))))</f>
        <v>technology</v>
      </c>
      <c r="R579" t="str">
        <f t="shared" ref="R579:R642" si="56">RIGHT(N:N,LEN(N:N)-(FIND("/",N579)))</f>
        <v>web</v>
      </c>
      <c r="S579" s="11">
        <f t="shared" ref="S579:S642" si="57">(J579/86400)+25569+(-5/24)</f>
        <v>42450.380810185183</v>
      </c>
      <c r="T579" s="14">
        <f t="shared" ref="T579:T642" si="58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9">E580/D580</f>
        <v>1.12E-4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42230.370289351849</v>
      </c>
      <c r="T580" s="14">
        <f t="shared" si="5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41968.643784722219</v>
      </c>
      <c r="T581" s="14">
        <f t="shared" si="5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42605.699849537035</v>
      </c>
      <c r="T582" s="14">
        <f t="shared" si="5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42187.804444444446</v>
      </c>
      <c r="T583" s="14">
        <f t="shared" si="5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42055.531469907401</v>
      </c>
      <c r="T584" s="14">
        <f t="shared" si="5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42052.730173611104</v>
      </c>
      <c r="T585" s="14">
        <f t="shared" si="5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42049.508287037032</v>
      </c>
      <c r="T586" s="14">
        <f t="shared" si="5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42283.182604166665</v>
      </c>
      <c r="T587" s="14">
        <f t="shared" si="5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42020.645914351851</v>
      </c>
      <c r="T588" s="14">
        <f t="shared" si="5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42080.548993055556</v>
      </c>
      <c r="T589" s="14">
        <f t="shared" si="5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42631.561180555553</v>
      </c>
      <c r="T590" s="14">
        <f t="shared" si="5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42178.406238425923</v>
      </c>
      <c r="T591" s="14">
        <f t="shared" si="5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42377.34642361111</v>
      </c>
      <c r="T592" s="14">
        <f t="shared" si="5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42177.334837962961</v>
      </c>
      <c r="T593" s="14">
        <f t="shared" si="5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41946.023842592593</v>
      </c>
      <c r="T594" s="14">
        <f t="shared" si="5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42070.469270833331</v>
      </c>
      <c r="T595" s="14">
        <f t="shared" si="5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42446.571828703702</v>
      </c>
      <c r="T596" s="14">
        <f t="shared" si="5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42082.861550925925</v>
      </c>
      <c r="T597" s="14">
        <f t="shared" si="5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42646.688564814809</v>
      </c>
      <c r="T598" s="14">
        <f t="shared" si="5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42545.496932870366</v>
      </c>
      <c r="T599" s="14">
        <f t="shared" si="5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41947.793761574074</v>
      </c>
      <c r="T600" s="14">
        <f t="shared" si="5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42047.604189814818</v>
      </c>
      <c r="T601" s="14">
        <f t="shared" si="5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42073.589837962958</v>
      </c>
      <c r="T602" s="14">
        <f t="shared" si="58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41969.64975694444</v>
      </c>
      <c r="T603" s="14">
        <f t="shared" si="58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42143.585821759254</v>
      </c>
      <c r="T604" s="14">
        <f t="shared" si="58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41835.430821759255</v>
      </c>
      <c r="T605" s="14">
        <f t="shared" si="58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41848.827037037037</v>
      </c>
      <c r="T606" s="14">
        <f t="shared" si="5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42194.149398148147</v>
      </c>
      <c r="T607" s="14">
        <f t="shared" si="58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42102.442233796297</v>
      </c>
      <c r="T608" s="14">
        <f t="shared" si="5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42300.617314814815</v>
      </c>
      <c r="T609" s="14">
        <f t="shared" si="5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42140.712731481479</v>
      </c>
      <c r="T610" s="14">
        <f t="shared" si="5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42306.825740740744</v>
      </c>
      <c r="T611" s="14">
        <f t="shared" si="58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42086.622523148144</v>
      </c>
      <c r="T612" s="14">
        <f t="shared" si="58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42328.352280092593</v>
      </c>
      <c r="T613" s="14">
        <f t="shared" si="5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42584.823449074072</v>
      </c>
      <c r="T614" s="14">
        <f t="shared" si="58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42247.288425925923</v>
      </c>
      <c r="T615" s="14">
        <f t="shared" si="5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42514.853472222218</v>
      </c>
      <c r="T616" s="14">
        <f t="shared" si="5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42241.913877314808</v>
      </c>
      <c r="T617" s="14">
        <f t="shared" si="58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42761.167905092589</v>
      </c>
      <c r="T618" s="14">
        <f t="shared" si="58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42087.134756944441</v>
      </c>
      <c r="T619" s="14">
        <f t="shared" si="5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42317.60188657407</v>
      </c>
      <c r="T620" s="14">
        <f t="shared" si="58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41908.442013888889</v>
      </c>
      <c r="T621" s="14">
        <f t="shared" si="5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41831.508541666662</v>
      </c>
      <c r="T622" s="14">
        <f t="shared" si="58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42528.779363425921</v>
      </c>
      <c r="T623" s="14">
        <f t="shared" si="58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42532.566412037035</v>
      </c>
      <c r="T624" s="14">
        <f t="shared" si="5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42121.800891203697</v>
      </c>
      <c r="T625" s="14">
        <f t="shared" si="58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42108.78056712963</v>
      </c>
      <c r="T626" s="14">
        <f t="shared" si="5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42790.687233796292</v>
      </c>
      <c r="T627" s="14">
        <f t="shared" si="5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42198.351145833331</v>
      </c>
      <c r="T628" s="14">
        <f t="shared" si="58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42384.098506944443</v>
      </c>
      <c r="T629" s="14">
        <f t="shared" si="58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41803.484456018516</v>
      </c>
      <c r="T630" s="14">
        <f t="shared" si="5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42474.429490740738</v>
      </c>
      <c r="T631" s="14">
        <f t="shared" si="58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42223.411122685182</v>
      </c>
      <c r="T632" s="14">
        <f t="shared" si="5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42489.563993055555</v>
      </c>
      <c r="T633" s="14">
        <f t="shared" si="5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42303.450983796291</v>
      </c>
      <c r="T634" s="14">
        <f t="shared" si="5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42507.090995370367</v>
      </c>
      <c r="T635" s="14">
        <f t="shared" si="58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42031.720243055555</v>
      </c>
      <c r="T636" s="14">
        <f t="shared" si="5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42075.883819444447</v>
      </c>
      <c r="T637" s="14">
        <f t="shared" si="58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42131.247106481482</v>
      </c>
      <c r="T638" s="14">
        <f t="shared" si="58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42762.75368055555</v>
      </c>
      <c r="T639" s="14">
        <f t="shared" si="5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42759.384976851848</v>
      </c>
      <c r="T640" s="14">
        <f t="shared" si="5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41865.374942129631</v>
      </c>
      <c r="T641" s="14">
        <f t="shared" si="5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7">
        <f t="shared" si="54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42683.211979166663</v>
      </c>
      <c r="T642" s="14">
        <f t="shared" si="5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9"/>
        <v>1.1916249999999999</v>
      </c>
      <c r="P643" s="7">
        <f t="shared" ref="P643:P706" si="60">E643/L643</f>
        <v>151.31746031746033</v>
      </c>
      <c r="Q643" t="str">
        <f t="shared" ref="Q643:Q706" si="61">IF(ISNUMBER(SEARCH("film &amp; video",N643)),"film &amp; video",IF(ISNUMBER(SEARCH("music",N643)),"music",IF(ISNUMBER(SEARCH("technology",N643)),"technology",IF(ISNUMBER(SEARCH("publishing",N643)),"publishing",IF(ISNUMBER(SEARCH("photography",N643)),"photography",IF(ISNUMBER(SEARCH("games",N643)),"games",IF(ISNUMBER(SEARCH("theater",N643)),"theater",IF(ISNUMBER(SEARCH("journalism",N643)),"journalism",IF(ISNUMBER(SEARCH("food",N643)),"food")))))))))</f>
        <v>technology</v>
      </c>
      <c r="R643" t="str">
        <f t="shared" ref="R643:R706" si="62">RIGHT(N:N,LEN(N:N)-(FIND("/",N643)))</f>
        <v>wearables</v>
      </c>
      <c r="S643" s="11">
        <f t="shared" ref="S643:S706" si="63">(J643/86400)+25569+(-5/24)</f>
        <v>42199.361666666664</v>
      </c>
      <c r="T643" s="14">
        <f t="shared" ref="T643:T706" si="64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5">E644/D644</f>
        <v>14.604850000000001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42199.442986111106</v>
      </c>
      <c r="T644" s="14">
        <f t="shared" si="64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42100.43373842592</v>
      </c>
      <c r="T645" s="14">
        <f t="shared" si="64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41898.457627314812</v>
      </c>
      <c r="T646" s="14">
        <f t="shared" si="64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42563.817986111106</v>
      </c>
      <c r="T647" s="14">
        <f t="shared" si="64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41832.644293981481</v>
      </c>
      <c r="T648" s="14">
        <f t="shared" si="64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42416.559594907405</v>
      </c>
      <c r="T649" s="14">
        <f t="shared" si="64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41891.485046296293</v>
      </c>
      <c r="T650" s="14">
        <f t="shared" si="64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41877.703854166662</v>
      </c>
      <c r="T651" s="14">
        <f t="shared" si="64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41931.828518518516</v>
      </c>
      <c r="T652" s="14">
        <f t="shared" si="64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41955.809155092589</v>
      </c>
      <c r="T653" s="14">
        <f t="shared" si="64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42675.482060185182</v>
      </c>
      <c r="T654" s="14">
        <f t="shared" si="64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42199.410185185181</v>
      </c>
      <c r="T655" s="14">
        <f t="shared" si="64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42163.748993055553</v>
      </c>
      <c r="T656" s="14">
        <f t="shared" si="64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42045.748981481483</v>
      </c>
      <c r="T657" s="14">
        <f t="shared" si="64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42417.596284722218</v>
      </c>
      <c r="T658" s="14">
        <f t="shared" si="64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42331.637407407405</v>
      </c>
      <c r="T659" s="14">
        <f t="shared" si="64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42178.952418981477</v>
      </c>
      <c r="T660" s="14">
        <f t="shared" si="64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42209.385358796295</v>
      </c>
      <c r="T661" s="14">
        <f t="shared" si="64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41922.533321759256</v>
      </c>
      <c r="T662" s="14">
        <f t="shared" si="64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42636.437025462961</v>
      </c>
      <c r="T663" s="14">
        <f t="shared" si="64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41990.229710648149</v>
      </c>
      <c r="T664" s="14">
        <f t="shared" si="64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42173.634907407402</v>
      </c>
      <c r="T665" s="14">
        <f t="shared" si="64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42077.458043981482</v>
      </c>
      <c r="T666" s="14">
        <f t="shared" si="64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42688.503020833326</v>
      </c>
      <c r="T667" s="14">
        <f t="shared" si="64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41838.623819444438</v>
      </c>
      <c r="T668" s="14">
        <f t="shared" si="64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42632.165081018517</v>
      </c>
      <c r="T669" s="14">
        <f t="shared" si="64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42090.622939814813</v>
      </c>
      <c r="T670" s="14">
        <f t="shared" si="64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42527.417337962957</v>
      </c>
      <c r="T671" s="14">
        <f t="shared" si="64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42506.501388888886</v>
      </c>
      <c r="T672" s="14">
        <f t="shared" si="64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41984.484398148146</v>
      </c>
      <c r="T673" s="14">
        <f t="shared" si="64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41974.011157407404</v>
      </c>
      <c r="T674" s="14">
        <f t="shared" si="64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41838.6321412037</v>
      </c>
      <c r="T675" s="14">
        <f t="shared" si="64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41802.907719907402</v>
      </c>
      <c r="T676" s="14">
        <f t="shared" si="64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41975.722268518519</v>
      </c>
      <c r="T677" s="14">
        <f t="shared" si="64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42012.559965277775</v>
      </c>
      <c r="T678" s="14">
        <f t="shared" si="64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42504.195543981477</v>
      </c>
      <c r="T679" s="14">
        <f t="shared" si="64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42481.168263888881</v>
      </c>
      <c r="T680" s="14">
        <f t="shared" si="64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42556.487372685187</v>
      </c>
      <c r="T681" s="14">
        <f t="shared" si="64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41864.293182870366</v>
      </c>
      <c r="T682" s="14">
        <f t="shared" si="64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42639.597268518519</v>
      </c>
      <c r="T683" s="14">
        <f t="shared" si="64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42778.556967592587</v>
      </c>
      <c r="T684" s="14">
        <f t="shared" si="64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42634.691712962966</v>
      </c>
      <c r="T685" s="14">
        <f t="shared" si="64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41809.26494212963</v>
      </c>
      <c r="T686" s="14">
        <f t="shared" si="64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41971.658240740733</v>
      </c>
      <c r="T687" s="14">
        <f t="shared" si="64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42189.464930555558</v>
      </c>
      <c r="T688" s="14">
        <f t="shared" si="64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42711.542280092595</v>
      </c>
      <c r="T689" s="14">
        <f t="shared" si="64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42261.896446759252</v>
      </c>
      <c r="T690" s="14">
        <f t="shared" si="64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42675.459456018514</v>
      </c>
      <c r="T691" s="14">
        <f t="shared" si="64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42579.426400462959</v>
      </c>
      <c r="T692" s="14">
        <f t="shared" si="64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42157.819976851846</v>
      </c>
      <c r="T693" s="14">
        <f t="shared" si="64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42696.167395833334</v>
      </c>
      <c r="T694" s="14">
        <f t="shared" si="64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42094.599849537037</v>
      </c>
      <c r="T695" s="14">
        <f t="shared" si="64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42737.455543981479</v>
      </c>
      <c r="T696" s="14">
        <f t="shared" si="64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41913.312731481477</v>
      </c>
      <c r="T697" s="14">
        <f t="shared" si="64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41815.718773148146</v>
      </c>
      <c r="T698" s="14">
        <f t="shared" si="64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42388.314687500002</v>
      </c>
      <c r="T699" s="14">
        <f t="shared" si="64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41866.722743055558</v>
      </c>
      <c r="T700" s="14">
        <f t="shared" si="64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41563.277175925927</v>
      </c>
      <c r="T701" s="14">
        <f t="shared" si="64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42715.480104166665</v>
      </c>
      <c r="T702" s="14">
        <f t="shared" si="64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41813.454629629625</v>
      </c>
      <c r="T703" s="14">
        <f t="shared" si="64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42668.518368055556</v>
      </c>
      <c r="T704" s="14">
        <f t="shared" si="64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42711.742465277777</v>
      </c>
      <c r="T705" s="14">
        <f t="shared" si="64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7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42725.984583333331</v>
      </c>
      <c r="T706" s="14">
        <f t="shared" si="64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5"/>
        <v>9.7699999999999992E-3</v>
      </c>
      <c r="P707" s="7">
        <f t="shared" ref="P707:P770" si="66">E707/L707</f>
        <v>195.4</v>
      </c>
      <c r="Q707" t="str">
        <f t="shared" ref="Q707:Q770" si="67">IF(ISNUMBER(SEARCH("film &amp; video",N707)),"film &amp; video",IF(ISNUMBER(SEARCH("music",N707)),"music",IF(ISNUMBER(SEARCH("technology",N707)),"technology",IF(ISNUMBER(SEARCH("publishing",N707)),"publishing",IF(ISNUMBER(SEARCH("photography",N707)),"photography",IF(ISNUMBER(SEARCH("games",N707)),"games",IF(ISNUMBER(SEARCH("theater",N707)),"theater",IF(ISNUMBER(SEARCH("journalism",N707)),"journalism",IF(ISNUMBER(SEARCH("food",N707)),"food")))))))))</f>
        <v>technology</v>
      </c>
      <c r="R707" t="str">
        <f t="shared" ref="R707:R770" si="68">RIGHT(N:N,LEN(N:N)-(FIND("/",N707)))</f>
        <v>wearables</v>
      </c>
      <c r="S707" s="11">
        <f t="shared" ref="S707:S770" si="69">(J707/86400)+25569+(-5/24)</f>
        <v>42726.283310185179</v>
      </c>
      <c r="T707" s="14">
        <f t="shared" ref="T707:T770" si="70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1">E708/D708</f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42676.786840277775</v>
      </c>
      <c r="T708" s="14">
        <f t="shared" si="70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42696.45517361111</v>
      </c>
      <c r="T709" s="14">
        <f t="shared" si="70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41835.372685185182</v>
      </c>
      <c r="T710" s="14">
        <f t="shared" si="70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41947.832858796297</v>
      </c>
      <c r="T711" s="14">
        <f t="shared" si="70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41837.776643518519</v>
      </c>
      <c r="T712" s="14">
        <f t="shared" si="70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42678.250787037039</v>
      </c>
      <c r="T713" s="14">
        <f t="shared" si="70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42384.472592592589</v>
      </c>
      <c r="T714" s="14">
        <f t="shared" si="70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42496.320972222216</v>
      </c>
      <c r="T715" s="14">
        <f t="shared" si="70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42734.579652777778</v>
      </c>
      <c r="T716" s="14">
        <f t="shared" si="70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42272.8824074074</v>
      </c>
      <c r="T717" s="14">
        <f t="shared" si="70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41940.450312499997</v>
      </c>
      <c r="T718" s="14">
        <f t="shared" si="70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41857.645856481475</v>
      </c>
      <c r="T719" s="14">
        <f t="shared" si="70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42752.637118055551</v>
      </c>
      <c r="T720" s="14">
        <f t="shared" si="70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42408.83189814815</v>
      </c>
      <c r="T721" s="14">
        <f t="shared" si="70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40909.440868055557</v>
      </c>
      <c r="T722" s="14">
        <f t="shared" si="70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41807.363506944443</v>
      </c>
      <c r="T723" s="14">
        <f t="shared" si="70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40977.596967592588</v>
      </c>
      <c r="T724" s="14">
        <f t="shared" si="70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42184.608206018514</v>
      </c>
      <c r="T725" s="14">
        <f t="shared" si="70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40694.430127314808</v>
      </c>
      <c r="T726" s="14">
        <f t="shared" si="70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42321.417962962958</v>
      </c>
      <c r="T727" s="14">
        <f t="shared" si="70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41345.834340277775</v>
      </c>
      <c r="T728" s="14">
        <f t="shared" si="70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41246.811909722222</v>
      </c>
      <c r="T729" s="14">
        <f t="shared" si="70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40731.629131944443</v>
      </c>
      <c r="T730" s="14">
        <f t="shared" si="70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41110.97755787037</v>
      </c>
      <c r="T731" s="14">
        <f t="shared" si="70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40854.536932870367</v>
      </c>
      <c r="T732" s="14">
        <f t="shared" si="70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40879.587349537032</v>
      </c>
      <c r="T733" s="14">
        <f t="shared" si="70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41486.21598379629</v>
      </c>
      <c r="T734" s="14">
        <f t="shared" si="70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41598.211712962962</v>
      </c>
      <c r="T735" s="14">
        <f t="shared" si="70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42101.956249999996</v>
      </c>
      <c r="T736" s="14">
        <f t="shared" si="70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41945.821134259255</v>
      </c>
      <c r="T737" s="14">
        <f t="shared" si="70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41579.525925925926</v>
      </c>
      <c r="T738" s="14">
        <f t="shared" si="70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41667.066979166666</v>
      </c>
      <c r="T739" s="14">
        <f t="shared" si="70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41943.39576388889</v>
      </c>
      <c r="T740" s="14">
        <f t="shared" si="70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41829.294317129628</v>
      </c>
      <c r="T741" s="14">
        <f t="shared" si="70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42161.93844907407</v>
      </c>
      <c r="T742" s="14">
        <f t="shared" si="70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41401.439884259256</v>
      </c>
      <c r="T743" s="14">
        <f t="shared" si="70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41689.709629629629</v>
      </c>
      <c r="T744" s="14">
        <f t="shared" si="70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40990.500983796293</v>
      </c>
      <c r="T745" s="14">
        <f t="shared" si="70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41226.748877314814</v>
      </c>
      <c r="T746" s="14">
        <f t="shared" si="70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41367.363946759258</v>
      </c>
      <c r="T747" s="14">
        <f t="shared" si="70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41156.834594907406</v>
      </c>
      <c r="T748" s="14">
        <f t="shared" si="70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41988.340497685182</v>
      </c>
      <c r="T749" s="14">
        <f t="shared" si="70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41831.638495370367</v>
      </c>
      <c r="T750" s="14">
        <f t="shared" si="70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42733.732986111114</v>
      </c>
      <c r="T751" s="14">
        <f t="shared" si="70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41299.669814814813</v>
      </c>
      <c r="T752" s="14">
        <f t="shared" si="70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40713.422164351847</v>
      </c>
      <c r="T753" s="14">
        <f t="shared" si="70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42639.213159722225</v>
      </c>
      <c r="T754" s="14">
        <f t="shared" si="70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42019.381840277776</v>
      </c>
      <c r="T755" s="14">
        <f t="shared" si="70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41249.54075231481</v>
      </c>
      <c r="T756" s="14">
        <f t="shared" si="70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41383.396724537037</v>
      </c>
      <c r="T757" s="14">
        <f t="shared" si="70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40590.558553240735</v>
      </c>
      <c r="T758" s="14">
        <f t="shared" si="70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41234.846226851849</v>
      </c>
      <c r="T759" s="14">
        <f t="shared" si="70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40429.628101851849</v>
      </c>
      <c r="T760" s="14">
        <f t="shared" si="70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41789.121979166666</v>
      </c>
      <c r="T761" s="14">
        <f t="shared" si="70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42670.555706018517</v>
      </c>
      <c r="T762" s="14">
        <f t="shared" si="70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41642.543124999997</v>
      </c>
      <c r="T763" s="14">
        <f t="shared" si="70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42690.65011574074</v>
      </c>
      <c r="T764" s="14">
        <f t="shared" si="70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41471.238518518519</v>
      </c>
      <c r="T765" s="14">
        <f t="shared" si="70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42226.964826388888</v>
      </c>
      <c r="T766" s="14">
        <f t="shared" si="70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41901.334305555552</v>
      </c>
      <c r="T767" s="14">
        <f t="shared" si="70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42021.57503472222</v>
      </c>
      <c r="T768" s="14">
        <f t="shared" si="70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42114.935300925928</v>
      </c>
      <c r="T769" s="14">
        <f t="shared" si="70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7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1">
        <f t="shared" si="69"/>
        <v>41593.998726851853</v>
      </c>
      <c r="T770" s="14">
        <f t="shared" si="70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1"/>
        <v>0.41399999999999998</v>
      </c>
      <c r="P771" s="7">
        <f t="shared" ref="P771:P834" si="72">E771/L771</f>
        <v>31.846153846153847</v>
      </c>
      <c r="Q771" t="str">
        <f t="shared" ref="Q771:Q834" si="73">IF(ISNUMBER(SEARCH("film &amp; video",N771)),"film &amp; video",IF(ISNUMBER(SEARCH("music",N771)),"music",IF(ISNUMBER(SEARCH("technology",N771)),"technology",IF(ISNUMBER(SEARCH("publishing",N771)),"publishing",IF(ISNUMBER(SEARCH("photography",N771)),"photography",IF(ISNUMBER(SEARCH("games",N771)),"games",IF(ISNUMBER(SEARCH("theater",N771)),"theater",IF(ISNUMBER(SEARCH("journalism",N771)),"journalism",IF(ISNUMBER(SEARCH("food",N771)),"food")))))))))</f>
        <v>publishing</v>
      </c>
      <c r="R771" t="str">
        <f t="shared" ref="R771:R834" si="74">RIGHT(N:N,LEN(N:N)-(FIND("/",N771)))</f>
        <v>fiction</v>
      </c>
      <c r="S771" s="11">
        <f t="shared" ref="S771:S834" si="75">(J771/86400)+25569+(-5/24)</f>
        <v>41604.788124999999</v>
      </c>
      <c r="T771" s="14">
        <f t="shared" ref="T771:T834" si="76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7">E772/D772</f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41289.791307870364</v>
      </c>
      <c r="T772" s="14">
        <f t="shared" si="76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2.631578947368421E-4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42349.615763888891</v>
      </c>
      <c r="T773" s="14">
        <f t="shared" si="76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40067.848599537036</v>
      </c>
      <c r="T774" s="14">
        <f t="shared" si="76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42100.527604166666</v>
      </c>
      <c r="T775" s="14">
        <f t="shared" si="76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41663.571967592587</v>
      </c>
      <c r="T776" s="14">
        <f t="shared" si="76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40862.851793981477</v>
      </c>
      <c r="T777" s="14">
        <f t="shared" si="76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42250.477372685178</v>
      </c>
      <c r="T778" s="14">
        <f t="shared" si="76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41456.772881944438</v>
      </c>
      <c r="T779" s="14">
        <f t="shared" si="76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41729.493981481479</v>
      </c>
      <c r="T780" s="14">
        <f t="shared" si="76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40436.475752314815</v>
      </c>
      <c r="T781" s="14">
        <f t="shared" si="76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40636.465567129628</v>
      </c>
      <c r="T782" s="14">
        <f t="shared" si="76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41402.792523148142</v>
      </c>
      <c r="T783" s="14">
        <f t="shared" si="76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41116.549791666665</v>
      </c>
      <c r="T784" s="14">
        <f t="shared" si="76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40987.565381944441</v>
      </c>
      <c r="T785" s="14">
        <f t="shared" si="76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41674.941192129627</v>
      </c>
      <c r="T786" s="14">
        <f t="shared" si="76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41303.38559027778</v>
      </c>
      <c r="T787" s="14">
        <f t="shared" si="76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40982.847615740735</v>
      </c>
      <c r="T788" s="14">
        <f t="shared" si="76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41549.419282407405</v>
      </c>
      <c r="T789" s="14">
        <f t="shared" si="76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41058.798472222217</v>
      </c>
      <c r="T790" s="14">
        <f t="shared" si="76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41276.977777777771</v>
      </c>
      <c r="T791" s="14">
        <f t="shared" si="76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41275.839571759258</v>
      </c>
      <c r="T792" s="14">
        <f t="shared" si="76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41557.572291666664</v>
      </c>
      <c r="T793" s="14">
        <f t="shared" si="76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41555.665312499994</v>
      </c>
      <c r="T794" s="14">
        <f t="shared" si="76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41442.532916666663</v>
      </c>
      <c r="T795" s="14">
        <f t="shared" si="76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40735.906678240739</v>
      </c>
      <c r="T796" s="14">
        <f t="shared" si="76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40963.404699074068</v>
      </c>
      <c r="T797" s="14">
        <f t="shared" si="76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41502.674594907403</v>
      </c>
      <c r="T798" s="14">
        <f t="shared" si="76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40996.785740740735</v>
      </c>
      <c r="T799" s="14">
        <f t="shared" si="76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41882.381793981483</v>
      </c>
      <c r="T800" s="14">
        <f t="shared" si="76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40996.458865740737</v>
      </c>
      <c r="T801" s="14">
        <f t="shared" si="76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41863.225162037037</v>
      </c>
      <c r="T802" s="14">
        <f t="shared" si="76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40695.587037037032</v>
      </c>
      <c r="T803" s="14">
        <f t="shared" si="76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41122.813935185179</v>
      </c>
      <c r="T804" s="14">
        <f t="shared" si="76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40665.741643518515</v>
      </c>
      <c r="T805" s="14">
        <f t="shared" si="76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40729.897291666661</v>
      </c>
      <c r="T806" s="14">
        <f t="shared" si="76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40690.614722222221</v>
      </c>
      <c r="T807" s="14">
        <f t="shared" si="76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40763.483090277776</v>
      </c>
      <c r="T808" s="14">
        <f t="shared" si="76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42759.420266203706</v>
      </c>
      <c r="T809" s="14">
        <f t="shared" si="76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41961.892199074071</v>
      </c>
      <c r="T810" s="14">
        <f t="shared" si="76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41628.625347222223</v>
      </c>
      <c r="T811" s="14">
        <f t="shared" si="76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41122.847939814812</v>
      </c>
      <c r="T812" s="14">
        <f t="shared" si="76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41443.435208333329</v>
      </c>
      <c r="T813" s="14">
        <f t="shared" si="76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41281.809629629628</v>
      </c>
      <c r="T814" s="14">
        <f t="shared" si="76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41080.751909722218</v>
      </c>
      <c r="T815" s="14">
        <f t="shared" si="76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40679.534733796296</v>
      </c>
      <c r="T816" s="14">
        <f t="shared" si="76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41914.70952546296</v>
      </c>
      <c r="T817" s="14">
        <f t="shared" si="76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41341.662534722222</v>
      </c>
      <c r="T818" s="14">
        <f t="shared" si="76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40925.391331018516</v>
      </c>
      <c r="T819" s="14">
        <f t="shared" si="76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41120.67454861111</v>
      </c>
      <c r="T820" s="14">
        <f t="shared" si="76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41619.789976851847</v>
      </c>
      <c r="T821" s="14">
        <f t="shared" si="76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41768.633587962962</v>
      </c>
      <c r="T822" s="14">
        <f t="shared" si="76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42093.71371527778</v>
      </c>
      <c r="T823" s="14">
        <f t="shared" si="76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41157.739004629628</v>
      </c>
      <c r="T824" s="14">
        <f t="shared" si="76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42055.764490740738</v>
      </c>
      <c r="T825" s="14">
        <f t="shared" si="76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40250.033773148149</v>
      </c>
      <c r="T826" s="14">
        <f t="shared" si="76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41186.098194444443</v>
      </c>
      <c r="T827" s="14">
        <f t="shared" si="76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40972.830208333333</v>
      </c>
      <c r="T828" s="14">
        <f t="shared" si="76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40927.265127314815</v>
      </c>
      <c r="T829" s="14">
        <f t="shared" si="76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41072.842384259253</v>
      </c>
      <c r="T830" s="14">
        <f t="shared" si="76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42504.593055555553</v>
      </c>
      <c r="T831" s="14">
        <f t="shared" si="76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41325.317418981482</v>
      </c>
      <c r="T832" s="14">
        <f t="shared" si="76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40996.438587962963</v>
      </c>
      <c r="T833" s="14">
        <f t="shared" si="76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7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40869.466840277775</v>
      </c>
      <c r="T834" s="14">
        <f t="shared" si="76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7"/>
        <v>1.0166666666666666</v>
      </c>
      <c r="P835" s="7">
        <f t="shared" ref="P835:P898" si="78">E835/L835</f>
        <v>148.78048780487805</v>
      </c>
      <c r="Q835" t="str">
        <f t="shared" ref="Q835:Q898" si="79">IF(ISNUMBER(SEARCH("film &amp; video",N835)),"film &amp; video",IF(ISNUMBER(SEARCH("music",N835)),"music",IF(ISNUMBER(SEARCH("technology",N835)),"technology",IF(ISNUMBER(SEARCH("publishing",N835)),"publishing",IF(ISNUMBER(SEARCH("photography",N835)),"photography",IF(ISNUMBER(SEARCH("games",N835)),"games",IF(ISNUMBER(SEARCH("theater",N835)),"theater",IF(ISNUMBER(SEARCH("journalism",N835)),"journalism",IF(ISNUMBER(SEARCH("food",N835)),"food")))))))))</f>
        <v>music</v>
      </c>
      <c r="R835" t="str">
        <f t="shared" ref="R835:R898" si="80">RIGHT(N:N,LEN(N:N)-(FIND("/",N835)))</f>
        <v>rock</v>
      </c>
      <c r="S835" s="11">
        <f t="shared" ref="S835:S898" si="81">(J835/86400)+25569+(-5/24)</f>
        <v>41718.669849537036</v>
      </c>
      <c r="T835" s="14">
        <f t="shared" ref="T835:T898" si="82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3">E836/D836</f>
        <v>1.3101818181818181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41422.614490740736</v>
      </c>
      <c r="T836" s="14">
        <f t="shared" si="82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1.1725000000000001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41005.249513888884</v>
      </c>
      <c r="T837" s="14">
        <f t="shared" si="82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41523.848587962959</v>
      </c>
      <c r="T838" s="14">
        <f t="shared" si="82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41730.79006944444</v>
      </c>
      <c r="T839" s="14">
        <f t="shared" si="82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40895.689641203702</v>
      </c>
      <c r="T840" s="14">
        <f t="shared" si="82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41144.555046296293</v>
      </c>
      <c r="T841" s="14">
        <f t="shared" si="82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42607.018368055556</v>
      </c>
      <c r="T842" s="14">
        <f t="shared" si="82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41923.630358796298</v>
      </c>
      <c r="T843" s="14">
        <f t="shared" si="82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41526.384062499994</v>
      </c>
      <c r="T844" s="14">
        <f t="shared" si="82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42695.049537037034</v>
      </c>
      <c r="T845" s="14">
        <f t="shared" si="82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41905.476296296292</v>
      </c>
      <c r="T846" s="14">
        <f t="shared" si="82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42577.997638888883</v>
      </c>
      <c r="T847" s="14">
        <f t="shared" si="82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41694.183506944442</v>
      </c>
      <c r="T848" s="14">
        <f t="shared" si="82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42165.59</v>
      </c>
      <c r="T849" s="14">
        <f t="shared" si="82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42078.583715277775</v>
      </c>
      <c r="T850" s="14">
        <f t="shared" si="82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42050.94055555555</v>
      </c>
      <c r="T851" s="14">
        <f t="shared" si="82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42452.619409722225</v>
      </c>
      <c r="T852" s="14">
        <f t="shared" si="82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42522.671909722216</v>
      </c>
      <c r="T853" s="14">
        <f t="shared" si="82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42656.59716435185</v>
      </c>
      <c r="T854" s="14">
        <f t="shared" si="82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42021.62394675926</v>
      </c>
      <c r="T855" s="14">
        <f t="shared" si="82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42702.004004629627</v>
      </c>
      <c r="T856" s="14">
        <f t="shared" si="82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42544.916863425919</v>
      </c>
      <c r="T857" s="14">
        <f t="shared" si="82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42609.103657407402</v>
      </c>
      <c r="T858" s="14">
        <f t="shared" si="82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42291.373043981475</v>
      </c>
      <c r="T859" s="14">
        <f t="shared" si="82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42079.537245370368</v>
      </c>
      <c r="T860" s="14">
        <f t="shared" si="82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42128.611898148149</v>
      </c>
      <c r="T861" s="14">
        <f t="shared" si="82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41570.274456018517</v>
      </c>
      <c r="T862" s="14">
        <f t="shared" si="82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42599.756990740738</v>
      </c>
      <c r="T863" s="14">
        <f t="shared" si="82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41559.346620370365</v>
      </c>
      <c r="T864" s="14">
        <f t="shared" si="82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40920.909328703703</v>
      </c>
      <c r="T865" s="14">
        <f t="shared" si="82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41540.898587962962</v>
      </c>
      <c r="T866" s="14">
        <f t="shared" si="82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41230.564780092587</v>
      </c>
      <c r="T867" s="14">
        <f t="shared" si="82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42025.429606481477</v>
      </c>
      <c r="T868" s="14">
        <f t="shared" si="82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40087.897060185183</v>
      </c>
      <c r="T869" s="14">
        <f t="shared" si="82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41615.819421296292</v>
      </c>
      <c r="T870" s="14">
        <f t="shared" si="82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41342.637233796289</v>
      </c>
      <c r="T871" s="14">
        <f t="shared" si="82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41487.813923611109</v>
      </c>
      <c r="T872" s="14">
        <f t="shared" si="82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41577.352951388886</v>
      </c>
      <c r="T873" s="14">
        <f t="shared" si="82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40567.617210648146</v>
      </c>
      <c r="T874" s="14">
        <f t="shared" si="82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41183.958796296291</v>
      </c>
      <c r="T875" s="14">
        <f t="shared" si="82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41368.375393518516</v>
      </c>
      <c r="T876" s="14">
        <f t="shared" si="82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42248.515405092585</v>
      </c>
      <c r="T877" s="14">
        <f t="shared" si="82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41276.288506944438</v>
      </c>
      <c r="T878" s="14">
        <f t="shared" si="82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41597.580555555549</v>
      </c>
      <c r="T879" s="14">
        <f t="shared" si="82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40505.024583333332</v>
      </c>
      <c r="T880" s="14">
        <f t="shared" si="82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41037.621585648143</v>
      </c>
      <c r="T881" s="14">
        <f t="shared" si="82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41179.112708333334</v>
      </c>
      <c r="T882" s="14">
        <f t="shared" si="82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40877.042662037034</v>
      </c>
      <c r="T883" s="14">
        <f t="shared" si="82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40759.652199074073</v>
      </c>
      <c r="T884" s="14">
        <f t="shared" si="82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42371.727256944439</v>
      </c>
      <c r="T885" s="14">
        <f t="shared" si="82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40981.594282407408</v>
      </c>
      <c r="T886" s="14">
        <f t="shared" si="82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42713.732766203706</v>
      </c>
      <c r="T887" s="14">
        <f t="shared" si="82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42603.662187499998</v>
      </c>
      <c r="T888" s="14">
        <f t="shared" si="82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41026.75063657407</v>
      </c>
      <c r="T889" s="14">
        <f t="shared" si="82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40751.544965277775</v>
      </c>
      <c r="T890" s="14">
        <f t="shared" si="82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41887.575729166667</v>
      </c>
      <c r="T891" s="14">
        <f t="shared" si="82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41569.490497685183</v>
      </c>
      <c r="T892" s="14">
        <f t="shared" si="82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41841.823263888888</v>
      </c>
      <c r="T893" s="14">
        <f t="shared" si="82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40303.991701388884</v>
      </c>
      <c r="T894" s="14">
        <f t="shared" si="82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42065.689386574071</v>
      </c>
      <c r="T895" s="14">
        <f t="shared" si="82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42496.773263888885</v>
      </c>
      <c r="T896" s="14">
        <f t="shared" si="82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40430.919317129628</v>
      </c>
      <c r="T897" s="14">
        <f t="shared" si="82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7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42218.66465277777</v>
      </c>
      <c r="T898" s="14">
        <f t="shared" si="82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3"/>
        <v>0</v>
      </c>
      <c r="P899" s="7" t="e">
        <f t="shared" ref="P899:P962" si="84">E899/L899</f>
        <v>#DIV/0!</v>
      </c>
      <c r="Q899" t="str">
        <f t="shared" ref="Q899:Q962" si="85">IF(ISNUMBER(SEARCH("film &amp; video",N899)),"film &amp; video",IF(ISNUMBER(SEARCH("music",N899)),"music",IF(ISNUMBER(SEARCH("technology",N899)),"technology",IF(ISNUMBER(SEARCH("publishing",N899)),"publishing",IF(ISNUMBER(SEARCH("photography",N899)),"photography",IF(ISNUMBER(SEARCH("games",N899)),"games",IF(ISNUMBER(SEARCH("theater",N899)),"theater",IF(ISNUMBER(SEARCH("journalism",N899)),"journalism",IF(ISNUMBER(SEARCH("food",N899)),"food")))))))))</f>
        <v>music</v>
      </c>
      <c r="R899" t="str">
        <f t="shared" ref="R899:R962" si="86">RIGHT(N:N,LEN(N:N)-(FIND("/",N899)))</f>
        <v>indie rock</v>
      </c>
      <c r="S899" s="11">
        <f t="shared" ref="S899:S962" si="87">(J899/86400)+25569+(-5/24)</f>
        <v>41211.480416666665</v>
      </c>
      <c r="T899" s="14">
        <f t="shared" ref="T899:T962" si="88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9">E900/D900</f>
        <v>2.8000000000000001E-2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40878.549884259257</v>
      </c>
      <c r="T900" s="14">
        <f t="shared" si="8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0.37333333333333335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40645.890763888885</v>
      </c>
      <c r="T901" s="14">
        <f t="shared" si="8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42429.641226851854</v>
      </c>
      <c r="T902" s="14">
        <f t="shared" si="8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40291.603171296294</v>
      </c>
      <c r="T903" s="14">
        <f t="shared" si="8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41829.757199074069</v>
      </c>
      <c r="T904" s="14">
        <f t="shared" si="8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41149.587731481479</v>
      </c>
      <c r="T905" s="14">
        <f t="shared" si="8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42341.87195601852</v>
      </c>
      <c r="T906" s="14">
        <f t="shared" si="8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40507.031550925924</v>
      </c>
      <c r="T907" s="14">
        <f t="shared" si="8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41680.981365740736</v>
      </c>
      <c r="T908" s="14">
        <f t="shared" si="8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40766.9840625</v>
      </c>
      <c r="T909" s="14">
        <f t="shared" si="8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40340.593229166661</v>
      </c>
      <c r="T910" s="14">
        <f t="shared" si="8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41081.481944444444</v>
      </c>
      <c r="T911" s="14">
        <f t="shared" si="8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42737.337025462963</v>
      </c>
      <c r="T912" s="14">
        <f t="shared" si="8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41641.796817129631</v>
      </c>
      <c r="T913" s="14">
        <f t="shared" si="8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41193.901006944441</v>
      </c>
      <c r="T914" s="14">
        <f t="shared" si="8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41003.930775462963</v>
      </c>
      <c r="T915" s="14">
        <f t="shared" si="8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41116.554942129624</v>
      </c>
      <c r="T916" s="14">
        <f t="shared" si="88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40937.471226851849</v>
      </c>
      <c r="T917" s="14">
        <f t="shared" si="8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40434.645069444443</v>
      </c>
      <c r="T918" s="14">
        <f t="shared" si="8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41802.735300925924</v>
      </c>
      <c r="T919" s="14">
        <f t="shared" si="8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41944.707881944443</v>
      </c>
      <c r="T920" s="14">
        <f t="shared" si="8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41227.433391203704</v>
      </c>
      <c r="T921" s="14">
        <f t="shared" si="8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41562.463217592587</v>
      </c>
      <c r="T922" s="14">
        <f t="shared" si="8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40846.962685185186</v>
      </c>
      <c r="T923" s="14">
        <f t="shared" si="8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41878.32167824074</v>
      </c>
      <c r="T924" s="14">
        <f t="shared" si="8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41934.751423611109</v>
      </c>
      <c r="T925" s="14">
        <f t="shared" si="8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41288.734594907401</v>
      </c>
      <c r="T926" s="14">
        <f t="shared" si="88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41575.672581018516</v>
      </c>
      <c r="T927" s="14">
        <f t="shared" si="8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40337.811689814815</v>
      </c>
      <c r="T928" s="14">
        <f t="shared" si="8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41013.614525462959</v>
      </c>
      <c r="T929" s="14">
        <f t="shared" si="8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41180.654085648144</v>
      </c>
      <c r="T930" s="14">
        <f t="shared" si="8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40978.029733796291</v>
      </c>
      <c r="T931" s="14">
        <f t="shared" si="8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40312.707245370366</v>
      </c>
      <c r="T932" s="14">
        <f t="shared" si="8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41680.151643518519</v>
      </c>
      <c r="T933" s="14">
        <f t="shared" si="8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41310.760937499996</v>
      </c>
      <c r="T934" s="14">
        <f t="shared" si="8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41710.960752314808</v>
      </c>
      <c r="T935" s="14">
        <f t="shared" si="88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41733.528749999998</v>
      </c>
      <c r="T936" s="14">
        <f t="shared" si="8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42368.125335648147</v>
      </c>
      <c r="T937" s="14">
        <f t="shared" si="8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40882.815844907404</v>
      </c>
      <c r="T938" s="14">
        <f t="shared" si="8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41551.589780092589</v>
      </c>
      <c r="T939" s="14">
        <f t="shared" si="88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41124.27138888889</v>
      </c>
      <c r="T940" s="14">
        <f t="shared" si="8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41416.554837962962</v>
      </c>
      <c r="T941" s="14">
        <f t="shared" si="8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42181.800069444442</v>
      </c>
      <c r="T942" s="14">
        <f t="shared" si="8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42745.888252314813</v>
      </c>
      <c r="T943" s="14">
        <f t="shared" si="8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42382.634953703702</v>
      </c>
      <c r="T944" s="14">
        <f t="shared" si="8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42673.459548611114</v>
      </c>
      <c r="T945" s="14">
        <f t="shared" si="8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42444.375578703701</v>
      </c>
      <c r="T946" s="14">
        <f t="shared" si="8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42732.66465277777</v>
      </c>
      <c r="T947" s="14">
        <f t="shared" si="8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42592.542222222219</v>
      </c>
      <c r="T948" s="14">
        <f t="shared" si="8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42491.57298611111</v>
      </c>
      <c r="T949" s="14">
        <f t="shared" si="8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42411.619953703703</v>
      </c>
      <c r="T950" s="14">
        <f t="shared" si="8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42360.835370370369</v>
      </c>
      <c r="T951" s="14">
        <f t="shared" si="8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42356.54237268518</v>
      </c>
      <c r="T952" s="14">
        <f t="shared" si="8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42480.445277777777</v>
      </c>
      <c r="T953" s="14">
        <f t="shared" si="8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42662.405231481483</v>
      </c>
      <c r="T954" s="14">
        <f t="shared" si="88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41998.956006944441</v>
      </c>
      <c r="T955" s="14">
        <f t="shared" si="8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42194.625451388885</v>
      </c>
      <c r="T956" s="14">
        <f t="shared" si="8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42586.086805555555</v>
      </c>
      <c r="T957" s="14">
        <f t="shared" si="8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42060.705543981479</v>
      </c>
      <c r="T958" s="14">
        <f t="shared" si="8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42660.344131944446</v>
      </c>
      <c r="T959" s="14">
        <f t="shared" si="8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42082.594479166662</v>
      </c>
      <c r="T960" s="14">
        <f t="shared" si="8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41992.96603009259</v>
      </c>
      <c r="T961" s="14">
        <f t="shared" si="8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7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42766.41846064815</v>
      </c>
      <c r="T962" s="14">
        <f t="shared" si="8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9"/>
        <v>0.42188421052631581</v>
      </c>
      <c r="P963" s="7">
        <f t="shared" ref="P963:P1026" si="90">E963/L963</f>
        <v>364.35454545454547</v>
      </c>
      <c r="Q963" t="str">
        <f t="shared" ref="Q963:Q1026" si="91">IF(ISNUMBER(SEARCH("film &amp; video",N963)),"film &amp; video",IF(ISNUMBER(SEARCH("music",N963)),"music",IF(ISNUMBER(SEARCH("technology",N963)),"technology",IF(ISNUMBER(SEARCH("publishing",N963)),"publishing",IF(ISNUMBER(SEARCH("photography",N963)),"photography",IF(ISNUMBER(SEARCH("games",N963)),"games",IF(ISNUMBER(SEARCH("theater",N963)),"theater",IF(ISNUMBER(SEARCH("journalism",N963)),"journalism",IF(ISNUMBER(SEARCH("food",N963)),"food")))))))))</f>
        <v>technology</v>
      </c>
      <c r="R963" t="str">
        <f t="shared" ref="R963:R1026" si="92">RIGHT(N:N,LEN(N:N)-(FIND("/",N963)))</f>
        <v>wearables</v>
      </c>
      <c r="S963" s="11">
        <f t="shared" ref="S963:S1026" si="93">(J963/86400)+25569+(-5/24)</f>
        <v>42740.485358796293</v>
      </c>
      <c r="T963" s="14">
        <f t="shared" ref="T963:T1026" si="94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5">E964/D964</f>
        <v>0.2848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42373.504085648143</v>
      </c>
      <c r="T964" s="14">
        <f t="shared" si="94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1.0771428571428571E-2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42625.427303240744</v>
      </c>
      <c r="T965" s="14">
        <f t="shared" si="94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42208.420358796291</v>
      </c>
      <c r="T966" s="14">
        <f t="shared" si="94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42636.808402777773</v>
      </c>
      <c r="T967" s="14">
        <f t="shared" si="94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42619.427453703705</v>
      </c>
      <c r="T968" s="14">
        <f t="shared" si="94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42422.045995370368</v>
      </c>
      <c r="T969" s="14">
        <f t="shared" si="94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41836.639282407406</v>
      </c>
      <c r="T970" s="14">
        <f t="shared" si="94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42742.094988425924</v>
      </c>
      <c r="T971" s="14">
        <f t="shared" si="94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42721.012187499997</v>
      </c>
      <c r="T972" s="14">
        <f t="shared" si="94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42111.500694444439</v>
      </c>
      <c r="T973" s="14">
        <f t="shared" si="94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41856.657384259255</v>
      </c>
      <c r="T974" s="14">
        <f t="shared" si="94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42256.806631944441</v>
      </c>
      <c r="T975" s="14">
        <f t="shared" si="94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42424.541157407402</v>
      </c>
      <c r="T976" s="14">
        <f t="shared" si="94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42489.488252314812</v>
      </c>
      <c r="T977" s="14">
        <f t="shared" si="94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42184.850659722222</v>
      </c>
      <c r="T978" s="14">
        <f t="shared" si="94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42391.733761574076</v>
      </c>
      <c r="T979" s="14">
        <f t="shared" si="94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42395.100706018515</v>
      </c>
      <c r="T980" s="14">
        <f t="shared" si="94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42506.208657407406</v>
      </c>
      <c r="T981" s="14">
        <f t="shared" si="94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41928.695856481478</v>
      </c>
      <c r="T982" s="14">
        <f t="shared" si="94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41830.738680555551</v>
      </c>
      <c r="T983" s="14">
        <f t="shared" si="94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42615.544976851852</v>
      </c>
      <c r="T984" s="14">
        <f t="shared" si="94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42574.459317129622</v>
      </c>
      <c r="T985" s="14">
        <f t="shared" si="94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42060.907499999994</v>
      </c>
      <c r="T986" s="14">
        <f t="shared" si="94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42339.759375000001</v>
      </c>
      <c r="T987" s="14">
        <f t="shared" si="94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42324.559027777774</v>
      </c>
      <c r="T988" s="14">
        <f t="shared" si="94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41773.086226851847</v>
      </c>
      <c r="T989" s="14">
        <f t="shared" si="94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42614.148437499993</v>
      </c>
      <c r="T990" s="14">
        <f t="shared" si="94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42611.725636574069</v>
      </c>
      <c r="T991" s="14">
        <f t="shared" si="94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41855.575972222221</v>
      </c>
      <c r="T992" s="14">
        <f t="shared" si="94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42538.548472222225</v>
      </c>
      <c r="T993" s="14">
        <f t="shared" si="94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42437.71665509259</v>
      </c>
      <c r="T994" s="14">
        <f t="shared" si="94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42652.756574074076</v>
      </c>
      <c r="T995" s="14">
        <f t="shared" si="94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41921.054745370369</v>
      </c>
      <c r="T996" s="14">
        <f t="shared" si="94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41947.732407407406</v>
      </c>
      <c r="T997" s="14">
        <f t="shared" si="94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41817.658101851848</v>
      </c>
      <c r="T998" s="14">
        <f t="shared" si="94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41940.894641203704</v>
      </c>
      <c r="T999" s="14">
        <f t="shared" si="94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42281.960659722223</v>
      </c>
      <c r="T1000" s="14">
        <f t="shared" si="94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41926.091319444444</v>
      </c>
      <c r="T1001" s="14">
        <f t="shared" si="94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42748.851388888885</v>
      </c>
      <c r="T1002" s="14">
        <f t="shared" si="94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42720.511724537035</v>
      </c>
      <c r="T1003" s="14">
        <f t="shared" si="94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42325.475856481477</v>
      </c>
      <c r="T1004" s="14">
        <f t="shared" si="94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42780.500706018516</v>
      </c>
      <c r="T1005" s="14">
        <f t="shared" si="94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42388.5003125</v>
      </c>
      <c r="T1006" s="14">
        <f t="shared" si="94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42276.41646990741</v>
      </c>
      <c r="T1007" s="14">
        <f t="shared" si="94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41976.83185185185</v>
      </c>
      <c r="T1008" s="14">
        <f t="shared" si="94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42676.3752662037</v>
      </c>
      <c r="T1009" s="14">
        <f t="shared" si="94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42702.600868055553</v>
      </c>
      <c r="T1010" s="14">
        <f t="shared" si="94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42510.396365740737</v>
      </c>
      <c r="T1011" s="14">
        <f t="shared" si="94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42561.621087962958</v>
      </c>
      <c r="T1012" s="14">
        <f t="shared" si="94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41946.689756944441</v>
      </c>
      <c r="T1013" s="14">
        <f t="shared" si="94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42714.232083333329</v>
      </c>
      <c r="T1014" s="14">
        <f t="shared" si="94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42339.625648148147</v>
      </c>
      <c r="T1015" s="14">
        <f t="shared" si="94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41954.79415509259</v>
      </c>
      <c r="T1016" s="14">
        <f t="shared" si="94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42303.670081018521</v>
      </c>
      <c r="T1017" s="14">
        <f t="shared" si="94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42421.898796296293</v>
      </c>
      <c r="T1018" s="14">
        <f t="shared" si="94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42289.466840277775</v>
      </c>
      <c r="T1019" s="14">
        <f t="shared" si="94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42535.283946759257</v>
      </c>
      <c r="T1020" s="14">
        <f t="shared" si="94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42009.765613425923</v>
      </c>
      <c r="T1021" s="14">
        <f t="shared" si="94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42126.861215277771</v>
      </c>
      <c r="T1022" s="14">
        <f t="shared" si="94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42271.043645833335</v>
      </c>
      <c r="T1023" s="14">
        <f t="shared" si="94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42111.438391203701</v>
      </c>
      <c r="T1024" s="14">
        <f t="shared" si="94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42145.711354166669</v>
      </c>
      <c r="T1025" s="14">
        <f t="shared" si="94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7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42370.372256944444</v>
      </c>
      <c r="T1026" s="14">
        <f t="shared" si="94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5"/>
        <v>1.099283142857143</v>
      </c>
      <c r="P1027" s="7">
        <f t="shared" ref="P1027:P1090" si="96">E1027/L1027</f>
        <v>71.848571428571432</v>
      </c>
      <c r="Q1027" t="str">
        <f t="shared" ref="Q1027:Q1090" si="97">IF(ISNUMBER(SEARCH("film &amp; video",N1027)),"film &amp; video",IF(ISNUMBER(SEARCH("music",N1027)),"music",IF(ISNUMBER(SEARCH("technology",N1027)),"technology",IF(ISNUMBER(SEARCH("publishing",N1027)),"publishing",IF(ISNUMBER(SEARCH("photography",N1027)),"photography",IF(ISNUMBER(SEARCH("games",N1027)),"games",IF(ISNUMBER(SEARCH("theater",N1027)),"theater",IF(ISNUMBER(SEARCH("journalism",N1027)),"journalism",IF(ISNUMBER(SEARCH("food",N1027)),"food")))))))))</f>
        <v>music</v>
      </c>
      <c r="R1027" t="str">
        <f t="shared" ref="R1027:R1090" si="98">RIGHT(N:N,LEN(N:N)-(FIND("/",N1027)))</f>
        <v>electronic music</v>
      </c>
      <c r="S1027" s="11">
        <f t="shared" ref="S1027:S1090" si="99">(J1027/86400)+25569+(-5/24)</f>
        <v>42049.625428240739</v>
      </c>
      <c r="T1027" s="14">
        <f t="shared" ref="T1027:T1090" si="100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1">E1028/D1028</f>
        <v>1.0000828571428571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42426.199259259258</v>
      </c>
      <c r="T1028" s="14">
        <f t="shared" si="100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1.0309292094387414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41904.825775462959</v>
      </c>
      <c r="T1029" s="14">
        <f t="shared" si="100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42755.419039351851</v>
      </c>
      <c r="T1030" s="14">
        <f t="shared" si="100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42044.503553240742</v>
      </c>
      <c r="T1031" s="14">
        <f t="shared" si="100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42611.274872685179</v>
      </c>
      <c r="T1032" s="14">
        <f t="shared" si="100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42324.555671296293</v>
      </c>
      <c r="T1033" s="14">
        <f t="shared" si="100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42514.458622685182</v>
      </c>
      <c r="T1034" s="14">
        <f t="shared" si="100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42688.52407407407</v>
      </c>
      <c r="T1035" s="14">
        <f t="shared" si="100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42554.958379629628</v>
      </c>
      <c r="T1036" s="14">
        <f t="shared" si="100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42016.43310185185</v>
      </c>
      <c r="T1037" s="14">
        <f t="shared" si="100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41249.240624999999</v>
      </c>
      <c r="T1038" s="14">
        <f t="shared" si="100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42119.61414351852</v>
      </c>
      <c r="T1039" s="14">
        <f t="shared" si="100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42418.023414351854</v>
      </c>
      <c r="T1040" s="14">
        <f t="shared" si="100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42691.900995370372</v>
      </c>
      <c r="T1041" s="14">
        <f t="shared" si="100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42579.500104166662</v>
      </c>
      <c r="T1042" s="14">
        <f t="shared" si="100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41830.851759259254</v>
      </c>
      <c r="T1043" s="14">
        <f t="shared" si="100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41851.487824074073</v>
      </c>
      <c r="T1044" s="14">
        <f t="shared" si="100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42114.044618055552</v>
      </c>
      <c r="T1045" s="14">
        <f t="shared" si="100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42011.717604166661</v>
      </c>
      <c r="T1046" s="14">
        <f t="shared" si="100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41844.666087962956</v>
      </c>
      <c r="T1047" s="14">
        <f t="shared" si="100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42319.643055555549</v>
      </c>
      <c r="T1048" s="14">
        <f t="shared" si="100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41918.610127314816</v>
      </c>
      <c r="T1049" s="14">
        <f t="shared" si="100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42597.844780092586</v>
      </c>
      <c r="T1050" s="14">
        <f t="shared" si="100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42382.222743055558</v>
      </c>
      <c r="T1051" s="14">
        <f t="shared" si="100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42231.588854166665</v>
      </c>
      <c r="T1052" s="14">
        <f t="shared" si="100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41849.805844907409</v>
      </c>
      <c r="T1053" s="14">
        <f t="shared" si="100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42483.589062499996</v>
      </c>
      <c r="T1054" s="14">
        <f t="shared" si="100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42774.964490740742</v>
      </c>
      <c r="T1055" s="14">
        <f t="shared" si="100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41831.643506944441</v>
      </c>
      <c r="T1056" s="14">
        <f t="shared" si="100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42406.784085648142</v>
      </c>
      <c r="T1057" s="14">
        <f t="shared" si="100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42058.511307870365</v>
      </c>
      <c r="T1058" s="14">
        <f t="shared" si="100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42678.662997685184</v>
      </c>
      <c r="T1059" s="14">
        <f t="shared" si="100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42047.692627314813</v>
      </c>
      <c r="T1060" s="14">
        <f t="shared" si="100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42046.581666666665</v>
      </c>
      <c r="T1061" s="14">
        <f t="shared" si="100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42079.704780092587</v>
      </c>
      <c r="T1062" s="14">
        <f t="shared" si="100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42432.068379629629</v>
      </c>
      <c r="T1063" s="14">
        <f t="shared" si="100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42556.598854166667</v>
      </c>
      <c r="T1064" s="14">
        <f t="shared" si="100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42582.822476851848</v>
      </c>
      <c r="T1065" s="14">
        <f t="shared" si="100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41417.019710648143</v>
      </c>
      <c r="T1066" s="14">
        <f t="shared" si="100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41661.172708333332</v>
      </c>
      <c r="T1067" s="14">
        <f t="shared" si="100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41445.754421296289</v>
      </c>
      <c r="T1068" s="14">
        <f t="shared" si="100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41599.647349537037</v>
      </c>
      <c r="T1069" s="14">
        <f t="shared" si="100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42440.162777777776</v>
      </c>
      <c r="T1070" s="14">
        <f t="shared" si="100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41572.021516203698</v>
      </c>
      <c r="T1071" s="14">
        <f t="shared" si="100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41162.803495370368</v>
      </c>
      <c r="T1072" s="14">
        <f t="shared" si="100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42295.545057870368</v>
      </c>
      <c r="T1073" s="14">
        <f t="shared" si="100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41645.623807870368</v>
      </c>
      <c r="T1074" s="14">
        <f t="shared" si="100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40802.756261574068</v>
      </c>
      <c r="T1075" s="14">
        <f t="shared" si="100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41612.964641203704</v>
      </c>
      <c r="T1076" s="14">
        <f t="shared" si="100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41005.695787037032</v>
      </c>
      <c r="T1077" s="14">
        <f t="shared" si="100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41838.169560185182</v>
      </c>
      <c r="T1078" s="14">
        <f t="shared" si="100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42352.958460648144</v>
      </c>
      <c r="T1079" s="14">
        <f t="shared" si="100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40700.987511574072</v>
      </c>
      <c r="T1080" s="14">
        <f t="shared" si="100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42479.358055555553</v>
      </c>
      <c r="T1081" s="14">
        <f t="shared" si="100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41739.929780092592</v>
      </c>
      <c r="T1082" s="14">
        <f t="shared" si="100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42002.718657407408</v>
      </c>
      <c r="T1083" s="14">
        <f t="shared" si="100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41101.697777777772</v>
      </c>
      <c r="T1084" s="14">
        <f t="shared" si="100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41793.451192129629</v>
      </c>
      <c r="T1085" s="14">
        <f t="shared" si="100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41829.703749999993</v>
      </c>
      <c r="T1086" s="14">
        <f t="shared" si="100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42413.462673611109</v>
      </c>
      <c r="T1087" s="14">
        <f t="shared" si="100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41845.658460648148</v>
      </c>
      <c r="T1088" s="14">
        <f t="shared" si="100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41775.505636574067</v>
      </c>
      <c r="T1089" s="14">
        <f t="shared" si="100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7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41723.591053240736</v>
      </c>
      <c r="T1090" s="14">
        <f t="shared" si="100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1"/>
        <v>7.8266666666666665E-2</v>
      </c>
      <c r="P1091" s="7">
        <f t="shared" ref="P1091:P1154" si="102">E1091/L1091</f>
        <v>23.959183673469386</v>
      </c>
      <c r="Q1091" t="str">
        <f t="shared" ref="Q1091:Q1154" si="103">IF(ISNUMBER(SEARCH("film &amp; video",N1091)),"film &amp; video",IF(ISNUMBER(SEARCH("music",N1091)),"music",IF(ISNUMBER(SEARCH("technology",N1091)),"technology",IF(ISNUMBER(SEARCH("publishing",N1091)),"publishing",IF(ISNUMBER(SEARCH("photography",N1091)),"photography",IF(ISNUMBER(SEARCH("games",N1091)),"games",IF(ISNUMBER(SEARCH("theater",N1091)),"theater",IF(ISNUMBER(SEARCH("journalism",N1091)),"journalism",IF(ISNUMBER(SEARCH("food",N1091)),"food")))))))))</f>
        <v>games</v>
      </c>
      <c r="R1091" t="str">
        <f t="shared" ref="R1091:R1154" si="104">RIGHT(N:N,LEN(N:N)-(FIND("/",N1091)))</f>
        <v>video games</v>
      </c>
      <c r="S1091" s="11">
        <f t="shared" ref="S1091:S1154" si="105">(J1091/86400)+25569+(-5/24)</f>
        <v>42150.981192129628</v>
      </c>
      <c r="T1091" s="14">
        <f t="shared" ref="T1091:T1154" si="106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7">E1092/D1092</f>
        <v>3.8464497269020693E-4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42122.977465277778</v>
      </c>
      <c r="T1092" s="14">
        <f t="shared" si="106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0.125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42440.611944444441</v>
      </c>
      <c r="T1093" s="14">
        <f t="shared" si="106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41249.817569444444</v>
      </c>
      <c r="T1094" s="14">
        <f t="shared" si="106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42396.765474537031</v>
      </c>
      <c r="T1095" s="14">
        <f t="shared" si="106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40795.505011574074</v>
      </c>
      <c r="T1096" s="14">
        <f t="shared" si="106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41486.328935185185</v>
      </c>
      <c r="T1097" s="14">
        <f t="shared" si="106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41885.309652777774</v>
      </c>
      <c r="T1098" s="14">
        <f t="shared" si="106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41660.584224537037</v>
      </c>
      <c r="T1099" s="14">
        <f t="shared" si="106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41712.554340277777</v>
      </c>
      <c r="T1100" s="14">
        <f t="shared" si="106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42107.628101851849</v>
      </c>
      <c r="T1101" s="14">
        <f t="shared" si="106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42383.902442129627</v>
      </c>
      <c r="T1102" s="14">
        <f t="shared" si="106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42538.564097222225</v>
      </c>
      <c r="T1103" s="14">
        <f t="shared" si="106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41576.837094907409</v>
      </c>
      <c r="T1104" s="14">
        <f t="shared" si="106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42479.013773148145</v>
      </c>
      <c r="T1105" s="14">
        <f t="shared" si="106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41771.201631944445</v>
      </c>
      <c r="T1106" s="14">
        <f t="shared" si="106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41691.927395833329</v>
      </c>
      <c r="T1107" s="14">
        <f t="shared" si="106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40973.532118055555</v>
      </c>
      <c r="T1108" s="14">
        <f t="shared" si="106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41813.653055555551</v>
      </c>
      <c r="T1109" s="14">
        <f t="shared" si="106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40952.42864583333</v>
      </c>
      <c r="T1110" s="14">
        <f t="shared" si="106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42662.543865740743</v>
      </c>
      <c r="T1111" s="14">
        <f t="shared" si="106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41220.72479166666</v>
      </c>
      <c r="T1112" s="14">
        <f t="shared" si="106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42346.995254629626</v>
      </c>
      <c r="T1113" s="14">
        <f t="shared" si="106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41963.551053240742</v>
      </c>
      <c r="T1114" s="14">
        <f t="shared" si="106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41835.768749999996</v>
      </c>
      <c r="T1115" s="14">
        <f t="shared" si="106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41526.13758101852</v>
      </c>
      <c r="T1116" s="14">
        <f t="shared" si="106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42429.487210648142</v>
      </c>
      <c r="T1117" s="14">
        <f t="shared" si="106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41009.638981481483</v>
      </c>
      <c r="T1118" s="14">
        <f t="shared" si="106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42333.390196759261</v>
      </c>
      <c r="T1119" s="14">
        <f t="shared" si="106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41703.958090277774</v>
      </c>
      <c r="T1120" s="14">
        <f t="shared" si="106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41722.584074074075</v>
      </c>
      <c r="T1121" s="14">
        <f t="shared" si="106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40799.664351851847</v>
      </c>
      <c r="T1122" s="14">
        <f t="shared" si="106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42412.72587962963</v>
      </c>
      <c r="T1123" s="14">
        <f t="shared" si="106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41410.495659722219</v>
      </c>
      <c r="T1124" s="14">
        <f t="shared" si="106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41718.315370370365</v>
      </c>
      <c r="T1125" s="14">
        <f t="shared" si="106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42094.458923611113</v>
      </c>
      <c r="T1126" s="14">
        <f t="shared" si="106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42212.415856481479</v>
      </c>
      <c r="T1127" s="14">
        <f t="shared" si="106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42535.119143518517</v>
      </c>
      <c r="T1128" s="14">
        <f t="shared" si="106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41926.645833333328</v>
      </c>
      <c r="T1129" s="14">
        <f t="shared" si="106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41828.441168981481</v>
      </c>
      <c r="T1130" s="14">
        <f t="shared" si="106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42496.056631944441</v>
      </c>
      <c r="T1131" s="14">
        <f t="shared" si="106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41908.788194444445</v>
      </c>
      <c r="T1132" s="14">
        <f t="shared" si="106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42332.699861111112</v>
      </c>
      <c r="T1133" s="14">
        <f t="shared" si="106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42705.907071759262</v>
      </c>
      <c r="T1134" s="14">
        <f t="shared" si="106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41821.198854166665</v>
      </c>
      <c r="T1135" s="14">
        <f t="shared" si="106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41958.07671296296</v>
      </c>
      <c r="T1136" s="14">
        <f t="shared" si="106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42558.781180555554</v>
      </c>
      <c r="T1137" s="14">
        <f t="shared" si="106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42327.46329861111</v>
      </c>
      <c r="T1138" s="14">
        <f t="shared" si="106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42453.611354166664</v>
      </c>
      <c r="T1139" s="14">
        <f t="shared" si="106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42736.698275462964</v>
      </c>
      <c r="T1140" s="14">
        <f t="shared" si="106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41975.139189814814</v>
      </c>
      <c r="T1141" s="14">
        <f t="shared" si="106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42192.253715277773</v>
      </c>
      <c r="T1142" s="14">
        <f t="shared" si="106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42164.491319444445</v>
      </c>
      <c r="T1143" s="14">
        <f t="shared" si="106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42021.797766203701</v>
      </c>
      <c r="T1144" s="14">
        <f t="shared" si="106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42324.985254629624</v>
      </c>
      <c r="T1145" s="14">
        <f t="shared" si="106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42092.973611111105</v>
      </c>
      <c r="T1146" s="14">
        <f t="shared" si="106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41854.539259259254</v>
      </c>
      <c r="T1147" s="14">
        <f t="shared" si="106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41723.745057870365</v>
      </c>
      <c r="T1148" s="14">
        <f t="shared" si="106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41871.763692129629</v>
      </c>
      <c r="T1149" s="14">
        <f t="shared" si="106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42674.962743055548</v>
      </c>
      <c r="T1150" s="14">
        <f t="shared" si="106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42507.501921296294</v>
      </c>
      <c r="T1151" s="14">
        <f t="shared" si="106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42317.74623842592</v>
      </c>
      <c r="T1152" s="14">
        <f t="shared" si="106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42223.894247685188</v>
      </c>
      <c r="T1153" s="14">
        <f t="shared" si="106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7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42109.501296296294</v>
      </c>
      <c r="T1154" s="14">
        <f t="shared" si="106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7"/>
        <v>6.2500000000000003E-3</v>
      </c>
      <c r="P1155" s="7">
        <f t="shared" ref="P1155:P1218" si="108">E1155/L1155</f>
        <v>50</v>
      </c>
      <c r="Q1155" t="str">
        <f t="shared" ref="Q1155:Q1218" si="109">IF(ISNUMBER(SEARCH("film &amp; video",N1155)),"film &amp; video",IF(ISNUMBER(SEARCH("music",N1155)),"music",IF(ISNUMBER(SEARCH("technology",N1155)),"technology",IF(ISNUMBER(SEARCH("publishing",N1155)),"publishing",IF(ISNUMBER(SEARCH("photography",N1155)),"photography",IF(ISNUMBER(SEARCH("games",N1155)),"games",IF(ISNUMBER(SEARCH("theater",N1155)),"theater",IF(ISNUMBER(SEARCH("journalism",N1155)),"journalism",IF(ISNUMBER(SEARCH("food",N1155)),"food")))))))))</f>
        <v>food</v>
      </c>
      <c r="R1155" t="str">
        <f t="shared" ref="R1155:R1218" si="110">RIGHT(N:N,LEN(N:N)-(FIND("/",N1155)))</f>
        <v>food trucks</v>
      </c>
      <c r="S1155" s="11">
        <f t="shared" ref="S1155:S1218" si="111">(J1155/86400)+25569+(-5/24)</f>
        <v>42143.505844907406</v>
      </c>
      <c r="T1155" s="14">
        <f t="shared" ref="T1155:T1218" si="112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3">E1156/D1156</f>
        <v>6.5000000000000002E-2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42222.900532407402</v>
      </c>
      <c r="T1156" s="14">
        <f t="shared" si="112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7.5199999999999998E-3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41835.555648148147</v>
      </c>
      <c r="T1157" s="14">
        <f t="shared" si="112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42028.862986111104</v>
      </c>
      <c r="T1158" s="14">
        <f t="shared" si="112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41918.419907407406</v>
      </c>
      <c r="T1159" s="14">
        <f t="shared" si="112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41951.883425925924</v>
      </c>
      <c r="T1160" s="14">
        <f t="shared" si="112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42154.518113425926</v>
      </c>
      <c r="T1161" s="14">
        <f t="shared" si="112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42060.946597222217</v>
      </c>
      <c r="T1162" s="14">
        <f t="shared" si="112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42122.421168981477</v>
      </c>
      <c r="T1163" s="14">
        <f t="shared" si="112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41876.475277777776</v>
      </c>
      <c r="T1164" s="14">
        <f t="shared" si="112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41830.515277777777</v>
      </c>
      <c r="T1165" s="14">
        <f t="shared" si="112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42509.51599537037</v>
      </c>
      <c r="T1166" s="14">
        <f t="shared" si="112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41792.00613425926</v>
      </c>
      <c r="T1167" s="14">
        <f t="shared" si="112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42150.277106481481</v>
      </c>
      <c r="T1168" s="14">
        <f t="shared" si="112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41863.526562499996</v>
      </c>
      <c r="T1169" s="14">
        <f t="shared" si="112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42604.845659722218</v>
      </c>
      <c r="T1170" s="14">
        <f t="shared" si="112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42027.145405092589</v>
      </c>
      <c r="T1171" s="14">
        <f t="shared" si="112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42124.684849537036</v>
      </c>
      <c r="T1172" s="14">
        <f t="shared" si="112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41938.596377314811</v>
      </c>
      <c r="T1173" s="14">
        <f t="shared" si="112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41841.473981481475</v>
      </c>
      <c r="T1174" s="14">
        <f t="shared" si="112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42183.97751157407</v>
      </c>
      <c r="T1175" s="14">
        <f t="shared" si="112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42468.633414351854</v>
      </c>
      <c r="T1176" s="14">
        <f t="shared" si="112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42170.520127314812</v>
      </c>
      <c r="T1177" s="14">
        <f t="shared" si="112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42745.811319444438</v>
      </c>
      <c r="T1178" s="14">
        <f t="shared" si="112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41897.452499999999</v>
      </c>
      <c r="T1179" s="14">
        <f t="shared" si="112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41837.69736111111</v>
      </c>
      <c r="T1180" s="14">
        <f t="shared" si="112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42275.511886574073</v>
      </c>
      <c r="T1181" s="14">
        <f t="shared" si="112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41781.598541666666</v>
      </c>
      <c r="T1182" s="14">
        <f t="shared" si="112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42034.131030092591</v>
      </c>
      <c r="T1183" s="14">
        <f t="shared" si="112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42728.619074074071</v>
      </c>
      <c r="T1184" s="14">
        <f t="shared" si="112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42656.653043981474</v>
      </c>
      <c r="T1185" s="14">
        <f t="shared" si="112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42741.391331018516</v>
      </c>
      <c r="T1186" s="14">
        <f t="shared" si="112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42130.656817129631</v>
      </c>
      <c r="T1187" s="14">
        <f t="shared" si="112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42123.655034722215</v>
      </c>
      <c r="T1188" s="14">
        <f t="shared" si="112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42109.686608796292</v>
      </c>
      <c r="T1189" s="14">
        <f t="shared" si="112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42711.492361111108</v>
      </c>
      <c r="T1190" s="14">
        <f t="shared" si="112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42529.770775462959</v>
      </c>
      <c r="T1191" s="14">
        <f t="shared" si="112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41852.457465277774</v>
      </c>
      <c r="T1192" s="14">
        <f t="shared" si="112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42419.395370370366</v>
      </c>
      <c r="T1193" s="14">
        <f t="shared" si="112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42747.298356481479</v>
      </c>
      <c r="T1194" s="14">
        <f t="shared" si="112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42409.567743055552</v>
      </c>
      <c r="T1195" s="14">
        <f t="shared" si="112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42072.27984953703</v>
      </c>
      <c r="T1196" s="14">
        <f t="shared" si="112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42298.139502314814</v>
      </c>
      <c r="T1197" s="14">
        <f t="shared" si="112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42326.610405092586</v>
      </c>
      <c r="T1198" s="14">
        <f t="shared" si="112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42503.456412037034</v>
      </c>
      <c r="T1199" s="14">
        <f t="shared" si="112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42333.410717592589</v>
      </c>
      <c r="T1200" s="14">
        <f t="shared" si="112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42161.562499999993</v>
      </c>
      <c r="T1201" s="14">
        <f t="shared" si="112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42089.269166666665</v>
      </c>
      <c r="T1202" s="14">
        <f t="shared" si="112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42536.398680555554</v>
      </c>
      <c r="T1203" s="14">
        <f t="shared" si="112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42152.08048611111</v>
      </c>
      <c r="T1204" s="14">
        <f t="shared" si="112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42125.4065625</v>
      </c>
      <c r="T1205" s="14">
        <f t="shared" si="112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42297.539733796293</v>
      </c>
      <c r="T1206" s="14">
        <f t="shared" si="112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42138.298043981478</v>
      </c>
      <c r="T1207" s="14">
        <f t="shared" si="112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42772.567743055552</v>
      </c>
      <c r="T1208" s="14">
        <f t="shared" si="112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42430.221909722219</v>
      </c>
      <c r="T1209" s="14">
        <f t="shared" si="112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42423.500740740739</v>
      </c>
      <c r="T1210" s="14">
        <f t="shared" si="112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42761.637789351851</v>
      </c>
      <c r="T1211" s="14">
        <f t="shared" si="112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42132.733472222222</v>
      </c>
      <c r="T1212" s="14">
        <f t="shared" si="112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42515.658113425925</v>
      </c>
      <c r="T1213" s="14">
        <f t="shared" si="112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42318.741840277777</v>
      </c>
      <c r="T1214" s="14">
        <f t="shared" si="112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42731.547453703701</v>
      </c>
      <c r="T1215" s="14">
        <f t="shared" si="112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42104.632002314807</v>
      </c>
      <c r="T1216" s="14">
        <f t="shared" si="112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41759.714768518512</v>
      </c>
      <c r="T1217" s="14">
        <f t="shared" si="112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7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42247.408067129632</v>
      </c>
      <c r="T1218" s="14">
        <f t="shared" si="112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3"/>
        <v>1.026</v>
      </c>
      <c r="P1219" s="7">
        <f t="shared" ref="P1219:P1282" si="114">E1219/L1219</f>
        <v>148.57377049180329</v>
      </c>
      <c r="Q1219" t="str">
        <f t="shared" ref="Q1219:Q1282" si="115">IF(ISNUMBER(SEARCH("film &amp; video",N1219)),"film &amp; video",IF(ISNUMBER(SEARCH("music",N1219)),"music",IF(ISNUMBER(SEARCH("technology",N1219)),"technology",IF(ISNUMBER(SEARCH("publishing",N1219)),"publishing",IF(ISNUMBER(SEARCH("photography",N1219)),"photography",IF(ISNUMBER(SEARCH("games",N1219)),"games",IF(ISNUMBER(SEARCH("theater",N1219)),"theater",IF(ISNUMBER(SEARCH("journalism",N1219)),"journalism",IF(ISNUMBER(SEARCH("food",N1219)),"food")))))))))</f>
        <v>photography</v>
      </c>
      <c r="R1219" t="str">
        <f t="shared" ref="R1219:R1282" si="116">RIGHT(N:N,LEN(N:N)-(FIND("/",N1219)))</f>
        <v>photobooks</v>
      </c>
      <c r="S1219" s="11">
        <f t="shared" ref="S1219:S1282" si="117">(J1219/86400)+25569+(-5/24)</f>
        <v>42535.6011574074</v>
      </c>
      <c r="T1219" s="14">
        <f t="shared" ref="T1219:T1282" si="118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19">E1220/D1220</f>
        <v>1.7227777777777777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42278.453703703701</v>
      </c>
      <c r="T1220" s="14">
        <f t="shared" si="11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1.5916819571865444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42633.253622685188</v>
      </c>
      <c r="T1221" s="14">
        <f t="shared" si="11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42211.420277777775</v>
      </c>
      <c r="T1222" s="14">
        <f t="shared" si="11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42680.267222222225</v>
      </c>
      <c r="T1223" s="14">
        <f t="shared" si="11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42430.512118055551</v>
      </c>
      <c r="T1224" s="14">
        <f t="shared" si="11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42653.968854166662</v>
      </c>
      <c r="T1225" s="14">
        <f t="shared" si="11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41736.341458333329</v>
      </c>
      <c r="T1226" s="14">
        <f t="shared" si="118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41509.697662037033</v>
      </c>
      <c r="T1227" s="14">
        <f t="shared" si="118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41715.666446759256</v>
      </c>
      <c r="T1228" s="14">
        <f t="shared" si="118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41827.710833333331</v>
      </c>
      <c r="T1229" s="14">
        <f t="shared" si="118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40754.520925925921</v>
      </c>
      <c r="T1230" s="14">
        <f t="shared" si="118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40985.251469907402</v>
      </c>
      <c r="T1231" s="14">
        <f t="shared" si="118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40568.764236111107</v>
      </c>
      <c r="T1232" s="14">
        <f t="shared" si="11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42193.733425925922</v>
      </c>
      <c r="T1233" s="14">
        <f t="shared" si="118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41506.639699074069</v>
      </c>
      <c r="T1234" s="14">
        <f t="shared" si="118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40939.740439814814</v>
      </c>
      <c r="T1235" s="14">
        <f t="shared" si="11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42007.580347222225</v>
      </c>
      <c r="T1236" s="14">
        <f t="shared" si="118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41582.927071759259</v>
      </c>
      <c r="T1237" s="14">
        <f t="shared" si="11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41110.47180555555</v>
      </c>
      <c r="T1238" s="14">
        <f t="shared" si="118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41125.074826388889</v>
      </c>
      <c r="T1239" s="14">
        <f t="shared" si="11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40731.402037037034</v>
      </c>
      <c r="T1240" s="14">
        <f t="shared" si="11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40883.754247685181</v>
      </c>
      <c r="T1241" s="14">
        <f t="shared" si="11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41408.831678240742</v>
      </c>
      <c r="T1242" s="14">
        <f t="shared" si="118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41923.629398148143</v>
      </c>
      <c r="T1243" s="14">
        <f t="shared" si="11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40781.957199074073</v>
      </c>
      <c r="T1244" s="14">
        <f t="shared" si="11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40671.670960648145</v>
      </c>
      <c r="T1245" s="14">
        <f t="shared" si="11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41355.617164351854</v>
      </c>
      <c r="T1246" s="14">
        <f t="shared" si="11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41774.391597222224</v>
      </c>
      <c r="T1247" s="14">
        <f t="shared" si="11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40837.835057870368</v>
      </c>
      <c r="T1248" s="14">
        <f t="shared" si="11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41370.083969907406</v>
      </c>
      <c r="T1249" s="14">
        <f t="shared" si="11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41767.448530092588</v>
      </c>
      <c r="T1250" s="14">
        <f t="shared" si="11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41067.532534722217</v>
      </c>
      <c r="T1251" s="14">
        <f t="shared" si="11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41843.434386574074</v>
      </c>
      <c r="T1252" s="14">
        <f t="shared" si="11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40751.606099537035</v>
      </c>
      <c r="T1253" s="14">
        <f t="shared" si="11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41543.779733796291</v>
      </c>
      <c r="T1254" s="14">
        <f t="shared" si="11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41855.575312499997</v>
      </c>
      <c r="T1255" s="14">
        <f t="shared" si="11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40487.413032407407</v>
      </c>
      <c r="T1256" s="14">
        <f t="shared" si="11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41579.637175925927</v>
      </c>
      <c r="T1257" s="14">
        <f t="shared" si="11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40921.711006944439</v>
      </c>
      <c r="T1258" s="14">
        <f t="shared" si="11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40586.877199074072</v>
      </c>
      <c r="T1259" s="14">
        <f t="shared" si="11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41487.402916666666</v>
      </c>
      <c r="T1260" s="14">
        <f t="shared" si="11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41766.762314814812</v>
      </c>
      <c r="T1261" s="14">
        <f t="shared" si="11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41666.63449074074</v>
      </c>
      <c r="T1262" s="14">
        <f t="shared" si="11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41638.134571759256</v>
      </c>
      <c r="T1263" s="14">
        <f t="shared" si="11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41656.554305555554</v>
      </c>
      <c r="T1264" s="14">
        <f t="shared" si="11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41691.875810185185</v>
      </c>
      <c r="T1265" s="14">
        <f t="shared" si="11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41547.454664351848</v>
      </c>
      <c r="T1266" s="14">
        <f t="shared" si="11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40465.446932870364</v>
      </c>
      <c r="T1267" s="14">
        <f t="shared" si="11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41620.668344907404</v>
      </c>
      <c r="T1268" s="14">
        <f t="shared" si="11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41449.376828703702</v>
      </c>
      <c r="T1269" s="14">
        <f t="shared" si="11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41507.637118055551</v>
      </c>
      <c r="T1270" s="14">
        <f t="shared" si="11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42445.614722222221</v>
      </c>
      <c r="T1271" s="14">
        <f t="shared" si="11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40933.648634259254</v>
      </c>
      <c r="T1272" s="14">
        <f t="shared" si="11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41561.475219907406</v>
      </c>
      <c r="T1273" s="14">
        <f t="shared" si="11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40274.536793981482</v>
      </c>
      <c r="T1274" s="14">
        <f t="shared" si="11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41852.521886574068</v>
      </c>
      <c r="T1275" s="14">
        <f t="shared" si="11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41116.481770833328</v>
      </c>
      <c r="T1276" s="14">
        <f t="shared" si="11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41458.659571759257</v>
      </c>
      <c r="T1277" s="14">
        <f t="shared" si="11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40007.49591435185</v>
      </c>
      <c r="T1278" s="14">
        <f t="shared" si="11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41121.35355324074</v>
      </c>
      <c r="T1279" s="14">
        <f t="shared" si="11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41786.346828703703</v>
      </c>
      <c r="T1280" s="14">
        <f t="shared" si="11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41681.890856481477</v>
      </c>
      <c r="T1281" s="14">
        <f t="shared" si="11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7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40513.54923611111</v>
      </c>
      <c r="T1282" s="14">
        <f t="shared" si="11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9"/>
        <v>1.1071428571428572</v>
      </c>
      <c r="P1283" s="7">
        <f t="shared" ref="P1283:P1346" si="120">E1283/L1283</f>
        <v>104.72972972972973</v>
      </c>
      <c r="Q1283" t="str">
        <f t="shared" ref="Q1283:Q1346" si="121">IF(ISNUMBER(SEARCH("film &amp; video",N1283)),"film &amp; video",IF(ISNUMBER(SEARCH("music",N1283)),"music",IF(ISNUMBER(SEARCH("technology",N1283)),"technology",IF(ISNUMBER(SEARCH("publishing",N1283)),"publishing",IF(ISNUMBER(SEARCH("photography",N1283)),"photography",IF(ISNUMBER(SEARCH("games",N1283)),"games",IF(ISNUMBER(SEARCH("theater",N1283)),"theater",IF(ISNUMBER(SEARCH("journalism",N1283)),"journalism",IF(ISNUMBER(SEARCH("food",N1283)),"food")))))))))</f>
        <v>music</v>
      </c>
      <c r="R1283" t="str">
        <f t="shared" ref="R1283:R1346" si="122">RIGHT(N:N,LEN(N:N)-(FIND("/",N1283)))</f>
        <v>rock</v>
      </c>
      <c r="S1283" s="11">
        <f t="shared" ref="S1283:S1346" si="123">(J1283/86400)+25569+(-5/24)</f>
        <v>41463.535138888888</v>
      </c>
      <c r="T1283" s="14">
        <f t="shared" ref="T1283:T1346" si="124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5">E1284/D1284</f>
        <v>1.2361333333333333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41586.266840277771</v>
      </c>
      <c r="T1284" s="14">
        <f t="shared" si="124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2.1105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41320.50913194444</v>
      </c>
      <c r="T1285" s="14">
        <f t="shared" si="124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42712.026412037034</v>
      </c>
      <c r="T1286" s="14">
        <f t="shared" si="124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42160.374710648146</v>
      </c>
      <c r="T1287" s="14">
        <f t="shared" si="124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42039.176238425927</v>
      </c>
      <c r="T1288" s="14">
        <f t="shared" si="124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42107.412685185183</v>
      </c>
      <c r="T1289" s="14">
        <f t="shared" si="124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42560.946331018517</v>
      </c>
      <c r="T1290" s="14">
        <f t="shared" si="124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42708.926446759258</v>
      </c>
      <c r="T1291" s="14">
        <f t="shared" si="124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42086.406608796293</v>
      </c>
      <c r="T1292" s="14">
        <f t="shared" si="124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42064.444340277776</v>
      </c>
      <c r="T1293" s="14">
        <f t="shared" si="124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42256.555879629632</v>
      </c>
      <c r="T1294" s="14">
        <f t="shared" si="124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42292.492719907408</v>
      </c>
      <c r="T1295" s="14">
        <f t="shared" si="124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42278.245335648149</v>
      </c>
      <c r="T1296" s="14">
        <f t="shared" si="124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42184.364548611113</v>
      </c>
      <c r="T1297" s="14">
        <f t="shared" si="124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42422.842280092591</v>
      </c>
      <c r="T1298" s="14">
        <f t="shared" si="124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42461.538865740738</v>
      </c>
      <c r="T1299" s="14">
        <f t="shared" si="124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42458.472592592589</v>
      </c>
      <c r="T1300" s="14">
        <f t="shared" si="124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42169.606006944443</v>
      </c>
      <c r="T1301" s="14">
        <f t="shared" si="124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42483.466874999998</v>
      </c>
      <c r="T1302" s="14">
        <f t="shared" si="124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42195.541412037033</v>
      </c>
      <c r="T1303" s="14">
        <f t="shared" si="124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42674.849664351852</v>
      </c>
      <c r="T1304" s="14">
        <f t="shared" si="124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42566.232870370368</v>
      </c>
      <c r="T1305" s="14">
        <f t="shared" si="124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42746.986168981479</v>
      </c>
      <c r="T1306" s="14">
        <f t="shared" si="124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42543.457268518519</v>
      </c>
      <c r="T1307" s="14">
        <f t="shared" si="124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41947.249236111107</v>
      </c>
      <c r="T1308" s="14">
        <f t="shared" si="124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42387.294895833336</v>
      </c>
      <c r="T1309" s="14">
        <f t="shared" si="124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42611.405231481483</v>
      </c>
      <c r="T1310" s="14">
        <f t="shared" si="124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42257.674398148149</v>
      </c>
      <c r="T1311" s="14">
        <f t="shared" si="124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42556.458912037029</v>
      </c>
      <c r="T1312" s="14">
        <f t="shared" si="124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42669.593969907401</v>
      </c>
      <c r="T1313" s="14">
        <f t="shared" si="124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42082.494467592587</v>
      </c>
      <c r="T1314" s="14">
        <f t="shared" si="124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42402.50131944444</v>
      </c>
      <c r="T1315" s="14">
        <f t="shared" si="124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42604.461342592585</v>
      </c>
      <c r="T1316" s="14">
        <f t="shared" si="124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42278.289907407401</v>
      </c>
      <c r="T1317" s="14">
        <f t="shared" si="124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42393.753576388888</v>
      </c>
      <c r="T1318" s="14">
        <f t="shared" si="124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42520.027152777773</v>
      </c>
      <c r="T1319" s="14">
        <f t="shared" si="124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41984.835324074076</v>
      </c>
      <c r="T1320" s="14">
        <f t="shared" si="124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41816.603761574072</v>
      </c>
      <c r="T1321" s="14">
        <f t="shared" si="124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42705.482013888883</v>
      </c>
      <c r="T1322" s="14">
        <f t="shared" si="124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42697.540937499994</v>
      </c>
      <c r="T1323" s="14">
        <f t="shared" si="124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42115.448206018518</v>
      </c>
      <c r="T1324" s="14">
        <f t="shared" si="124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42451.490115740737</v>
      </c>
      <c r="T1325" s="14">
        <f t="shared" si="124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42626.425370370365</v>
      </c>
      <c r="T1326" s="14">
        <f t="shared" si="124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42703.877719907403</v>
      </c>
      <c r="T1327" s="14">
        <f t="shared" si="124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41974.583657407406</v>
      </c>
      <c r="T1328" s="14">
        <f t="shared" si="124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42123.470312500001</v>
      </c>
      <c r="T1329" s="14">
        <f t="shared" si="124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42612.434421296297</v>
      </c>
      <c r="T1330" s="14">
        <f t="shared" si="124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41935.013252314813</v>
      </c>
      <c r="T1331" s="14">
        <f t="shared" si="124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42522.068391203698</v>
      </c>
      <c r="T1332" s="14">
        <f t="shared" si="124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42569.295763888884</v>
      </c>
      <c r="T1333" s="14">
        <f t="shared" si="124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42731.851944444446</v>
      </c>
      <c r="T1334" s="14">
        <f t="shared" si="124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41805.8984375</v>
      </c>
      <c r="T1335" s="14">
        <f t="shared" si="124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42410.565821759257</v>
      </c>
      <c r="T1336" s="14">
        <f t="shared" si="124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42313.728032407402</v>
      </c>
      <c r="T1337" s="14">
        <f t="shared" si="124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41955.655416666668</v>
      </c>
      <c r="T1338" s="14">
        <f t="shared" si="124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42767.368969907409</v>
      </c>
      <c r="T1339" s="14">
        <f t="shared" si="124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42188.595289351848</v>
      </c>
      <c r="T1340" s="14">
        <f t="shared" si="124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41936.438831018517</v>
      </c>
      <c r="T1341" s="14">
        <f t="shared" si="124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41836.387187499997</v>
      </c>
      <c r="T1342" s="14">
        <f t="shared" si="124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42612.415706018517</v>
      </c>
      <c r="T1343" s="14">
        <f t="shared" si="124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42172.608090277776</v>
      </c>
      <c r="T1344" s="14">
        <f t="shared" si="124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42542.318090277775</v>
      </c>
      <c r="T1345" s="14">
        <f t="shared" si="124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7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42522.581469907404</v>
      </c>
      <c r="T1346" s="14">
        <f t="shared" si="124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5"/>
        <v>1.25</v>
      </c>
      <c r="P1347" s="7">
        <f t="shared" ref="P1347:P1410" si="126">E1347/L1347</f>
        <v>53.571428571428569</v>
      </c>
      <c r="Q1347" t="str">
        <f t="shared" ref="Q1347:Q1410" si="127">IF(ISNUMBER(SEARCH("film &amp; video",N1347)),"film &amp; video",IF(ISNUMBER(SEARCH("music",N1347)),"music",IF(ISNUMBER(SEARCH("technology",N1347)),"technology",IF(ISNUMBER(SEARCH("publishing",N1347)),"publishing",IF(ISNUMBER(SEARCH("photography",N1347)),"photography",IF(ISNUMBER(SEARCH("games",N1347)),"games",IF(ISNUMBER(SEARCH("theater",N1347)),"theater",IF(ISNUMBER(SEARCH("journalism",N1347)),"journalism",IF(ISNUMBER(SEARCH("food",N1347)),"food")))))))))</f>
        <v>publishing</v>
      </c>
      <c r="R1347" t="str">
        <f t="shared" ref="R1347:R1410" si="128">RIGHT(N:N,LEN(N:N)-(FIND("/",N1347)))</f>
        <v>nonfiction</v>
      </c>
      <c r="S1347" s="11">
        <f t="shared" ref="S1347:S1410" si="129">(J1347/86400)+25569+(-5/24)</f>
        <v>41799.606006944443</v>
      </c>
      <c r="T1347" s="14">
        <f t="shared" ref="T1347:T1410" si="130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1">E1348/D1348</f>
        <v>1.473265306122449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41421.867488425924</v>
      </c>
      <c r="T1348" s="14">
        <f t="shared" si="130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1.022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42040.429687499993</v>
      </c>
      <c r="T1349" s="14">
        <f t="shared" si="130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41963.297835648147</v>
      </c>
      <c r="T1350" s="14">
        <f t="shared" si="130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42317.124247685184</v>
      </c>
      <c r="T1351" s="14">
        <f t="shared" si="130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42333.804791666662</v>
      </c>
      <c r="T1352" s="14">
        <f t="shared" si="130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42382.531759259255</v>
      </c>
      <c r="T1353" s="14">
        <f t="shared" si="130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42200.369976851849</v>
      </c>
      <c r="T1354" s="14">
        <f t="shared" si="130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41308.909583333334</v>
      </c>
      <c r="T1355" s="14">
        <f t="shared" si="130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42502.599293981482</v>
      </c>
      <c r="T1356" s="14">
        <f t="shared" si="130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41213.046354166661</v>
      </c>
      <c r="T1357" s="14">
        <f t="shared" si="130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41429.830555555549</v>
      </c>
      <c r="T1358" s="14">
        <f t="shared" si="130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41304.753900462958</v>
      </c>
      <c r="T1359" s="14">
        <f t="shared" si="130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40689.362534722219</v>
      </c>
      <c r="T1360" s="14">
        <f t="shared" si="130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40668.606365740736</v>
      </c>
      <c r="T1361" s="14">
        <f t="shared" si="130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41095.692361111105</v>
      </c>
      <c r="T1362" s="14">
        <f t="shared" si="130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41781.508935185186</v>
      </c>
      <c r="T1363" s="14">
        <f t="shared" si="130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41464.726053240738</v>
      </c>
      <c r="T1364" s="14">
        <f t="shared" si="130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42396.635729166665</v>
      </c>
      <c r="T1365" s="14">
        <f t="shared" si="130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41951.487337962964</v>
      </c>
      <c r="T1366" s="14">
        <f t="shared" si="130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42049.524907407402</v>
      </c>
      <c r="T1367" s="14">
        <f t="shared" si="130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41924.787766203699</v>
      </c>
      <c r="T1368" s="14">
        <f t="shared" si="130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42291.794560185182</v>
      </c>
      <c r="T1369" s="14">
        <f t="shared" si="130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42145.982569444437</v>
      </c>
      <c r="T1370" s="14">
        <f t="shared" si="130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41710.385949074072</v>
      </c>
      <c r="T1371" s="14">
        <f t="shared" si="130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41547.795023148145</v>
      </c>
      <c r="T1372" s="14">
        <f t="shared" si="130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42101.550254629627</v>
      </c>
      <c r="T1373" s="14">
        <f t="shared" si="130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41072.53162037037</v>
      </c>
      <c r="T1374" s="14">
        <f t="shared" si="130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42704.743437499994</v>
      </c>
      <c r="T1375" s="14">
        <f t="shared" si="130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42423.953564814808</v>
      </c>
      <c r="T1376" s="14">
        <f t="shared" si="130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42719.857858796291</v>
      </c>
      <c r="T1377" s="14">
        <f t="shared" si="130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42677.460717592585</v>
      </c>
      <c r="T1378" s="14">
        <f t="shared" si="130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42747.01122685185</v>
      </c>
      <c r="T1379" s="14">
        <f t="shared" si="130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42568.551041666666</v>
      </c>
      <c r="T1380" s="14">
        <f t="shared" si="130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42130.283287037033</v>
      </c>
      <c r="T1381" s="14">
        <f t="shared" si="130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42141.554467592585</v>
      </c>
      <c r="T1382" s="14">
        <f t="shared" si="130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42703.006076388883</v>
      </c>
      <c r="T1383" s="14">
        <f t="shared" si="130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41370.591851851852</v>
      </c>
      <c r="T1384" s="14">
        <f t="shared" si="130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42706.866643518515</v>
      </c>
      <c r="T1385" s="14">
        <f t="shared" si="130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42160.526874999996</v>
      </c>
      <c r="T1386" s="14">
        <f t="shared" si="130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42433.480567129627</v>
      </c>
      <c r="T1387" s="14">
        <f t="shared" si="130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42184.438530092586</v>
      </c>
      <c r="T1388" s="14">
        <f t="shared" si="130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42126.712905092594</v>
      </c>
      <c r="T1389" s="14">
        <f t="shared" si="130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42634.406446759262</v>
      </c>
      <c r="T1390" s="14">
        <f t="shared" si="130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42565.272650462961</v>
      </c>
      <c r="T1391" s="14">
        <f t="shared" si="130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42087.594976851855</v>
      </c>
      <c r="T1392" s="14">
        <f t="shared" si="130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42193.442337962959</v>
      </c>
      <c r="T1393" s="14">
        <f t="shared" si="130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42400.946597222217</v>
      </c>
      <c r="T1394" s="14">
        <f t="shared" si="130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42553.473645833328</v>
      </c>
      <c r="T1395" s="14">
        <f t="shared" si="130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42751.936643518515</v>
      </c>
      <c r="T1396" s="14">
        <f t="shared" si="130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42719.700011574074</v>
      </c>
      <c r="T1397" s="14">
        <f t="shared" si="130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42018.790300925924</v>
      </c>
      <c r="T1398" s="14">
        <f t="shared" si="130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42640.709606481476</v>
      </c>
      <c r="T1399" s="14">
        <f t="shared" si="130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42526.665902777771</v>
      </c>
      <c r="T1400" s="14">
        <f t="shared" si="130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41888.795983796292</v>
      </c>
      <c r="T1401" s="14">
        <f t="shared" si="130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42498.132789351854</v>
      </c>
      <c r="T1402" s="14">
        <f t="shared" si="130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41399.787893518514</v>
      </c>
      <c r="T1403" s="14">
        <f t="shared" si="130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42064.845034722217</v>
      </c>
      <c r="T1404" s="14">
        <f t="shared" si="130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41450.854571759257</v>
      </c>
      <c r="T1405" s="14">
        <f t="shared" si="130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42032.30190972222</v>
      </c>
      <c r="T1406" s="14">
        <f t="shared" si="130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41941.472233796296</v>
      </c>
      <c r="T1407" s="14">
        <f t="shared" si="130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42297.224618055552</v>
      </c>
      <c r="T1408" s="14">
        <f t="shared" si="130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41838.32844907407</v>
      </c>
      <c r="T1409" s="14">
        <f t="shared" si="130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7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42291.663842592585</v>
      </c>
      <c r="T1410" s="14">
        <f t="shared" si="130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1"/>
        <v>0</v>
      </c>
      <c r="P1411" s="7" t="e">
        <f t="shared" ref="P1411:P1474" si="132">E1411/L1411</f>
        <v>#DIV/0!</v>
      </c>
      <c r="Q1411" t="str">
        <f t="shared" ref="Q1411:Q1474" si="133">IF(ISNUMBER(SEARCH("film &amp; video",N1411)),"film &amp; video",IF(ISNUMBER(SEARCH("music",N1411)),"music",IF(ISNUMBER(SEARCH("technology",N1411)),"technology",IF(ISNUMBER(SEARCH("publishing",N1411)),"publishing",IF(ISNUMBER(SEARCH("photography",N1411)),"photography",IF(ISNUMBER(SEARCH("games",N1411)),"games",IF(ISNUMBER(SEARCH("theater",N1411)),"theater",IF(ISNUMBER(SEARCH("journalism",N1411)),"journalism",IF(ISNUMBER(SEARCH("food",N1411)),"food")))))))))</f>
        <v>publishing</v>
      </c>
      <c r="R1411" t="str">
        <f t="shared" ref="R1411:R1474" si="134">RIGHT(N:N,LEN(N:N)-(FIND("/",N1411)))</f>
        <v>translations</v>
      </c>
      <c r="S1411" s="11">
        <f t="shared" ref="S1411:S1474" si="135">(J1411/86400)+25569+(-5/24)</f>
        <v>41944.925173611111</v>
      </c>
      <c r="T1411" s="14">
        <f t="shared" ref="T1411:T1474" si="136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7">E1412/D1412</f>
        <v>1.6666666666666666E-4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42479.110185185178</v>
      </c>
      <c r="T1412" s="14">
        <f t="shared" si="136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2.3333333333333335E-3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42012.850694444445</v>
      </c>
      <c r="T1413" s="14">
        <f t="shared" si="136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41946.855312499996</v>
      </c>
      <c r="T1414" s="14">
        <f t="shared" si="136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42360.228819444441</v>
      </c>
      <c r="T1415" s="14">
        <f t="shared" si="136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42708.044756944444</v>
      </c>
      <c r="T1416" s="14">
        <f t="shared" si="136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42192.467488425922</v>
      </c>
      <c r="T1417" s="14">
        <f t="shared" si="136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42299.717812499999</v>
      </c>
      <c r="T1418" s="14">
        <f t="shared" si="136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42231.941828703704</v>
      </c>
      <c r="T1419" s="14">
        <f t="shared" si="136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42395.248078703698</v>
      </c>
      <c r="T1420" s="14">
        <f t="shared" si="136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42622.24790509259</v>
      </c>
      <c r="T1421" s="14">
        <f t="shared" si="136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42524.459328703706</v>
      </c>
      <c r="T1422" s="14">
        <f t="shared" si="136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42013.707280092589</v>
      </c>
      <c r="T1423" s="14">
        <f t="shared" si="136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42604.031296296293</v>
      </c>
      <c r="T1424" s="14">
        <f t="shared" si="136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42340.151979166665</v>
      </c>
      <c r="T1425" s="14">
        <f t="shared" si="136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42676.509282407402</v>
      </c>
      <c r="T1426" s="14">
        <f t="shared" si="136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42092.923136574071</v>
      </c>
      <c r="T1427" s="14">
        <f t="shared" si="136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42180.181944444441</v>
      </c>
      <c r="T1428" s="14">
        <f t="shared" si="136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42601.643344907403</v>
      </c>
      <c r="T1429" s="14">
        <f t="shared" si="136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42432.171493055554</v>
      </c>
      <c r="T1430" s="14">
        <f t="shared" si="136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42073.852337962962</v>
      </c>
      <c r="T1431" s="14">
        <f t="shared" si="136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41961.605185185188</v>
      </c>
      <c r="T1432" s="14">
        <f t="shared" si="136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42304.002499999995</v>
      </c>
      <c r="T1433" s="14">
        <f t="shared" si="136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42175.572083333333</v>
      </c>
      <c r="T1434" s="14">
        <f t="shared" si="136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42673.417534722219</v>
      </c>
      <c r="T1435" s="14">
        <f t="shared" si="136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42142.558773148143</v>
      </c>
      <c r="T1436" s="14">
        <f t="shared" si="136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42258.57199074074</v>
      </c>
      <c r="T1437" s="14">
        <f t="shared" si="136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42391.141863425924</v>
      </c>
      <c r="T1438" s="14">
        <f t="shared" si="136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41796.32336805555</v>
      </c>
      <c r="T1439" s="14">
        <f t="shared" si="136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42457.663182870368</v>
      </c>
      <c r="T1440" s="14">
        <f t="shared" si="136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42040.621539351851</v>
      </c>
      <c r="T1441" s="14">
        <f t="shared" si="136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42486.540081018517</v>
      </c>
      <c r="T1442" s="14">
        <f t="shared" si="136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42198.557511574072</v>
      </c>
      <c r="T1443" s="14">
        <f t="shared" si="136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42485.437013888884</v>
      </c>
      <c r="T1444" s="14">
        <f t="shared" si="136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42707.71769675926</v>
      </c>
      <c r="T1445" s="14">
        <f t="shared" si="136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42199.665069444447</v>
      </c>
      <c r="T1446" s="14">
        <f t="shared" si="136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42139.333969907406</v>
      </c>
      <c r="T1447" s="14">
        <f t="shared" si="136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42461.239328703705</v>
      </c>
      <c r="T1448" s="14">
        <f t="shared" si="136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42529.52238425926</v>
      </c>
      <c r="T1449" s="14">
        <f t="shared" si="136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42115.728217592587</v>
      </c>
      <c r="T1450" s="14">
        <f t="shared" si="136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42086.603067129625</v>
      </c>
      <c r="T1451" s="14">
        <f t="shared" si="136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42389.962928240733</v>
      </c>
      <c r="T1452" s="14">
        <f t="shared" si="136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41931.75068287037</v>
      </c>
      <c r="T1453" s="14">
        <f t="shared" si="136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41818.494942129626</v>
      </c>
      <c r="T1454" s="14">
        <f t="shared" si="136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42795.487812499996</v>
      </c>
      <c r="T1455" s="14">
        <f t="shared" si="136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42463.658333333333</v>
      </c>
      <c r="T1456" s="14">
        <f t="shared" si="136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41832.46435185185</v>
      </c>
      <c r="T1457" s="14">
        <f t="shared" si="136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42708.460243055553</v>
      </c>
      <c r="T1458" s="14">
        <f t="shared" si="136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42289.688009259255</v>
      </c>
      <c r="T1459" s="14">
        <f t="shared" si="136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41831.49722222222</v>
      </c>
      <c r="T1460" s="14">
        <f t="shared" si="136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42311.996481481481</v>
      </c>
      <c r="T1461" s="14">
        <f t="shared" si="136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41915.688634259255</v>
      </c>
      <c r="T1462" s="14">
        <f t="shared" si="136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41899.436967592592</v>
      </c>
      <c r="T1463" s="14">
        <f t="shared" si="136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41344.454525462963</v>
      </c>
      <c r="T1464" s="14">
        <f t="shared" si="136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41326.702986111108</v>
      </c>
      <c r="T1465" s="14">
        <f t="shared" si="136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41291.453217592592</v>
      </c>
      <c r="T1466" s="14">
        <f t="shared" si="136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40959.526064814811</v>
      </c>
      <c r="T1467" s="14">
        <f t="shared" si="136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42339.963726851849</v>
      </c>
      <c r="T1468" s="14">
        <f t="shared" si="136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40933.593576388885</v>
      </c>
      <c r="T1469" s="14">
        <f t="shared" si="136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40645.806122685179</v>
      </c>
      <c r="T1470" s="14">
        <f t="shared" si="136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41290.390150462961</v>
      </c>
      <c r="T1471" s="14">
        <f t="shared" si="136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41250.618784722217</v>
      </c>
      <c r="T1472" s="14">
        <f t="shared" si="136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42073.749236111107</v>
      </c>
      <c r="T1473" s="14">
        <f t="shared" si="136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7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41533.33452546296</v>
      </c>
      <c r="T1474" s="14">
        <f t="shared" si="136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7"/>
        <v>1.20516</v>
      </c>
      <c r="P1475" s="7">
        <f t="shared" ref="P1475:P1538" si="138">E1475/L1475</f>
        <v>38.462553191489363</v>
      </c>
      <c r="Q1475" t="str">
        <f t="shared" ref="Q1475:Q1538" si="139">IF(ISNUMBER(SEARCH("film &amp; video",N1475)),"film &amp; video",IF(ISNUMBER(SEARCH("music",N1475)),"music",IF(ISNUMBER(SEARCH("technology",N1475)),"technology",IF(ISNUMBER(SEARCH("publishing",N1475)),"publishing",IF(ISNUMBER(SEARCH("photography",N1475)),"photography",IF(ISNUMBER(SEARCH("games",N1475)),"games",IF(ISNUMBER(SEARCH("theater",N1475)),"theater",IF(ISNUMBER(SEARCH("journalism",N1475)),"journalism",IF(ISNUMBER(SEARCH("food",N1475)),"food")))))))))</f>
        <v>publishing</v>
      </c>
      <c r="R1475" t="str">
        <f t="shared" ref="R1475:R1538" si="140">RIGHT(N:N,LEN(N:N)-(FIND("/",N1475)))</f>
        <v>radio &amp; podcasts</v>
      </c>
      <c r="S1475" s="11">
        <f t="shared" ref="S1475:S1538" si="141">(J1475/86400)+25569+(-5/24)</f>
        <v>40939.771284722221</v>
      </c>
      <c r="T1475" s="14">
        <f t="shared" ref="T1475:T1538" si="142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3">E1476/D1476</f>
        <v>1.1226666666666667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41500.519583333335</v>
      </c>
      <c r="T1476" s="14">
        <f t="shared" si="142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1.8866966666666667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41960.514618055553</v>
      </c>
      <c r="T1477" s="14">
        <f t="shared" si="142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40765.833587962959</v>
      </c>
      <c r="T1478" s="14">
        <f t="shared" si="142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40840.407453703701</v>
      </c>
      <c r="T1479" s="14">
        <f t="shared" si="142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41394.663344907407</v>
      </c>
      <c r="T1480" s="14">
        <f t="shared" si="142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41754.536909722221</v>
      </c>
      <c r="T1481" s="14">
        <f t="shared" si="142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41464.725682870368</v>
      </c>
      <c r="T1482" s="14">
        <f t="shared" si="142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41550.714641203704</v>
      </c>
      <c r="T1483" s="14">
        <f t="shared" si="142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41136.649722222217</v>
      </c>
      <c r="T1484" s="14">
        <f t="shared" si="142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42547.984664351847</v>
      </c>
      <c r="T1485" s="14">
        <f t="shared" si="142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41052.992627314808</v>
      </c>
      <c r="T1486" s="14">
        <f t="shared" si="142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42130.587650462963</v>
      </c>
      <c r="T1487" s="14">
        <f t="shared" si="142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42031.960196759253</v>
      </c>
      <c r="T1488" s="14">
        <f t="shared" si="142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42554.709155092591</v>
      </c>
      <c r="T1489" s="14">
        <f t="shared" si="142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41614.354861111111</v>
      </c>
      <c r="T1490" s="14">
        <f t="shared" si="142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41198.403379629628</v>
      </c>
      <c r="T1491" s="14">
        <f t="shared" si="142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41520.352708333332</v>
      </c>
      <c r="T1492" s="14">
        <f t="shared" si="142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41991.505127314813</v>
      </c>
      <c r="T1493" s="14">
        <f t="shared" si="142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40682.676458333335</v>
      </c>
      <c r="T1494" s="14">
        <f t="shared" si="142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41411.658275462956</v>
      </c>
      <c r="T1495" s="14">
        <f t="shared" si="142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42067.514039351845</v>
      </c>
      <c r="T1496" s="14">
        <f t="shared" si="142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40752.581377314811</v>
      </c>
      <c r="T1497" s="14">
        <f t="shared" si="142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41838.266886574071</v>
      </c>
      <c r="T1498" s="14">
        <f t="shared" si="142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41444.434282407405</v>
      </c>
      <c r="T1499" s="14">
        <f t="shared" si="142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41840.775208333333</v>
      </c>
      <c r="T1500" s="14">
        <f t="shared" si="142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42526.798993055556</v>
      </c>
      <c r="T1501" s="14">
        <f t="shared" si="142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41365.69626157407</v>
      </c>
      <c r="T1502" s="14">
        <f t="shared" si="142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42163.3752662037</v>
      </c>
      <c r="T1503" s="14">
        <f t="shared" si="142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42426.33425925926</v>
      </c>
      <c r="T1504" s="14">
        <f t="shared" si="142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42606.13890046296</v>
      </c>
      <c r="T1505" s="14">
        <f t="shared" si="142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41772.44935185185</v>
      </c>
      <c r="T1506" s="14">
        <f t="shared" si="142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42414.234988425924</v>
      </c>
      <c r="T1507" s="14">
        <f t="shared" si="142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41814.577592592592</v>
      </c>
      <c r="T1508" s="14">
        <f t="shared" si="142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40254.242002314808</v>
      </c>
      <c r="T1509" s="14">
        <f t="shared" si="142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41786.406030092592</v>
      </c>
      <c r="T1510" s="14">
        <f t="shared" si="142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42751.325057870366</v>
      </c>
      <c r="T1511" s="14">
        <f t="shared" si="142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41809.176828703705</v>
      </c>
      <c r="T1512" s="14">
        <f t="shared" si="142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42296.375046296293</v>
      </c>
      <c r="T1513" s="14">
        <f t="shared" si="142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42741.476145833331</v>
      </c>
      <c r="T1514" s="14">
        <f t="shared" si="142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41806.42900462963</v>
      </c>
      <c r="T1515" s="14">
        <f t="shared" si="142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42234.389351851853</v>
      </c>
      <c r="T1516" s="14">
        <f t="shared" si="142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42415.04510416666</v>
      </c>
      <c r="T1517" s="14">
        <f t="shared" si="142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42619.258009259262</v>
      </c>
      <c r="T1518" s="14">
        <f t="shared" si="142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41948.358252314814</v>
      </c>
      <c r="T1519" s="14">
        <f t="shared" si="142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41760.611712962964</v>
      </c>
      <c r="T1520" s="14">
        <f t="shared" si="142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41782.533368055556</v>
      </c>
      <c r="T1521" s="14">
        <f t="shared" si="142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41955.649456018517</v>
      </c>
      <c r="T1522" s="14">
        <f t="shared" si="142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42492.959386574068</v>
      </c>
      <c r="T1523" s="14">
        <f t="shared" si="142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41899.621979166666</v>
      </c>
      <c r="T1524" s="14">
        <f t="shared" si="142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41964.543009259258</v>
      </c>
      <c r="T1525" s="14">
        <f t="shared" si="142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42756.292708333327</v>
      </c>
      <c r="T1526" s="14">
        <f t="shared" si="142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42570.494652777772</v>
      </c>
      <c r="T1527" s="14">
        <f t="shared" si="142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42339.067673611113</v>
      </c>
      <c r="T1528" s="14">
        <f t="shared" si="142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42780.392199074071</v>
      </c>
      <c r="T1529" s="14">
        <f t="shared" si="142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42736.524560185186</v>
      </c>
      <c r="T1530" s="14">
        <f t="shared" si="142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42052.420370370368</v>
      </c>
      <c r="T1531" s="14">
        <f t="shared" si="142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42275.558969907404</v>
      </c>
      <c r="T1532" s="14">
        <f t="shared" si="142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41941.594050925924</v>
      </c>
      <c r="T1533" s="14">
        <f t="shared" si="142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42391.266956018517</v>
      </c>
      <c r="T1534" s="14">
        <f t="shared" si="142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42442.793715277774</v>
      </c>
      <c r="T1535" s="14">
        <f t="shared" si="142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42221.465995370367</v>
      </c>
      <c r="T1536" s="14">
        <f t="shared" si="142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42484.620729166665</v>
      </c>
      <c r="T1537" s="14">
        <f t="shared" si="142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7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42213.593865740739</v>
      </c>
      <c r="T1538" s="14">
        <f t="shared" si="142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3"/>
        <v>1.7989999999999999</v>
      </c>
      <c r="P1539" s="7">
        <f t="shared" ref="P1539:P1602" si="144">E1539/L1539</f>
        <v>96.375</v>
      </c>
      <c r="Q1539" t="str">
        <f t="shared" ref="Q1539:Q1602" si="145">IF(ISNUMBER(SEARCH("film &amp; video",N1539)),"film &amp; video",IF(ISNUMBER(SEARCH("music",N1539)),"music",IF(ISNUMBER(SEARCH("technology",N1539)),"technology",IF(ISNUMBER(SEARCH("publishing",N1539)),"publishing",IF(ISNUMBER(SEARCH("photography",N1539)),"photography",IF(ISNUMBER(SEARCH("games",N1539)),"games",IF(ISNUMBER(SEARCH("theater",N1539)),"theater",IF(ISNUMBER(SEARCH("journalism",N1539)),"journalism",IF(ISNUMBER(SEARCH("food",N1539)),"food")))))))))</f>
        <v>photography</v>
      </c>
      <c r="R1539" t="str">
        <f t="shared" ref="R1539:R1602" si="146">RIGHT(N:N,LEN(N:N)-(FIND("/",N1539)))</f>
        <v>photobooks</v>
      </c>
      <c r="S1539" s="11">
        <f t="shared" ref="S1539:S1602" si="147">(J1539/86400)+25569+(-5/24)</f>
        <v>42552.106793981475</v>
      </c>
      <c r="T1539" s="14">
        <f t="shared" ref="T1539:T1602" si="148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49">E1540/D1540</f>
        <v>1.0262857142857142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41981.57372685185</v>
      </c>
      <c r="T1540" s="14">
        <f t="shared" si="14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1.359861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42705.710868055554</v>
      </c>
      <c r="T1541" s="14">
        <f t="shared" si="14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41938.798796296294</v>
      </c>
      <c r="T1542" s="14">
        <f t="shared" si="14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41974.503912037035</v>
      </c>
      <c r="T1543" s="14">
        <f t="shared" si="14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42170.788194444445</v>
      </c>
      <c r="T1544" s="14">
        <f t="shared" si="14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41935.301319444443</v>
      </c>
      <c r="T1545" s="14">
        <f t="shared" si="14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42052.842870370368</v>
      </c>
      <c r="T1546" s="14">
        <f t="shared" si="14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42031.676319444443</v>
      </c>
      <c r="T1547" s="14">
        <f t="shared" si="14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41839.004618055551</v>
      </c>
      <c r="T1548" s="14">
        <f t="shared" si="14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42782.218541666669</v>
      </c>
      <c r="T1549" s="14">
        <f t="shared" si="14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42286.673842592594</v>
      </c>
      <c r="T1550" s="14">
        <f t="shared" si="14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42280.927766203698</v>
      </c>
      <c r="T1551" s="14">
        <f t="shared" si="14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42472.24113425926</v>
      </c>
      <c r="T1552" s="14">
        <f t="shared" si="14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42121.616192129623</v>
      </c>
      <c r="T1553" s="14">
        <f t="shared" si="14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41892.480416666665</v>
      </c>
      <c r="T1554" s="14">
        <f t="shared" si="14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42219.074618055551</v>
      </c>
      <c r="T1555" s="14">
        <f t="shared" si="14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42188.043865740743</v>
      </c>
      <c r="T1556" s="14">
        <f t="shared" si="14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42241.405462962961</v>
      </c>
      <c r="T1557" s="14">
        <f t="shared" si="14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42524.944722222215</v>
      </c>
      <c r="T1558" s="14">
        <f t="shared" si="14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41871.444826388884</v>
      </c>
      <c r="T1559" s="14">
        <f t="shared" si="14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42185.189340277771</v>
      </c>
      <c r="T1560" s="14">
        <f t="shared" si="14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42107.844895833332</v>
      </c>
      <c r="T1561" s="14">
        <f t="shared" si="14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41935.812418981477</v>
      </c>
      <c r="T1562" s="14">
        <f t="shared" si="14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41554.833368055552</v>
      </c>
      <c r="T1563" s="14">
        <f t="shared" si="148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40079.357824074068</v>
      </c>
      <c r="T1564" s="14">
        <f t="shared" si="148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41652.534155092588</v>
      </c>
      <c r="T1565" s="14">
        <f t="shared" si="14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42121.158668981479</v>
      </c>
      <c r="T1566" s="14">
        <f t="shared" si="14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40672.521539351852</v>
      </c>
      <c r="T1567" s="14">
        <f t="shared" si="14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42549.708379629628</v>
      </c>
      <c r="T1568" s="14">
        <f t="shared" si="148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41671.728530092594</v>
      </c>
      <c r="T1569" s="14">
        <f t="shared" si="14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41961.853993055549</v>
      </c>
      <c r="T1570" s="14">
        <f t="shared" si="148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41389.471226851849</v>
      </c>
      <c r="T1571" s="14">
        <f t="shared" si="14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42438.605115740742</v>
      </c>
      <c r="T1572" s="14">
        <f t="shared" si="148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42144.56114583333</v>
      </c>
      <c r="T1573" s="14">
        <f t="shared" si="148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42403.824756944443</v>
      </c>
      <c r="T1574" s="14">
        <f t="shared" si="148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42785.791689814818</v>
      </c>
      <c r="T1575" s="14">
        <f t="shared" si="14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42017.719085648147</v>
      </c>
      <c r="T1576" s="14">
        <f t="shared" si="14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41799.315925925919</v>
      </c>
      <c r="T1577" s="14">
        <f t="shared" si="148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42140.670925925922</v>
      </c>
      <c r="T1578" s="14">
        <f t="shared" si="14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41054.639444444438</v>
      </c>
      <c r="T1579" s="14">
        <f t="shared" si="148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40398.857534722221</v>
      </c>
      <c r="T1580" s="14">
        <f t="shared" si="14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41481.788090277776</v>
      </c>
      <c r="T1581" s="14">
        <f t="shared" si="14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40989.841736111106</v>
      </c>
      <c r="T1582" s="14">
        <f t="shared" si="148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42325.240624999999</v>
      </c>
      <c r="T1583" s="14">
        <f t="shared" si="14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42246.581631944442</v>
      </c>
      <c r="T1584" s="14">
        <f t="shared" si="14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41877.696655092594</v>
      </c>
      <c r="T1585" s="14">
        <f t="shared" si="14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41779.440983796296</v>
      </c>
      <c r="T1586" s="14">
        <f t="shared" si="14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42707.687129629623</v>
      </c>
      <c r="T1587" s="14">
        <f t="shared" si="14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42068.896087962959</v>
      </c>
      <c r="T1588" s="14">
        <f t="shared" si="14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41956.742650462962</v>
      </c>
      <c r="T1589" s="14">
        <f t="shared" si="14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42005.041655092595</v>
      </c>
      <c r="T1590" s="14">
        <f t="shared" si="14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42256.776458333326</v>
      </c>
      <c r="T1591" s="14">
        <f t="shared" si="14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42240.648888888885</v>
      </c>
      <c r="T1592" s="14">
        <f t="shared" si="14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42433.517835648141</v>
      </c>
      <c r="T1593" s="14">
        <f t="shared" si="14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42045.86440972222</v>
      </c>
      <c r="T1594" s="14">
        <f t="shared" si="14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42033.63721064815</v>
      </c>
      <c r="T1595" s="14">
        <f t="shared" si="14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42445.504421296289</v>
      </c>
      <c r="T1596" s="14">
        <f t="shared" si="14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41779.84175925926</v>
      </c>
      <c r="T1597" s="14">
        <f t="shared" si="148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41941.221863425926</v>
      </c>
      <c r="T1598" s="14">
        <f t="shared" si="14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42603.145798611113</v>
      </c>
      <c r="T1599" s="14">
        <f t="shared" si="14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42151.459004629629</v>
      </c>
      <c r="T1600" s="14">
        <f t="shared" si="14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42438.330740740734</v>
      </c>
      <c r="T1601" s="14">
        <f t="shared" si="14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7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41790.848981481475</v>
      </c>
      <c r="T1602" s="14">
        <f t="shared" si="14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9"/>
        <v>1.082492</v>
      </c>
      <c r="P1603" s="7">
        <f t="shared" ref="P1603:P1666" si="150">E1603/L1603</f>
        <v>48.325535714285714</v>
      </c>
      <c r="Q1603" t="str">
        <f t="shared" ref="Q1603:Q1666" si="151">IF(ISNUMBER(SEARCH("film &amp; video",N1603)),"film &amp; video",IF(ISNUMBER(SEARCH("music",N1603)),"music",IF(ISNUMBER(SEARCH("technology",N1603)),"technology",IF(ISNUMBER(SEARCH("publishing",N1603)),"publishing",IF(ISNUMBER(SEARCH("photography",N1603)),"photography",IF(ISNUMBER(SEARCH("games",N1603)),"games",IF(ISNUMBER(SEARCH("theater",N1603)),"theater",IF(ISNUMBER(SEARCH("journalism",N1603)),"journalism",IF(ISNUMBER(SEARCH("food",N1603)),"food")))))))))</f>
        <v>music</v>
      </c>
      <c r="R1603" t="str">
        <f t="shared" ref="R1603:R1666" si="152">RIGHT(N:N,LEN(N:N)-(FIND("/",N1603)))</f>
        <v>rock</v>
      </c>
      <c r="S1603" s="11">
        <f t="shared" ref="S1603:S1666" si="153">(J1603/86400)+25569+(-5/24)</f>
        <v>40637.884641203702</v>
      </c>
      <c r="T1603" s="14">
        <f t="shared" ref="T1603:T1666" si="154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5">E1604/D1604</f>
        <v>1.0016666666666667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40788.089317129627</v>
      </c>
      <c r="T1604" s="14">
        <f t="shared" si="154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1.0003299999999999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40875.961331018516</v>
      </c>
      <c r="T1605" s="14">
        <f t="shared" si="154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40945.636979166666</v>
      </c>
      <c r="T1606" s="14">
        <f t="shared" si="154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40746.804548611108</v>
      </c>
      <c r="T1607" s="14">
        <f t="shared" si="154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40535.903217592589</v>
      </c>
      <c r="T1608" s="14">
        <f t="shared" si="154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41053.600127314814</v>
      </c>
      <c r="T1609" s="14">
        <f t="shared" si="154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41607.622523148144</v>
      </c>
      <c r="T1610" s="14">
        <f t="shared" si="154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40795.792928240735</v>
      </c>
      <c r="T1611" s="14">
        <f t="shared" si="154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41228.716550925921</v>
      </c>
      <c r="T1612" s="14">
        <f t="shared" si="154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41408.792037037034</v>
      </c>
      <c r="T1613" s="14">
        <f t="shared" si="154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41246.666481481479</v>
      </c>
      <c r="T1614" s="14">
        <f t="shared" si="154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41081.861134259256</v>
      </c>
      <c r="T1615" s="14">
        <f t="shared" si="154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41794.772789351853</v>
      </c>
      <c r="T1616" s="14">
        <f t="shared" si="154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40844.842546296291</v>
      </c>
      <c r="T1617" s="14">
        <f t="shared" si="154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41194.507187499999</v>
      </c>
      <c r="T1618" s="14">
        <f t="shared" si="154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41546.455879629626</v>
      </c>
      <c r="T1619" s="14">
        <f t="shared" si="154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41301.446006944439</v>
      </c>
      <c r="T1620" s="14">
        <f t="shared" si="154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41875.977847222217</v>
      </c>
      <c r="T1621" s="14">
        <f t="shared" si="154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41321.131249999999</v>
      </c>
      <c r="T1622" s="14">
        <f t="shared" si="154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41003.398321759254</v>
      </c>
      <c r="T1623" s="14">
        <f t="shared" si="154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41950.086504629631</v>
      </c>
      <c r="T1624" s="14">
        <f t="shared" si="154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41453.480196759258</v>
      </c>
      <c r="T1625" s="14">
        <f t="shared" si="154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41243.158969907403</v>
      </c>
      <c r="T1626" s="14">
        <f t="shared" si="154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41135.491354166668</v>
      </c>
      <c r="T1627" s="14">
        <f t="shared" si="154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41579.639664351846</v>
      </c>
      <c r="T1628" s="14">
        <f t="shared" si="154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41205.498715277776</v>
      </c>
      <c r="T1629" s="14">
        <f t="shared" si="154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41774.528726851851</v>
      </c>
      <c r="T1630" s="14">
        <f t="shared" si="154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41645.658946759257</v>
      </c>
      <c r="T1631" s="14">
        <f t="shared" si="154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40939.629340277774</v>
      </c>
      <c r="T1632" s="14">
        <f t="shared" si="154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41164.65116898148</v>
      </c>
      <c r="T1633" s="14">
        <f t="shared" si="154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40750.132569444446</v>
      </c>
      <c r="T1634" s="14">
        <f t="shared" si="154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40896.675416666665</v>
      </c>
      <c r="T1635" s="14">
        <f t="shared" si="154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40657.981493055551</v>
      </c>
      <c r="T1636" s="14">
        <f t="shared" si="154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42502.660428240742</v>
      </c>
      <c r="T1637" s="14">
        <f t="shared" si="154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40662.878333333334</v>
      </c>
      <c r="T1638" s="14">
        <f t="shared" si="154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40122.543287037035</v>
      </c>
      <c r="T1639" s="14">
        <f t="shared" si="154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41288.478796296295</v>
      </c>
      <c r="T1640" s="14">
        <f t="shared" si="154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40941.444039351853</v>
      </c>
      <c r="T1641" s="14">
        <f t="shared" si="154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40379.022627314815</v>
      </c>
      <c r="T1642" s="14">
        <f t="shared" si="154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41962.388240740744</v>
      </c>
      <c r="T1643" s="14">
        <f t="shared" si="154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40687.816284722219</v>
      </c>
      <c r="T1644" s="14">
        <f t="shared" si="154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41146.615879629629</v>
      </c>
      <c r="T1645" s="14">
        <f t="shared" si="154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41174.851388888885</v>
      </c>
      <c r="T1646" s="14">
        <f t="shared" si="154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41521.40902777778</v>
      </c>
      <c r="T1647" s="14">
        <f t="shared" si="154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41833.241932870369</v>
      </c>
      <c r="T1648" s="14">
        <f t="shared" si="154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41039.201122685183</v>
      </c>
      <c r="T1649" s="14">
        <f t="shared" si="154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40592.496319444443</v>
      </c>
      <c r="T1650" s="14">
        <f t="shared" si="154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41737.476331018515</v>
      </c>
      <c r="T1651" s="14">
        <f t="shared" si="154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41526.227280092593</v>
      </c>
      <c r="T1652" s="14">
        <f t="shared" si="154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40625.692361111105</v>
      </c>
      <c r="T1653" s="14">
        <f t="shared" si="154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41572.284641203703</v>
      </c>
      <c r="T1654" s="14">
        <f t="shared" si="154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40626.626111111109</v>
      </c>
      <c r="T1655" s="14">
        <f t="shared" si="154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40987.682407407403</v>
      </c>
      <c r="T1656" s="14">
        <f t="shared" si="154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40974.583564814813</v>
      </c>
      <c r="T1657" s="14">
        <f t="shared" si="154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41226.720509259256</v>
      </c>
      <c r="T1658" s="14">
        <f t="shared" si="154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41023.573703703703</v>
      </c>
      <c r="T1659" s="14">
        <f t="shared" si="154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41223.013506944444</v>
      </c>
      <c r="T1660" s="14">
        <f t="shared" si="154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41596.705104166664</v>
      </c>
      <c r="T1661" s="14">
        <f t="shared" si="154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42459.485532407409</v>
      </c>
      <c r="T1662" s="14">
        <f t="shared" si="154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42343.789710648147</v>
      </c>
      <c r="T1663" s="14">
        <f t="shared" si="154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40847.99</v>
      </c>
      <c r="T1664" s="14">
        <f t="shared" si="154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42005.813738425924</v>
      </c>
      <c r="T1665" s="14">
        <f t="shared" si="154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7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40939.553449074076</v>
      </c>
      <c r="T1666" s="14">
        <f t="shared" si="154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5"/>
        <v>1.1945714285714286</v>
      </c>
      <c r="P1667" s="7">
        <f t="shared" ref="P1667:P1730" si="156">E1667/L1667</f>
        <v>44.956989247311824</v>
      </c>
      <c r="Q1667" t="str">
        <f t="shared" ref="Q1667:Q1730" si="157">IF(ISNUMBER(SEARCH("film &amp; video",N1667)),"film &amp; video",IF(ISNUMBER(SEARCH("music",N1667)),"music",IF(ISNUMBER(SEARCH("technology",N1667)),"technology",IF(ISNUMBER(SEARCH("publishing",N1667)),"publishing",IF(ISNUMBER(SEARCH("photography",N1667)),"photography",IF(ISNUMBER(SEARCH("games",N1667)),"games",IF(ISNUMBER(SEARCH("theater",N1667)),"theater",IF(ISNUMBER(SEARCH("journalism",N1667)),"journalism",IF(ISNUMBER(SEARCH("food",N1667)),"food")))))))))</f>
        <v>music</v>
      </c>
      <c r="R1667" t="str">
        <f t="shared" ref="R1667:R1730" si="158">RIGHT(N:N,LEN(N:N)-(FIND("/",N1667)))</f>
        <v>pop</v>
      </c>
      <c r="S1667" s="11">
        <f t="shared" ref="S1667:S1730" si="159">(J1667/86400)+25569+(-5/24)</f>
        <v>40564.441122685181</v>
      </c>
      <c r="T1667" s="14">
        <f t="shared" ref="T1667:T1730" si="160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1">E1668/D1668</f>
        <v>1.6088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41331.04482638889</v>
      </c>
      <c r="T1668" s="14">
        <f t="shared" si="160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1.2685294117647059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41681.862245370365</v>
      </c>
      <c r="T1669" s="14">
        <f t="shared" si="160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40844.941423611112</v>
      </c>
      <c r="T1670" s="14">
        <f t="shared" si="160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42461.676805555551</v>
      </c>
      <c r="T1671" s="14">
        <f t="shared" si="160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40313.722210648142</v>
      </c>
      <c r="T1672" s="14">
        <f t="shared" si="160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42553.335810185185</v>
      </c>
      <c r="T1673" s="14">
        <f t="shared" si="160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41034.448263888888</v>
      </c>
      <c r="T1674" s="14">
        <f t="shared" si="160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42039.670046296298</v>
      </c>
      <c r="T1675" s="14">
        <f t="shared" si="160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42569.397060185183</v>
      </c>
      <c r="T1676" s="14">
        <f t="shared" si="160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40802.524768518517</v>
      </c>
      <c r="T1677" s="14">
        <f t="shared" si="160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40973.517905092587</v>
      </c>
      <c r="T1678" s="14">
        <f t="shared" si="160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42416.198796296296</v>
      </c>
      <c r="T1679" s="14">
        <f t="shared" si="160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41662.646655092591</v>
      </c>
      <c r="T1680" s="14">
        <f t="shared" si="160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40722.860474537032</v>
      </c>
      <c r="T1681" s="14">
        <f t="shared" si="160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41802.549386574072</v>
      </c>
      <c r="T1682" s="14">
        <f t="shared" si="160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42773.91300925926</v>
      </c>
      <c r="T1683" s="14">
        <f t="shared" si="160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42779.005324074074</v>
      </c>
      <c r="T1684" s="14">
        <f t="shared" si="160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42808.57335648148</v>
      </c>
      <c r="T1685" s="14">
        <f t="shared" si="160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42783.606956018521</v>
      </c>
      <c r="T1686" s="14">
        <f t="shared" si="160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42788.041932870365</v>
      </c>
      <c r="T1687" s="14">
        <f t="shared" si="160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42792.635636574072</v>
      </c>
      <c r="T1688" s="14">
        <f t="shared" si="160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42801.838483796295</v>
      </c>
      <c r="T1689" s="14">
        <f t="shared" si="160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42804.326319444437</v>
      </c>
      <c r="T1690" s="14">
        <f t="shared" si="160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42780.734143518515</v>
      </c>
      <c r="T1691" s="14">
        <f t="shared" si="160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42801.222708333335</v>
      </c>
      <c r="T1692" s="14">
        <f t="shared" si="160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42795.493148148147</v>
      </c>
      <c r="T1693" s="14">
        <f t="shared" si="160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42787.94290509259</v>
      </c>
      <c r="T1694" s="14">
        <f t="shared" si="160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42803.711944444447</v>
      </c>
      <c r="T1695" s="14">
        <f t="shared" si="160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42791.461504629631</v>
      </c>
      <c r="T1696" s="14">
        <f t="shared" si="160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42800.823078703703</v>
      </c>
      <c r="T1697" s="14">
        <f t="shared" si="160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42795.861238425925</v>
      </c>
      <c r="T1698" s="14">
        <f t="shared" si="160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42804.824629629627</v>
      </c>
      <c r="T1699" s="14">
        <f t="shared" si="160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42795.999537037038</v>
      </c>
      <c r="T1700" s="14">
        <f t="shared" si="160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42806.655613425923</v>
      </c>
      <c r="T1701" s="14">
        <f t="shared" si="160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42795.863310185181</v>
      </c>
      <c r="T1702" s="14">
        <f t="shared" si="160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41989.456076388888</v>
      </c>
      <c r="T1703" s="14">
        <f t="shared" si="160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42063.661458333336</v>
      </c>
      <c r="T1704" s="14">
        <f t="shared" si="160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42187.073344907403</v>
      </c>
      <c r="T1705" s="14">
        <f t="shared" si="160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42020.931400462963</v>
      </c>
      <c r="T1706" s="14">
        <f t="shared" si="160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42244.808402777773</v>
      </c>
      <c r="T1707" s="14">
        <f t="shared" si="160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42179.098055555551</v>
      </c>
      <c r="T1708" s="14">
        <f t="shared" si="160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42427.512673611105</v>
      </c>
      <c r="T1709" s="14">
        <f t="shared" si="160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42451.658634259256</v>
      </c>
      <c r="T1710" s="14">
        <f t="shared" si="160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41841.355486111112</v>
      </c>
      <c r="T1711" s="14">
        <f t="shared" si="160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42341.382962962962</v>
      </c>
      <c r="T1712" s="14">
        <f t="shared" si="160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41852.437893518516</v>
      </c>
      <c r="T1713" s="14">
        <f t="shared" si="160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42125.705474537033</v>
      </c>
      <c r="T1714" s="14">
        <f t="shared" si="160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41887.592731481483</v>
      </c>
      <c r="T1715" s="14">
        <f t="shared" si="160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42095.710196759253</v>
      </c>
      <c r="T1716" s="14">
        <f t="shared" si="160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42064.009085648147</v>
      </c>
      <c r="T1717" s="14">
        <f t="shared" si="160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42673.369201388887</v>
      </c>
      <c r="T1718" s="14">
        <f t="shared" si="160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42460.773587962962</v>
      </c>
      <c r="T1719" s="14">
        <f t="shared" si="160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42460.402187499996</v>
      </c>
      <c r="T1720" s="14">
        <f t="shared" si="160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41869.326284722221</v>
      </c>
      <c r="T1721" s="14">
        <f t="shared" si="160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41922.574895833335</v>
      </c>
      <c r="T1722" s="14">
        <f t="shared" si="160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42319.25304398148</v>
      </c>
      <c r="T1723" s="14">
        <f t="shared" si="160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42425.752650462957</v>
      </c>
      <c r="T1724" s="14">
        <f t="shared" si="160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42129.617071759254</v>
      </c>
      <c r="T1725" s="14">
        <f t="shared" si="160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41912.724097222221</v>
      </c>
      <c r="T1726" s="14">
        <f t="shared" si="160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41845.759826388887</v>
      </c>
      <c r="T1727" s="14">
        <f t="shared" si="160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41788.711388888885</v>
      </c>
      <c r="T1728" s="14">
        <f t="shared" si="160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42044.719641203701</v>
      </c>
      <c r="T1729" s="14">
        <f t="shared" si="160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7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42268.417523148142</v>
      </c>
      <c r="T1730" s="14">
        <f t="shared" si="160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1"/>
        <v>0</v>
      </c>
      <c r="P1731" s="7" t="e">
        <f t="shared" ref="P1731:P1794" si="162">E1731/L1731</f>
        <v>#DIV/0!</v>
      </c>
      <c r="Q1731" t="str">
        <f t="shared" ref="Q1731:Q1794" si="163">IF(ISNUMBER(SEARCH("film &amp; video",N1731)),"film &amp; video",IF(ISNUMBER(SEARCH("music",N1731)),"music",IF(ISNUMBER(SEARCH("technology",N1731)),"technology",IF(ISNUMBER(SEARCH("publishing",N1731)),"publishing",IF(ISNUMBER(SEARCH("photography",N1731)),"photography",IF(ISNUMBER(SEARCH("games",N1731)),"games",IF(ISNUMBER(SEARCH("theater",N1731)),"theater",IF(ISNUMBER(SEARCH("journalism",N1731)),"journalism",IF(ISNUMBER(SEARCH("food",N1731)),"food")))))))))</f>
        <v>music</v>
      </c>
      <c r="R1731" t="str">
        <f t="shared" ref="R1731:R1794" si="164">RIGHT(N:N,LEN(N:N)-(FIND("/",N1731)))</f>
        <v>faith</v>
      </c>
      <c r="S1731" s="11">
        <f t="shared" ref="S1731:S1794" si="165">(J1731/86400)+25569+(-5/24)</f>
        <v>42470.843819444439</v>
      </c>
      <c r="T1731" s="14">
        <f t="shared" ref="T1731:T1794" si="166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7">E1732/D1732</f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42271.879432870366</v>
      </c>
      <c r="T1732" s="14">
        <f t="shared" si="166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42152.698518518511</v>
      </c>
      <c r="T1733" s="14">
        <f t="shared" si="166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42325.475474537037</v>
      </c>
      <c r="T1734" s="14">
        <f t="shared" si="166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42614.467291666668</v>
      </c>
      <c r="T1735" s="14">
        <f t="shared" si="166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42101.828194444439</v>
      </c>
      <c r="T1736" s="14">
        <f t="shared" si="166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42559.605844907404</v>
      </c>
      <c r="T1737" s="14">
        <f t="shared" si="166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42286.65315972222</v>
      </c>
      <c r="T1738" s="14">
        <f t="shared" si="166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42175.740648148145</v>
      </c>
      <c r="T1739" s="14">
        <f t="shared" si="166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41884.665995370371</v>
      </c>
      <c r="T1740" s="14">
        <f t="shared" si="166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42435.665879629632</v>
      </c>
      <c r="T1741" s="14">
        <f t="shared" si="166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42171.609050925923</v>
      </c>
      <c r="T1742" s="14">
        <f t="shared" si="166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42120.419803240737</v>
      </c>
      <c r="T1743" s="14">
        <f t="shared" si="166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42710.668634259258</v>
      </c>
      <c r="T1744" s="14">
        <f t="shared" si="166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42586.717303240737</v>
      </c>
      <c r="T1745" s="14">
        <f t="shared" si="166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42026.396724537037</v>
      </c>
      <c r="T1746" s="14">
        <f t="shared" si="166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42690.051365740735</v>
      </c>
      <c r="T1747" s="14">
        <f t="shared" si="166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42667.968368055554</v>
      </c>
      <c r="T1748" s="14">
        <f t="shared" si="166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42292.22719907407</v>
      </c>
      <c r="T1749" s="14">
        <f t="shared" si="166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42219.742395833331</v>
      </c>
      <c r="T1750" s="14">
        <f t="shared" si="166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42758.767604166664</v>
      </c>
      <c r="T1751" s="14">
        <f t="shared" si="166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42454.628518518519</v>
      </c>
      <c r="T1752" s="14">
        <f t="shared" si="166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42052.573182870365</v>
      </c>
      <c r="T1753" s="14">
        <f t="shared" si="166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42627.044930555552</v>
      </c>
      <c r="T1754" s="14">
        <f t="shared" si="166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42420.541296296295</v>
      </c>
      <c r="T1755" s="14">
        <f t="shared" si="166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42067.668437499997</v>
      </c>
      <c r="T1756" s="14">
        <f t="shared" si="166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42252.580567129626</v>
      </c>
      <c r="T1757" s="14">
        <f t="shared" si="166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42570.959131944437</v>
      </c>
      <c r="T1758" s="14">
        <f t="shared" si="166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42733.619016203702</v>
      </c>
      <c r="T1759" s="14">
        <f t="shared" si="166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42505.74759259259</v>
      </c>
      <c r="T1760" s="14">
        <f t="shared" si="166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42068.620706018519</v>
      </c>
      <c r="T1761" s="14">
        <f t="shared" si="166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42405.464270833334</v>
      </c>
      <c r="T1762" s="14">
        <f t="shared" si="166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42209.359490740739</v>
      </c>
      <c r="T1763" s="14">
        <f t="shared" si="166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42410.773668981477</v>
      </c>
      <c r="T1764" s="14">
        <f t="shared" si="166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42636.660185185181</v>
      </c>
      <c r="T1765" s="14">
        <f t="shared" si="166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41825.27753472222</v>
      </c>
      <c r="T1766" s="14">
        <f t="shared" si="166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41834.772129629629</v>
      </c>
      <c r="T1767" s="14">
        <f t="shared" si="166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41855.65148148148</v>
      </c>
      <c r="T1768" s="14">
        <f t="shared" si="166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41824.450046296297</v>
      </c>
      <c r="T1769" s="14">
        <f t="shared" si="166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41849.352361111109</v>
      </c>
      <c r="T1770" s="14">
        <f t="shared" si="166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41987.610636574071</v>
      </c>
      <c r="T1771" s="14">
        <f t="shared" si="166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41891.571689814817</v>
      </c>
      <c r="T1772" s="14">
        <f t="shared" si="166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41905.771296296291</v>
      </c>
      <c r="T1773" s="14">
        <f t="shared" si="166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41766.509675925925</v>
      </c>
      <c r="T1774" s="14">
        <f t="shared" si="166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41978.552060185182</v>
      </c>
      <c r="T1775" s="14">
        <f t="shared" si="166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41930.010324074072</v>
      </c>
      <c r="T1776" s="14">
        <f t="shared" si="166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41891.768055555549</v>
      </c>
      <c r="T1777" s="14">
        <f t="shared" si="166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41905.748506944445</v>
      </c>
      <c r="T1778" s="14">
        <f t="shared" si="166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42025.14876157407</v>
      </c>
      <c r="T1779" s="14">
        <f t="shared" si="166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42045.655034722215</v>
      </c>
      <c r="T1780" s="14">
        <f t="shared" si="166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42585.483564814807</v>
      </c>
      <c r="T1781" s="14">
        <f t="shared" si="166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42493.392476851848</v>
      </c>
      <c r="T1782" s="14">
        <f t="shared" si="166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42597.409085648142</v>
      </c>
      <c r="T1783" s="14">
        <f t="shared" si="166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42388.366770833331</v>
      </c>
      <c r="T1784" s="14">
        <f t="shared" si="166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42115.741643518515</v>
      </c>
      <c r="T1785" s="14">
        <f t="shared" si="166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42003.447222222218</v>
      </c>
      <c r="T1786" s="14">
        <f t="shared" si="166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41896.926562499997</v>
      </c>
      <c r="T1787" s="14">
        <f t="shared" si="166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41958.342326388891</v>
      </c>
      <c r="T1788" s="14">
        <f t="shared" si="166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42068.447187499994</v>
      </c>
      <c r="T1789" s="14">
        <f t="shared" si="166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41913.740069444444</v>
      </c>
      <c r="T1790" s="14">
        <f t="shared" si="166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41956.041701388887</v>
      </c>
      <c r="T1791" s="14">
        <f t="shared" si="166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42010.466180555552</v>
      </c>
      <c r="T1792" s="14">
        <f t="shared" si="166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41973.532002314816</v>
      </c>
      <c r="T1793" s="14">
        <f t="shared" si="166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7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42188.822708333326</v>
      </c>
      <c r="T1794" s="14">
        <f t="shared" si="166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7"/>
        <v>1.3333333333333334E-2</v>
      </c>
      <c r="P1795" s="7">
        <f t="shared" ref="P1795:P1858" si="168">E1795/L1795</f>
        <v>20</v>
      </c>
      <c r="Q1795" t="str">
        <f t="shared" ref="Q1795:Q1858" si="169">IF(ISNUMBER(SEARCH("film &amp; video",N1795)),"film &amp; video",IF(ISNUMBER(SEARCH("music",N1795)),"music",IF(ISNUMBER(SEARCH("technology",N1795)),"technology",IF(ISNUMBER(SEARCH("publishing",N1795)),"publishing",IF(ISNUMBER(SEARCH("photography",N1795)),"photography",IF(ISNUMBER(SEARCH("games",N1795)),"games",IF(ISNUMBER(SEARCH("theater",N1795)),"theater",IF(ISNUMBER(SEARCH("journalism",N1795)),"journalism",IF(ISNUMBER(SEARCH("food",N1795)),"food")))))))))</f>
        <v>photography</v>
      </c>
      <c r="R1795" t="str">
        <f t="shared" ref="R1795:R1858" si="170">RIGHT(N:N,LEN(N:N)-(FIND("/",N1795)))</f>
        <v>photobooks</v>
      </c>
      <c r="S1795" s="11">
        <f t="shared" ref="S1795:S1858" si="171">(J1795/86400)+25569+(-5/24)</f>
        <v>41940.683333333327</v>
      </c>
      <c r="T1795" s="14">
        <f t="shared" ref="T1795:T1858" si="172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3">E1796/D1796</f>
        <v>0.11077777777777778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42011.342847222222</v>
      </c>
      <c r="T1796" s="14">
        <f t="shared" si="172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0.38735714285714284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42628.080335648141</v>
      </c>
      <c r="T1797" s="14">
        <f t="shared" si="172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42515.231087962959</v>
      </c>
      <c r="T1798" s="14">
        <f t="shared" si="172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42689.360983796294</v>
      </c>
      <c r="T1799" s="14">
        <f t="shared" si="172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42344.118437499994</v>
      </c>
      <c r="T1800" s="14">
        <f t="shared" si="172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41934.634351851848</v>
      </c>
      <c r="T1801" s="14">
        <f t="shared" si="172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42623.397800925923</v>
      </c>
      <c r="T1802" s="14">
        <f t="shared" si="172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42321.452175925922</v>
      </c>
      <c r="T1803" s="14">
        <f t="shared" si="172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42159.264236111114</v>
      </c>
      <c r="T1804" s="14">
        <f t="shared" si="172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42017.863217592589</v>
      </c>
      <c r="T1805" s="14">
        <f t="shared" si="172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42282.469953703701</v>
      </c>
      <c r="T1806" s="14">
        <f t="shared" si="172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42247.595578703702</v>
      </c>
      <c r="T1807" s="14">
        <f t="shared" si="172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41877.429965277777</v>
      </c>
      <c r="T1808" s="14">
        <f t="shared" si="172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41879.860104166662</v>
      </c>
      <c r="T1809" s="14">
        <f t="shared" si="172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42742.472569444442</v>
      </c>
      <c r="T1810" s="14">
        <f t="shared" si="172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42029.699525462966</v>
      </c>
      <c r="T1811" s="14">
        <f t="shared" si="172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41860.701689814814</v>
      </c>
      <c r="T1812" s="14">
        <f t="shared" si="172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41876.225347222222</v>
      </c>
      <c r="T1813" s="14">
        <f t="shared" si="172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42524.110370370363</v>
      </c>
      <c r="T1814" s="14">
        <f t="shared" si="172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41829.68069444444</v>
      </c>
      <c r="T1815" s="14">
        <f t="shared" si="172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42033.105740740742</v>
      </c>
      <c r="T1816" s="14">
        <f t="shared" si="172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42172.698344907403</v>
      </c>
      <c r="T1817" s="14">
        <f t="shared" si="172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42548.667858796289</v>
      </c>
      <c r="T1818" s="14">
        <f t="shared" si="172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42705.453784722216</v>
      </c>
      <c r="T1819" s="14">
        <f t="shared" si="172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42067.026041666664</v>
      </c>
      <c r="T1820" s="14">
        <f t="shared" si="172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41820.543935185182</v>
      </c>
      <c r="T1821" s="14">
        <f t="shared" si="172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42064.876041666663</v>
      </c>
      <c r="T1822" s="14">
        <f t="shared" si="172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40926.110729166663</v>
      </c>
      <c r="T1823" s="14">
        <f t="shared" si="172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41634.588680555556</v>
      </c>
      <c r="T1824" s="14">
        <f t="shared" si="172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41176.47657407407</v>
      </c>
      <c r="T1825" s="14">
        <f t="shared" si="172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41626.707951388882</v>
      </c>
      <c r="T1826" s="14">
        <f t="shared" si="172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41443.626192129625</v>
      </c>
      <c r="T1827" s="14">
        <f t="shared" si="172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41657.715474537035</v>
      </c>
      <c r="T1828" s="14">
        <f t="shared" si="172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40555.117604166662</v>
      </c>
      <c r="T1829" s="14">
        <f t="shared" si="172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41736.691319444442</v>
      </c>
      <c r="T1830" s="14">
        <f t="shared" si="172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40515.879293981481</v>
      </c>
      <c r="T1831" s="14">
        <f t="shared" si="172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41664.475775462961</v>
      </c>
      <c r="T1832" s="14">
        <f t="shared" si="172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41026.787766203699</v>
      </c>
      <c r="T1833" s="14">
        <f t="shared" si="172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40576.331331018519</v>
      </c>
      <c r="T1834" s="14">
        <f t="shared" si="172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41302.835682870369</v>
      </c>
      <c r="T1835" s="14">
        <f t="shared" si="172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41988.755729166667</v>
      </c>
      <c r="T1836" s="14">
        <f t="shared" si="172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42430.49387731481</v>
      </c>
      <c r="T1837" s="14">
        <f t="shared" si="172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41305.601030092592</v>
      </c>
      <c r="T1838" s="14">
        <f t="shared" si="172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40925.839525462965</v>
      </c>
      <c r="T1839" s="14">
        <f t="shared" si="172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40788.578206018516</v>
      </c>
      <c r="T1840" s="14">
        <f t="shared" si="172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42614.513680555552</v>
      </c>
      <c r="T1841" s="14">
        <f t="shared" si="172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41381.88784722222</v>
      </c>
      <c r="T1842" s="14">
        <f t="shared" si="172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41745.637094907404</v>
      </c>
      <c r="T1843" s="14">
        <f t="shared" si="172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42031.423391203702</v>
      </c>
      <c r="T1844" s="14">
        <f t="shared" si="172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40564.786504629628</v>
      </c>
      <c r="T1845" s="14">
        <f t="shared" si="172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40666.765208333331</v>
      </c>
      <c r="T1846" s="14">
        <f t="shared" si="172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42523.124976851854</v>
      </c>
      <c r="T1847" s="14">
        <f t="shared" si="172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41228.441863425927</v>
      </c>
      <c r="T1848" s="14">
        <f t="shared" si="172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42094.028148148143</v>
      </c>
      <c r="T1849" s="14">
        <f t="shared" si="172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40691.579722222217</v>
      </c>
      <c r="T1850" s="14">
        <f t="shared" si="172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41169.637256944443</v>
      </c>
      <c r="T1851" s="14">
        <f t="shared" si="172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41800.751157407409</v>
      </c>
      <c r="T1852" s="14">
        <f t="shared" si="172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41827.69835648148</v>
      </c>
      <c r="T1853" s="14">
        <f t="shared" si="172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42081.563101851854</v>
      </c>
      <c r="T1854" s="14">
        <f t="shared" si="172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41176.852048611108</v>
      </c>
      <c r="T1855" s="14">
        <f t="shared" si="172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41387.812928240739</v>
      </c>
      <c r="T1856" s="14">
        <f t="shared" si="172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41600.330324074072</v>
      </c>
      <c r="T1857" s="14">
        <f t="shared" si="172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7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41817.64666666666</v>
      </c>
      <c r="T1858" s="14">
        <f t="shared" si="172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3"/>
        <v>1</v>
      </c>
      <c r="P1859" s="7">
        <f t="shared" ref="P1859:P1922" si="174">E1859/L1859</f>
        <v>136.36363636363637</v>
      </c>
      <c r="Q1859" t="str">
        <f t="shared" ref="Q1859:Q1922" si="175">IF(ISNUMBER(SEARCH("film &amp; video",N1859)),"film &amp; video",IF(ISNUMBER(SEARCH("music",N1859)),"music",IF(ISNUMBER(SEARCH("technology",N1859)),"technology",IF(ISNUMBER(SEARCH("publishing",N1859)),"publishing",IF(ISNUMBER(SEARCH("photography",N1859)),"photography",IF(ISNUMBER(SEARCH("games",N1859)),"games",IF(ISNUMBER(SEARCH("theater",N1859)),"theater",IF(ISNUMBER(SEARCH("journalism",N1859)),"journalism",IF(ISNUMBER(SEARCH("food",N1859)),"food")))))))))</f>
        <v>music</v>
      </c>
      <c r="R1859" t="str">
        <f t="shared" ref="R1859:R1922" si="176">RIGHT(N:N,LEN(N:N)-(FIND("/",N1859)))</f>
        <v>rock</v>
      </c>
      <c r="S1859" s="11">
        <f t="shared" ref="S1859:S1922" si="177">(J1859/86400)+25569+(-5/24)</f>
        <v>41864.560335648144</v>
      </c>
      <c r="T1859" s="14">
        <f t="shared" ref="T1859:T1922" si="178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79">E1860/D1860</f>
        <v>1.0874800874800874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40832.9921412037</v>
      </c>
      <c r="T1860" s="14">
        <f t="shared" si="17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1.3183333333333334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40778.561678240738</v>
      </c>
      <c r="T1861" s="14">
        <f t="shared" si="17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41655.500972222224</v>
      </c>
      <c r="T1862" s="14">
        <f t="shared" si="17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42000.091909722221</v>
      </c>
      <c r="T1863" s="14">
        <f t="shared" si="17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42755.284421296295</v>
      </c>
      <c r="T1864" s="14">
        <f t="shared" si="17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41772.588946759257</v>
      </c>
      <c r="T1865" s="14">
        <f t="shared" si="17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41733.508101851847</v>
      </c>
      <c r="T1866" s="14">
        <f t="shared" si="17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42645.159108796295</v>
      </c>
      <c r="T1867" s="14">
        <f t="shared" si="17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42742.038159722222</v>
      </c>
      <c r="T1868" s="14">
        <f t="shared" si="17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42649.716574074067</v>
      </c>
      <c r="T1869" s="14">
        <f t="shared" si="17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42328.570891203701</v>
      </c>
      <c r="T1870" s="14">
        <f t="shared" si="17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42708.794548611106</v>
      </c>
      <c r="T1871" s="14">
        <f t="shared" si="17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42371.14739583333</v>
      </c>
      <c r="T1872" s="14">
        <f t="shared" si="17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41923.575243055551</v>
      </c>
      <c r="T1873" s="14">
        <f t="shared" si="17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42154.921319444438</v>
      </c>
      <c r="T1874" s="14">
        <f t="shared" si="17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42164.407523148147</v>
      </c>
      <c r="T1875" s="14">
        <f t="shared" si="17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42529.760798611103</v>
      </c>
      <c r="T1876" s="14">
        <f t="shared" si="17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42528.691064814811</v>
      </c>
      <c r="T1877" s="14">
        <f t="shared" si="17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41776.07644675926</v>
      </c>
      <c r="T1878" s="14">
        <f t="shared" si="17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42034.820891203701</v>
      </c>
      <c r="T1879" s="14">
        <f t="shared" si="17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41772.800405092588</v>
      </c>
      <c r="T1880" s="14">
        <f t="shared" si="17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42413.441307870373</v>
      </c>
      <c r="T1881" s="14">
        <f t="shared" si="17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42430.358564814807</v>
      </c>
      <c r="T1882" s="14">
        <f t="shared" si="17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42042.944317129623</v>
      </c>
      <c r="T1883" s="14">
        <f t="shared" si="17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41067.740879629629</v>
      </c>
      <c r="T1884" s="14">
        <f t="shared" si="17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40977.739675925921</v>
      </c>
      <c r="T1885" s="14">
        <f t="shared" si="17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41204.989988425921</v>
      </c>
      <c r="T1886" s="14">
        <f t="shared" si="17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41098.885532407403</v>
      </c>
      <c r="T1887" s="14">
        <f t="shared" si="17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41925.69835648148</v>
      </c>
      <c r="T1888" s="14">
        <f t="shared" si="17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42323.591805555552</v>
      </c>
      <c r="T1889" s="14">
        <f t="shared" si="17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40299.03162037037</v>
      </c>
      <c r="T1890" s="14">
        <f t="shared" si="17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41299.585023148145</v>
      </c>
      <c r="T1891" s="14">
        <f t="shared" si="17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41228.577870370369</v>
      </c>
      <c r="T1892" s="14">
        <f t="shared" si="17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40335.589745370366</v>
      </c>
      <c r="T1893" s="14">
        <f t="shared" si="17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40671.429178240738</v>
      </c>
      <c r="T1894" s="14">
        <f t="shared" si="17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40632.733622685184</v>
      </c>
      <c r="T1895" s="14">
        <f t="shared" si="17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40920.696562499994</v>
      </c>
      <c r="T1896" s="14">
        <f t="shared" si="17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42267.538449074076</v>
      </c>
      <c r="T1897" s="14">
        <f t="shared" si="17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40981.501909722218</v>
      </c>
      <c r="T1898" s="14">
        <f t="shared" si="17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41680.375069444439</v>
      </c>
      <c r="T1899" s="14">
        <f t="shared" si="17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42365.9846412037</v>
      </c>
      <c r="T1900" s="14">
        <f t="shared" si="17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42058.733402777776</v>
      </c>
      <c r="T1901" s="14">
        <f t="shared" si="17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41160.663553240738</v>
      </c>
      <c r="T1902" s="14">
        <f t="shared" si="17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42116.334826388884</v>
      </c>
      <c r="T1903" s="14">
        <f t="shared" si="17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42037.581562499996</v>
      </c>
      <c r="T1904" s="14">
        <f t="shared" si="17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42702.562395833331</v>
      </c>
      <c r="T1905" s="14">
        <f t="shared" si="17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42326.477094907408</v>
      </c>
      <c r="T1906" s="14">
        <f t="shared" si="17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41859.717523148145</v>
      </c>
      <c r="T1907" s="14">
        <f t="shared" si="17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42514.462766203702</v>
      </c>
      <c r="T1908" s="14">
        <f t="shared" si="17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41767.378761574073</v>
      </c>
      <c r="T1909" s="14">
        <f t="shared" si="17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42703.709490740737</v>
      </c>
      <c r="T1910" s="14">
        <f t="shared" si="17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41905.220821759256</v>
      </c>
      <c r="T1911" s="14">
        <f t="shared" si="17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42264.754826388882</v>
      </c>
      <c r="T1912" s="14">
        <f t="shared" si="17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41829.825624999998</v>
      </c>
      <c r="T1913" s="14">
        <f t="shared" si="17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42129.018055555549</v>
      </c>
      <c r="T1914" s="14">
        <f t="shared" si="17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41890.302986111106</v>
      </c>
      <c r="T1915" s="14">
        <f t="shared" si="17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41928.966122685182</v>
      </c>
      <c r="T1916" s="14">
        <f t="shared" si="17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41863.840532407405</v>
      </c>
      <c r="T1917" s="14">
        <f t="shared" si="17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42656.508969907409</v>
      </c>
      <c r="T1918" s="14">
        <f t="shared" si="17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42746.06172453703</v>
      </c>
      <c r="T1919" s="14">
        <f t="shared" si="17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41828.581608796296</v>
      </c>
      <c r="T1920" s="14">
        <f t="shared" si="17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42113.667233796295</v>
      </c>
      <c r="T1921" s="14">
        <f t="shared" si="17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7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42270.66737268518</v>
      </c>
      <c r="T1922" s="14">
        <f t="shared" si="17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79"/>
        <v>1.3680000000000001</v>
      </c>
      <c r="P1923" s="7">
        <f t="shared" ref="P1923:P1986" si="180">E1923/L1923</f>
        <v>54</v>
      </c>
      <c r="Q1923" t="str">
        <f t="shared" ref="Q1923:Q1986" si="181">IF(ISNUMBER(SEARCH("film &amp; video",N1923)),"film &amp; video",IF(ISNUMBER(SEARCH("music",N1923)),"music",IF(ISNUMBER(SEARCH("technology",N1923)),"technology",IF(ISNUMBER(SEARCH("publishing",N1923)),"publishing",IF(ISNUMBER(SEARCH("photography",N1923)),"photography",IF(ISNUMBER(SEARCH("games",N1923)),"games",IF(ISNUMBER(SEARCH("theater",N1923)),"theater",IF(ISNUMBER(SEARCH("journalism",N1923)),"journalism",IF(ISNUMBER(SEARCH("food",N1923)),"food")))))))))</f>
        <v>music</v>
      </c>
      <c r="R1923" t="str">
        <f t="shared" ref="R1923:R1986" si="182">RIGHT(N:N,LEN(N:N)-(FIND("/",N1923)))</f>
        <v>indie rock</v>
      </c>
      <c r="S1923" s="11">
        <f t="shared" ref="S1923:S1986" si="183">(J1923/86400)+25569+(-5/24)</f>
        <v>41074.013229166667</v>
      </c>
      <c r="T1923" s="14">
        <f t="shared" ref="T1923:T1986" si="184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5">E1924/D1924</f>
        <v>1.1555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41590.047534722216</v>
      </c>
      <c r="T1924" s="14">
        <f t="shared" si="184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2.4079999999999999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40772.640416666662</v>
      </c>
      <c r="T1925" s="14">
        <f t="shared" si="184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41626.552719907406</v>
      </c>
      <c r="T1926" s="14">
        <f t="shared" si="184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41535.693148148144</v>
      </c>
      <c r="T1927" s="14">
        <f t="shared" si="184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40456.746018518512</v>
      </c>
      <c r="T1928" s="14">
        <f t="shared" si="184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40960.653229166666</v>
      </c>
      <c r="T1929" s="14">
        <f t="shared" si="184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41371.439745370364</v>
      </c>
      <c r="T1930" s="14">
        <f t="shared" si="184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40686.813263888886</v>
      </c>
      <c r="T1931" s="14">
        <f t="shared" si="184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41402.350486111107</v>
      </c>
      <c r="T1932" s="14">
        <f t="shared" si="184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41037.684131944443</v>
      </c>
      <c r="T1933" s="14">
        <f t="shared" si="184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40911.601539351854</v>
      </c>
      <c r="T1934" s="14">
        <f t="shared" si="184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41878.922534722216</v>
      </c>
      <c r="T1935" s="14">
        <f t="shared" si="184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40865.658807870372</v>
      </c>
      <c r="T1936" s="14">
        <f t="shared" si="184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41773.724201388883</v>
      </c>
      <c r="T1937" s="14">
        <f t="shared" si="184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40852.68136574074</v>
      </c>
      <c r="T1938" s="14">
        <f t="shared" si="184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41058.91065972222</v>
      </c>
      <c r="T1939" s="14">
        <f t="shared" si="184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41426.05128472222</v>
      </c>
      <c r="T1940" s="14">
        <f t="shared" si="184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41313.776712962957</v>
      </c>
      <c r="T1941" s="14">
        <f t="shared" si="184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40670.298993055556</v>
      </c>
      <c r="T1942" s="14">
        <f t="shared" si="184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41744.08253472222</v>
      </c>
      <c r="T1943" s="14">
        <f t="shared" si="184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40638.619675925926</v>
      </c>
      <c r="T1944" s="14">
        <f t="shared" si="184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42548.061527777776</v>
      </c>
      <c r="T1945" s="14">
        <f t="shared" si="184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41730.376041666663</v>
      </c>
      <c r="T1946" s="14">
        <f t="shared" si="184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42157.043495370366</v>
      </c>
      <c r="T1947" s="14">
        <f t="shared" si="184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41688.941678240742</v>
      </c>
      <c r="T1948" s="14">
        <f t="shared" si="184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40102.709722222222</v>
      </c>
      <c r="T1949" s="14">
        <f t="shared" si="184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42473.395937499998</v>
      </c>
      <c r="T1950" s="14">
        <f t="shared" si="184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41800.21471064815</v>
      </c>
      <c r="T1951" s="14">
        <f t="shared" si="184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40623.973067129627</v>
      </c>
      <c r="T1952" s="14">
        <f t="shared" si="184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42651.212233796294</v>
      </c>
      <c r="T1953" s="14">
        <f t="shared" si="184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41526.398321759254</v>
      </c>
      <c r="T1954" s="14">
        <f t="shared" si="184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40940.991493055553</v>
      </c>
      <c r="T1955" s="14">
        <f t="shared" si="184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42394.372407407405</v>
      </c>
      <c r="T1956" s="14">
        <f t="shared" si="184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41020.063437500001</v>
      </c>
      <c r="T1957" s="14">
        <f t="shared" si="184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42067.71533564815</v>
      </c>
      <c r="T1958" s="14">
        <f t="shared" si="184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41178.890196759261</v>
      </c>
      <c r="T1959" s="14">
        <f t="shared" si="184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41326.779641203699</v>
      </c>
      <c r="T1960" s="14">
        <f t="shared" si="184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41871.637268518512</v>
      </c>
      <c r="T1961" s="14">
        <f t="shared" si="184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41964.154409722221</v>
      </c>
      <c r="T1962" s="14">
        <f t="shared" si="184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41147.986307870371</v>
      </c>
      <c r="T1963" s="14">
        <f t="shared" si="184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41742.572175925925</v>
      </c>
      <c r="T1964" s="14">
        <f t="shared" si="184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41863.221458333333</v>
      </c>
      <c r="T1965" s="14">
        <f t="shared" si="184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42452.064490740733</v>
      </c>
      <c r="T1966" s="14">
        <f t="shared" si="184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40897.880902777775</v>
      </c>
      <c r="T1967" s="14">
        <f t="shared" si="184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41835.332152777773</v>
      </c>
      <c r="T1968" s="14">
        <f t="shared" si="184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41730.455196759256</v>
      </c>
      <c r="T1969" s="14">
        <f t="shared" si="184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42676.378645833327</v>
      </c>
      <c r="T1970" s="14">
        <f t="shared" si="184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42557.584120370368</v>
      </c>
      <c r="T1971" s="14">
        <f t="shared" si="184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41323.984965277778</v>
      </c>
      <c r="T1972" s="14">
        <f t="shared" si="184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41561.29237268518</v>
      </c>
      <c r="T1973" s="14">
        <f t="shared" si="184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41200.803749999999</v>
      </c>
      <c r="T1974" s="14">
        <f t="shared" si="184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42549.514629629623</v>
      </c>
      <c r="T1975" s="14">
        <f t="shared" si="184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41445.125798611109</v>
      </c>
      <c r="T1976" s="14">
        <f t="shared" si="184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41313.54688657407</v>
      </c>
      <c r="T1977" s="14">
        <f t="shared" si="184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41438.691261574073</v>
      </c>
      <c r="T1978" s="14">
        <f t="shared" si="184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42311.008564814816</v>
      </c>
      <c r="T1979" s="14">
        <f t="shared" si="184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41039.017268518517</v>
      </c>
      <c r="T1980" s="14">
        <f t="shared" si="184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42290.25168981481</v>
      </c>
      <c r="T1981" s="14">
        <f t="shared" si="184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42423.334050925921</v>
      </c>
      <c r="T1982" s="14">
        <f t="shared" si="184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41799.516956018517</v>
      </c>
      <c r="T1983" s="14">
        <f t="shared" si="184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42678.378321759257</v>
      </c>
      <c r="T1984" s="14">
        <f t="shared" si="184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42592.803449074076</v>
      </c>
      <c r="T1985" s="14">
        <f t="shared" si="184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7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41913.581956018512</v>
      </c>
      <c r="T1986" s="14">
        <f t="shared" si="184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5"/>
        <v>3.1875000000000001E-2</v>
      </c>
      <c r="P1987" s="7">
        <f t="shared" ref="P1987:P2050" si="186">E1987/L1987</f>
        <v>12.75</v>
      </c>
      <c r="Q1987" t="str">
        <f t="shared" ref="Q1987:Q2050" si="187">IF(ISNUMBER(SEARCH("film &amp; video",N1987)),"film &amp; video",IF(ISNUMBER(SEARCH("music",N1987)),"music",IF(ISNUMBER(SEARCH("technology",N1987)),"technology",IF(ISNUMBER(SEARCH("publishing",N1987)),"publishing",IF(ISNUMBER(SEARCH("photography",N1987)),"photography",IF(ISNUMBER(SEARCH("games",N1987)),"games",IF(ISNUMBER(SEARCH("theater",N1987)),"theater",IF(ISNUMBER(SEARCH("journalism",N1987)),"journalism",IF(ISNUMBER(SEARCH("food",N1987)),"food")))))))))</f>
        <v>photography</v>
      </c>
      <c r="R1987" t="str">
        <f t="shared" ref="R1987:R2050" si="188">RIGHT(N:N,LEN(N:N)-(FIND("/",N1987)))</f>
        <v>people</v>
      </c>
      <c r="S1987" s="11">
        <f t="shared" ref="S1987:S2050" si="189">(J1987/86400)+25569+(-5/24)</f>
        <v>42555.490405092591</v>
      </c>
      <c r="T1987" s="14">
        <f t="shared" ref="T1987:T2050" si="190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1">E1988/D1988</f>
        <v>5.0000000000000001E-4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42413.225497685184</v>
      </c>
      <c r="T1988" s="14">
        <f t="shared" si="190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0.42472727272727273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42034.431435185186</v>
      </c>
      <c r="T1989" s="14">
        <f t="shared" si="190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42206.554884259262</v>
      </c>
      <c r="T1990" s="14">
        <f t="shared" si="190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42685.472314814811</v>
      </c>
      <c r="T1991" s="14">
        <f t="shared" si="190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42397.987638888888</v>
      </c>
      <c r="T1992" s="14">
        <f t="shared" si="190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42167.685023148144</v>
      </c>
      <c r="T1993" s="14">
        <f t="shared" si="190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42022.935081018521</v>
      </c>
      <c r="T1994" s="14">
        <f t="shared" si="190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42329.380057870367</v>
      </c>
      <c r="T1995" s="14">
        <f t="shared" si="190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42650.797939814809</v>
      </c>
      <c r="T1996" s="14">
        <f t="shared" si="190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42181.693703703706</v>
      </c>
      <c r="T1997" s="14">
        <f t="shared" si="190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41800.611238425925</v>
      </c>
      <c r="T1998" s="14">
        <f t="shared" si="190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41847.722361111111</v>
      </c>
      <c r="T1999" s="14">
        <f t="shared" si="190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41806.910162037035</v>
      </c>
      <c r="T2000" s="14">
        <f t="shared" si="190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41926.274398148147</v>
      </c>
      <c r="T2001" s="14">
        <f t="shared" si="190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42345.743206018517</v>
      </c>
      <c r="T2002" s="14">
        <f t="shared" si="190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42136.001342592594</v>
      </c>
      <c r="T2003" s="14">
        <f t="shared" si="190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42728.503969907404</v>
      </c>
      <c r="T2004" s="14">
        <f t="shared" si="190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40346.917268518519</v>
      </c>
      <c r="T2005" s="14">
        <f t="shared" si="190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41800.396562499998</v>
      </c>
      <c r="T2006" s="14">
        <f t="shared" si="190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41535.604374999995</v>
      </c>
      <c r="T2007" s="14">
        <f t="shared" si="190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41941.292187499996</v>
      </c>
      <c r="T2008" s="14">
        <f t="shared" si="190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40347.629467592589</v>
      </c>
      <c r="T2009" s="14">
        <f t="shared" si="190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40761.396087962959</v>
      </c>
      <c r="T2010" s="14">
        <f t="shared" si="190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42661.115081018514</v>
      </c>
      <c r="T2011" s="14">
        <f t="shared" si="190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42570.788090277776</v>
      </c>
      <c r="T2012" s="14">
        <f t="shared" si="190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42347.150150462963</v>
      </c>
      <c r="T2013" s="14">
        <f t="shared" si="190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42010.613900462959</v>
      </c>
      <c r="T2014" s="14">
        <f t="shared" si="190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42499.752476851849</v>
      </c>
      <c r="T2015" s="14">
        <f t="shared" si="190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41324.006238425922</v>
      </c>
      <c r="T2016" s="14">
        <f t="shared" si="190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40765.668553240735</v>
      </c>
      <c r="T2017" s="14">
        <f t="shared" si="190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41312.672442129631</v>
      </c>
      <c r="T2018" s="14">
        <f t="shared" si="190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40960.849016203698</v>
      </c>
      <c r="T2019" s="14">
        <f t="shared" si="190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42199.157511574071</v>
      </c>
      <c r="T2020" s="14">
        <f t="shared" si="190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42605.500243055554</v>
      </c>
      <c r="T2021" s="14">
        <f t="shared" si="190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41736.889166666668</v>
      </c>
      <c r="T2022" s="14">
        <f t="shared" si="190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41860.862233796295</v>
      </c>
      <c r="T2023" s="14">
        <f t="shared" si="190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42502.36078703704</v>
      </c>
      <c r="T2024" s="14">
        <f t="shared" si="190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42136.212418981479</v>
      </c>
      <c r="T2025" s="14">
        <f t="shared" si="190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41099.758611111109</v>
      </c>
      <c r="T2026" s="14">
        <f t="shared" si="190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42135.976226851846</v>
      </c>
      <c r="T2027" s="14">
        <f t="shared" si="190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41704.527604166666</v>
      </c>
      <c r="T2028" s="14">
        <f t="shared" si="190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42048.605543981474</v>
      </c>
      <c r="T2029" s="14">
        <f t="shared" si="190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40215.710717592592</v>
      </c>
      <c r="T2030" s="14">
        <f t="shared" si="190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41847.813437500001</v>
      </c>
      <c r="T2031" s="14">
        <f t="shared" si="190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41212.788148148145</v>
      </c>
      <c r="T2032" s="14">
        <f t="shared" si="190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41975.120983796289</v>
      </c>
      <c r="T2033" s="14">
        <f t="shared" si="190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42689.35733796296</v>
      </c>
      <c r="T2034" s="14">
        <f t="shared" si="190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41724.874050925922</v>
      </c>
      <c r="T2035" s="14">
        <f t="shared" si="190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42075.921678240738</v>
      </c>
      <c r="T2036" s="14">
        <f t="shared" si="190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42311.41674768518</v>
      </c>
      <c r="T2037" s="14">
        <f t="shared" si="190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41738.656469907401</v>
      </c>
      <c r="T2038" s="14">
        <f t="shared" si="190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41578.001770833333</v>
      </c>
      <c r="T2039" s="14">
        <f t="shared" si="190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41424.062743055554</v>
      </c>
      <c r="T2040" s="14">
        <f t="shared" si="190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42675.23061342592</v>
      </c>
      <c r="T2041" s="14">
        <f t="shared" si="190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41578.718784722216</v>
      </c>
      <c r="T2042" s="14">
        <f t="shared" si="190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42654.317442129628</v>
      </c>
      <c r="T2043" s="14">
        <f t="shared" si="190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42331.499699074069</v>
      </c>
      <c r="T2044" s="14">
        <f t="shared" si="190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42660.968483796292</v>
      </c>
      <c r="T2045" s="14">
        <f t="shared" si="190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42138.475856481477</v>
      </c>
      <c r="T2046" s="14">
        <f t="shared" si="190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41068.880173611113</v>
      </c>
      <c r="T2047" s="14">
        <f t="shared" si="190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41386.963472222218</v>
      </c>
      <c r="T2048" s="14">
        <f t="shared" si="190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42081.695254629631</v>
      </c>
      <c r="T2049" s="14">
        <f t="shared" si="190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7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41387.443182870367</v>
      </c>
      <c r="T2050" s="14">
        <f t="shared" si="190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1"/>
        <v>1.2019070000000001</v>
      </c>
      <c r="P2051" s="7">
        <f t="shared" ref="P2051:P2114" si="192">E2051/L2051</f>
        <v>80.991037735849048</v>
      </c>
      <c r="Q2051" t="str">
        <f t="shared" ref="Q2051:Q2114" si="193">IF(ISNUMBER(SEARCH("film &amp; video",N2051)),"film &amp; video",IF(ISNUMBER(SEARCH("music",N2051)),"music",IF(ISNUMBER(SEARCH("technology",N2051)),"technology",IF(ISNUMBER(SEARCH("publishing",N2051)),"publishing",IF(ISNUMBER(SEARCH("photography",N2051)),"photography",IF(ISNUMBER(SEARCH("games",N2051)),"games",IF(ISNUMBER(SEARCH("theater",N2051)),"theater",IF(ISNUMBER(SEARCH("journalism",N2051)),"journalism",IF(ISNUMBER(SEARCH("food",N2051)),"food")))))))))</f>
        <v>technology</v>
      </c>
      <c r="R2051" t="str">
        <f t="shared" ref="R2051:R2114" si="194">RIGHT(N:N,LEN(N:N)-(FIND("/",N2051)))</f>
        <v>hardware</v>
      </c>
      <c r="S2051" s="11">
        <f t="shared" ref="S2051:S2114" si="195">(J2051/86400)+25569+(-5/24)</f>
        <v>41575.319016203699</v>
      </c>
      <c r="T2051" s="14">
        <f t="shared" ref="T2051:T2114" si="196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7">E2052/D2052</f>
        <v>4.7327000000000004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42114.863171296289</v>
      </c>
      <c r="T2052" s="14">
        <f t="shared" si="196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1.303625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41603.814085648148</v>
      </c>
      <c r="T2053" s="14">
        <f t="shared" si="196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42374.875613425924</v>
      </c>
      <c r="T2054" s="14">
        <f t="shared" si="196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42303.409155092588</v>
      </c>
      <c r="T2055" s="14">
        <f t="shared" si="196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41731.312615740739</v>
      </c>
      <c r="T2056" s="14">
        <f t="shared" si="196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41946.465775462959</v>
      </c>
      <c r="T2057" s="14">
        <f t="shared" si="196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41351.552569444444</v>
      </c>
      <c r="T2058" s="14">
        <f t="shared" si="196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42396.286249999997</v>
      </c>
      <c r="T2059" s="14">
        <f t="shared" si="196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42026.16238425926</v>
      </c>
      <c r="T2060" s="14">
        <f t="shared" si="196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42361.394143518519</v>
      </c>
      <c r="T2061" s="14">
        <f t="shared" si="196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41783.434606481482</v>
      </c>
      <c r="T2062" s="14">
        <f t="shared" si="196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42705.556180555555</v>
      </c>
      <c r="T2063" s="14">
        <f t="shared" si="196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42423.174745370365</v>
      </c>
      <c r="T2064" s="14">
        <f t="shared" si="196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42472.524317129624</v>
      </c>
      <c r="T2065" s="14">
        <f t="shared" si="196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41389.1565162037</v>
      </c>
      <c r="T2066" s="14">
        <f t="shared" si="196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41603.125335648147</v>
      </c>
      <c r="T2067" s="14">
        <f t="shared" si="196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41844.563460648147</v>
      </c>
      <c r="T2068" s="14">
        <f t="shared" si="196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42115.645555555551</v>
      </c>
      <c r="T2069" s="14">
        <f t="shared" si="196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42633.633275462962</v>
      </c>
      <c r="T2070" s="14">
        <f t="shared" si="196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42340.763784722221</v>
      </c>
      <c r="T2071" s="14">
        <f t="shared" si="196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42519.448182870365</v>
      </c>
      <c r="T2072" s="14">
        <f t="shared" si="196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42600.070416666662</v>
      </c>
      <c r="T2073" s="14">
        <f t="shared" si="196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42467.373055555552</v>
      </c>
      <c r="T2074" s="14">
        <f t="shared" si="196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42087.459699074076</v>
      </c>
      <c r="T2075" s="14">
        <f t="shared" si="196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42466.617847222216</v>
      </c>
      <c r="T2076" s="14">
        <f t="shared" si="196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41450.473240740735</v>
      </c>
      <c r="T2077" s="14">
        <f t="shared" si="196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41803.672326388885</v>
      </c>
      <c r="T2078" s="14">
        <f t="shared" si="196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42102.83421296296</v>
      </c>
      <c r="T2079" s="14">
        <f t="shared" si="196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42692.563159722216</v>
      </c>
      <c r="T2080" s="14">
        <f t="shared" si="196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42150.502233796295</v>
      </c>
      <c r="T2081" s="14">
        <f t="shared" si="196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42289.748842592591</v>
      </c>
      <c r="T2082" s="14">
        <f t="shared" si="196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41003.948553240734</v>
      </c>
      <c r="T2083" s="14">
        <f t="shared" si="196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40810.911990740737</v>
      </c>
      <c r="T2084" s="14">
        <f t="shared" si="196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41034.513831018514</v>
      </c>
      <c r="T2085" s="14">
        <f t="shared" si="196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41731.624791666662</v>
      </c>
      <c r="T2086" s="14">
        <f t="shared" si="196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41075.627164351848</v>
      </c>
      <c r="T2087" s="14">
        <f t="shared" si="196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40860.462175925924</v>
      </c>
      <c r="T2088" s="14">
        <f t="shared" si="196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40763.996041666665</v>
      </c>
      <c r="T2089" s="14">
        <f t="shared" si="196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40395.506388888891</v>
      </c>
      <c r="T2090" s="14">
        <f t="shared" si="196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41452.867986111109</v>
      </c>
      <c r="T2091" s="14">
        <f t="shared" si="196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41299.173090277771</v>
      </c>
      <c r="T2092" s="14">
        <f t="shared" si="196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40555.114328703705</v>
      </c>
      <c r="T2093" s="14">
        <f t="shared" si="196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40763.499212962961</v>
      </c>
      <c r="T2094" s="14">
        <f t="shared" si="196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41205.646203703705</v>
      </c>
      <c r="T2095" s="14">
        <f t="shared" si="196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40938.811689814815</v>
      </c>
      <c r="T2096" s="14">
        <f t="shared" si="196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40758.525150462963</v>
      </c>
      <c r="T2097" s="14">
        <f t="shared" si="196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41192.550173611111</v>
      </c>
      <c r="T2098" s="14">
        <f t="shared" si="196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40818.376562500001</v>
      </c>
      <c r="T2099" s="14">
        <f t="shared" si="196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40945.905497685184</v>
      </c>
      <c r="T2100" s="14">
        <f t="shared" si="196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42173.53800925926</v>
      </c>
      <c r="T2101" s="14">
        <f t="shared" si="196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41074.62663194444</v>
      </c>
      <c r="T2102" s="14">
        <f t="shared" si="196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1.1325000000000001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40891.941134259258</v>
      </c>
      <c r="T2103" s="14">
        <f t="shared" si="196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1.36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40638.660277777773</v>
      </c>
      <c r="T2104" s="14">
        <f t="shared" si="196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1.4612318374694613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41192.546608796292</v>
      </c>
      <c r="T2105" s="14">
        <f t="shared" si="196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1.2949999999999999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41393.86613425926</v>
      </c>
      <c r="T2106" s="14">
        <f t="shared" si="196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2.54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41951.580474537033</v>
      </c>
      <c r="T2107" s="14">
        <f t="shared" si="196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1.0704545454545455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41270.006643518514</v>
      </c>
      <c r="T2108" s="14">
        <f t="shared" si="196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1.0773299999999999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41934.502233796295</v>
      </c>
      <c r="T2109" s="14">
        <f t="shared" si="196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1.0731250000000001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41134.967361111107</v>
      </c>
      <c r="T2110" s="14">
        <f t="shared" si="196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1.06525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42160.500196759262</v>
      </c>
      <c r="T2111" s="14">
        <f t="shared" si="196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1.0035000000000001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41759.462604166663</v>
      </c>
      <c r="T2112" s="14">
        <f t="shared" si="196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1.0649999999999999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40702.988715277774</v>
      </c>
      <c r="T2113" s="14">
        <f t="shared" si="196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</v>
      </c>
      <c r="P2114" s="7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41365.719826388886</v>
      </c>
      <c r="T2114" s="14">
        <f t="shared" si="196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7"/>
        <v>1.0485714285714285</v>
      </c>
      <c r="P2115" s="7">
        <f t="shared" ref="P2115:P2178" si="198">E2115/L2115</f>
        <v>68.598130841121488</v>
      </c>
      <c r="Q2115" t="str">
        <f t="shared" ref="Q2115:Q2178" si="199">IF(ISNUMBER(SEARCH("film &amp; video",N2115)),"film &amp; video",IF(ISNUMBER(SEARCH("music",N2115)),"music",IF(ISNUMBER(SEARCH("technology",N2115)),"technology",IF(ISNUMBER(SEARCH("publishing",N2115)),"publishing",IF(ISNUMBER(SEARCH("photography",N2115)),"photography",IF(ISNUMBER(SEARCH("games",N2115)),"games",IF(ISNUMBER(SEARCH("theater",N2115)),"theater",IF(ISNUMBER(SEARCH("journalism",N2115)),"journalism",IF(ISNUMBER(SEARCH("food",N2115)),"food")))))))))</f>
        <v>music</v>
      </c>
      <c r="R2115" t="str">
        <f t="shared" ref="R2115:R2178" si="200">RIGHT(N:N,LEN(N:N)-(FIND("/",N2115)))</f>
        <v>indie rock</v>
      </c>
      <c r="S2115" s="11">
        <f t="shared" ref="S2115:S2178" si="201">(J2115/86400)+25569+(-5/24)</f>
        <v>41870.657129629624</v>
      </c>
      <c r="T2115" s="14">
        <f t="shared" ref="T2115:T2178" si="202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3">E2116/D2116</f>
        <v>1.0469999999999999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40458.607291666667</v>
      </c>
      <c r="T2116" s="14">
        <f t="shared" si="202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2.2566666666666668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40563.872696759259</v>
      </c>
      <c r="T2117" s="14">
        <f t="shared" si="202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1.0090416666666666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41136.569479166668</v>
      </c>
      <c r="T2118" s="14">
        <f t="shared" si="202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1.4775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42289.851261574069</v>
      </c>
      <c r="T2119" s="14">
        <f t="shared" si="202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1.3461099999999999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40718.631203703699</v>
      </c>
      <c r="T2120" s="14">
        <f t="shared" si="202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1.0075000000000001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41106.921817129631</v>
      </c>
      <c r="T2121" s="14">
        <f t="shared" si="202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1.00880375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41591.756203703699</v>
      </c>
      <c r="T2122" s="14">
        <f t="shared" si="202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5.6800000000000002E-3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42716.534120370365</v>
      </c>
      <c r="T2123" s="14">
        <f t="shared" si="202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3.875E-3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42712.092233796291</v>
      </c>
      <c r="T2124" s="14">
        <f t="shared" si="202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0.1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40198.216516203705</v>
      </c>
      <c r="T2125" s="14">
        <f t="shared" si="202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0.10454545454545454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40463.819849537038</v>
      </c>
      <c r="T2126" s="14">
        <f t="shared" si="202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1.4200000000000001E-2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42190.815196759257</v>
      </c>
      <c r="T2127" s="14">
        <f t="shared" si="202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5.0000000000000001E-4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41951.76489583333</v>
      </c>
      <c r="T2128" s="14">
        <f t="shared" si="202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0.28842857142857142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42045.297025462962</v>
      </c>
      <c r="T2129" s="14">
        <f t="shared" si="202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1.6666666666666668E-3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41843.564456018517</v>
      </c>
      <c r="T2130" s="14">
        <f t="shared" si="202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0.11799999999999999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42408.815972222219</v>
      </c>
      <c r="T2131" s="14">
        <f t="shared" si="202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2.0238095238095236E-3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41831.87804398148</v>
      </c>
      <c r="T2132" s="14">
        <f t="shared" si="202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0.05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42166.998738425922</v>
      </c>
      <c r="T2133" s="14">
        <f t="shared" si="202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2.1129899999999997E-2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41643.27884259259</v>
      </c>
      <c r="T2134" s="14">
        <f t="shared" si="202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1.6E-2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40618.888877314814</v>
      </c>
      <c r="T2135" s="14">
        <f t="shared" si="202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1.7333333333333333E-2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41361.678136574068</v>
      </c>
      <c r="T2136" s="14">
        <f t="shared" si="202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9.5600000000000004E-2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41156.755011574074</v>
      </c>
      <c r="T2137" s="14">
        <f t="shared" si="202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5.9612499999999998E-4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41536.300763888888</v>
      </c>
      <c r="T2138" s="14">
        <f t="shared" si="202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0.28405999999999998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41948.562835648147</v>
      </c>
      <c r="T2139" s="14">
        <f t="shared" si="202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0.128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41556.804849537039</v>
      </c>
      <c r="T2140" s="14">
        <f t="shared" si="202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5.4199999999999998E-2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42647.541759259257</v>
      </c>
      <c r="T2141" s="14">
        <f t="shared" si="202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1.1199999999999999E-3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41255.625277777777</v>
      </c>
      <c r="T2142" s="14">
        <f t="shared" si="202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7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41927.027303240735</v>
      </c>
      <c r="T2143" s="14">
        <f t="shared" si="202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5.7238095238095241E-2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42340.493171296293</v>
      </c>
      <c r="T2144" s="14">
        <f t="shared" si="202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0.1125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40332.678379629629</v>
      </c>
      <c r="T2145" s="14">
        <f t="shared" si="202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1.7098591549295775E-2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41499.338425925926</v>
      </c>
      <c r="T2146" s="14">
        <f t="shared" si="202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0.30433333333333334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41575.029097222221</v>
      </c>
      <c r="T2147" s="14">
        <f t="shared" si="202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2.0000000000000001E-4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42397.471180555549</v>
      </c>
      <c r="T2148" s="14">
        <f t="shared" si="202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6.9641025641025639E-3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41927.087361111109</v>
      </c>
      <c r="T2149" s="14">
        <f t="shared" si="202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0.02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42066.525254629632</v>
      </c>
      <c r="T2150" s="14">
        <f t="shared" si="202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7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40354.816620370366</v>
      </c>
      <c r="T2151" s="14">
        <f t="shared" si="202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8.0999999999999996E-3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42534.076377314814</v>
      </c>
      <c r="T2152" s="14">
        <f t="shared" si="202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2.6222222222222224E-3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42520.639050925922</v>
      </c>
      <c r="T2153" s="14">
        <f t="shared" si="202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1.6666666666666668E-3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41683.62394675926</v>
      </c>
      <c r="T2154" s="14">
        <f t="shared" si="202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9.1244548809124457E-5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41974.702754629623</v>
      </c>
      <c r="T2155" s="14">
        <f t="shared" si="202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8.0000000000000002E-3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41647.42392361111</v>
      </c>
      <c r="T2156" s="14">
        <f t="shared" si="202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2.3E-2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42430.539178240739</v>
      </c>
      <c r="T2157" s="14">
        <f t="shared" si="202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2.6660714285714284E-2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41488.645902777775</v>
      </c>
      <c r="T2158" s="14">
        <f t="shared" si="202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0.28192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42694.772951388884</v>
      </c>
      <c r="T2159" s="14">
        <f t="shared" si="202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6.5900366666666668E-2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41264.645532407405</v>
      </c>
      <c r="T2160" s="14">
        <f t="shared" si="202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7.2222222222222219E-3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40710.522847222222</v>
      </c>
      <c r="T2161" s="14">
        <f t="shared" si="202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8.5000000000000006E-3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41018.503530092588</v>
      </c>
      <c r="T2162" s="14">
        <f t="shared" si="202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1.1575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42240.644201388888</v>
      </c>
      <c r="T2163" s="14">
        <f t="shared" si="202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1.1226666666666667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41813.557766203703</v>
      </c>
      <c r="T2164" s="14">
        <f t="shared" si="202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1.3220000000000001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42111.691203703704</v>
      </c>
      <c r="T2165" s="14">
        <f t="shared" si="202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1.0263636363636364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42515.509421296294</v>
      </c>
      <c r="T2166" s="14">
        <f t="shared" si="202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1.3864000000000001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42438.458738425928</v>
      </c>
      <c r="T2167" s="14">
        <f t="shared" si="202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1.466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41933.629837962959</v>
      </c>
      <c r="T2168" s="14">
        <f t="shared" si="202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1.2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41152.858067129629</v>
      </c>
      <c r="T2169" s="14">
        <f t="shared" si="202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1.215816111111111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42745.391909722217</v>
      </c>
      <c r="T2170" s="14">
        <f t="shared" si="202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42793.492488425924</v>
      </c>
      <c r="T2171" s="14">
        <f t="shared" si="202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1.8085714285714285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42198.541921296295</v>
      </c>
      <c r="T2172" s="14">
        <f t="shared" si="202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1.0607500000000001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42141.748784722215</v>
      </c>
      <c r="T2173" s="14">
        <f t="shared" si="202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42082.371759259258</v>
      </c>
      <c r="T2174" s="14">
        <f t="shared" si="202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1.2692857142857144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41495.484293981477</v>
      </c>
      <c r="T2175" s="14">
        <f t="shared" si="202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1.0297499999999999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42465.334571759253</v>
      </c>
      <c r="T2176" s="14">
        <f t="shared" si="202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2.5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42564.800763888888</v>
      </c>
      <c r="T2177" s="14">
        <f t="shared" si="202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1.2602</v>
      </c>
      <c r="P2178" s="7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1">
        <f t="shared" si="201"/>
        <v>42096.424872685187</v>
      </c>
      <c r="T2178" s="14">
        <f t="shared" si="202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3"/>
        <v>1.0012000000000001</v>
      </c>
      <c r="P2179" s="7">
        <f t="shared" ref="P2179:P2242" si="204">E2179/L2179</f>
        <v>65.868421052631575</v>
      </c>
      <c r="Q2179" t="str">
        <f t="shared" ref="Q2179:Q2242" si="205">IF(ISNUMBER(SEARCH("film &amp; video",N2179)),"film &amp; video",IF(ISNUMBER(SEARCH("music",N2179)),"music",IF(ISNUMBER(SEARCH("technology",N2179)),"technology",IF(ISNUMBER(SEARCH("publishing",N2179)),"publishing",IF(ISNUMBER(SEARCH("photography",N2179)),"photography",IF(ISNUMBER(SEARCH("games",N2179)),"games",IF(ISNUMBER(SEARCH("theater",N2179)),"theater",IF(ISNUMBER(SEARCH("journalism",N2179)),"journalism",IF(ISNUMBER(SEARCH("food",N2179)),"food")))))))))</f>
        <v>music</v>
      </c>
      <c r="R2179" t="str">
        <f t="shared" ref="R2179:R2242" si="206">RIGHT(N:N,LEN(N:N)-(FIND("/",N2179)))</f>
        <v>rock</v>
      </c>
      <c r="S2179" s="11">
        <f t="shared" ref="S2179:S2242" si="207">(J2179/86400)+25569+(-5/24)</f>
        <v>42502.042442129627</v>
      </c>
      <c r="T2179" s="14">
        <f t="shared" ref="T2179:T2242" si="208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09">E2180/D2180</f>
        <v>1.3864000000000001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42723.428206018514</v>
      </c>
      <c r="T2180" s="14">
        <f t="shared" si="20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1.6140000000000001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42074.962870370371</v>
      </c>
      <c r="T2181" s="14">
        <f t="shared" si="20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1.071842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42279.461435185185</v>
      </c>
      <c r="T2182" s="14">
        <f t="shared" si="20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1.5309999999999999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42772.796909722216</v>
      </c>
      <c r="T2183" s="14">
        <f t="shared" si="20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5.2416666666666663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41879.692418981482</v>
      </c>
      <c r="T2184" s="14">
        <f t="shared" si="20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4.8927777777777779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42745.157141203701</v>
      </c>
      <c r="T2185" s="14">
        <f t="shared" si="20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2.8473999999999999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42380.481956018521</v>
      </c>
      <c r="T2186" s="14">
        <f t="shared" si="20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18.569700000000001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41319.141655092586</v>
      </c>
      <c r="T2187" s="14">
        <f t="shared" si="20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1.0967499999999999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42583.406747685185</v>
      </c>
      <c r="T2188" s="14">
        <f t="shared" si="20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10.146425000000001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42068.000763888886</v>
      </c>
      <c r="T2189" s="14">
        <f t="shared" si="20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4.1217692027666546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42633.377789351849</v>
      </c>
      <c r="T2190" s="14">
        <f t="shared" si="20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5.0324999999999998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42467.579861111109</v>
      </c>
      <c r="T2191" s="14">
        <f t="shared" si="20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1.8461052631578947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42417.416712962957</v>
      </c>
      <c r="T2192" s="14">
        <f t="shared" si="20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1.1973333333333334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42768.6253125</v>
      </c>
      <c r="T2193" s="14">
        <f t="shared" si="20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10.812401666666668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42691.642870370364</v>
      </c>
      <c r="T2194" s="14">
        <f t="shared" si="20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4.5237333333333334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42664.197592592587</v>
      </c>
      <c r="T2195" s="14">
        <f t="shared" si="20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5.3737000000000004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42425.54965277778</v>
      </c>
      <c r="T2196" s="14">
        <f t="shared" si="20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1.2032608695652174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42197.563657407409</v>
      </c>
      <c r="T2197" s="14">
        <f t="shared" si="20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1.1383571428571428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42675.278958333329</v>
      </c>
      <c r="T2198" s="14">
        <f t="shared" si="20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9.5103109999999997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42033.37568287037</v>
      </c>
      <c r="T2199" s="14">
        <f t="shared" si="20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1.3289249999999999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42292.305555555555</v>
      </c>
      <c r="T2200" s="14">
        <f t="shared" si="20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1.4697777777777778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42262.208310185182</v>
      </c>
      <c r="T2201" s="14">
        <f t="shared" si="20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5.4215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42163.417453703696</v>
      </c>
      <c r="T2202" s="14">
        <f t="shared" si="20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3.8271818181818182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41276.638483796291</v>
      </c>
      <c r="T2203" s="14">
        <f t="shared" si="20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7.0418124999999998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41184.640833333331</v>
      </c>
      <c r="T2204" s="14">
        <f t="shared" si="20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1.0954999999999999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42241.651412037034</v>
      </c>
      <c r="T2205" s="14">
        <f t="shared" si="20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1.3286666666666667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41312.103229166663</v>
      </c>
      <c r="T2206" s="14">
        <f t="shared" si="20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1.52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41031.613298611112</v>
      </c>
      <c r="T2207" s="14">
        <f t="shared" si="20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1.0272727272727273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40997.048888888887</v>
      </c>
      <c r="T2208" s="14">
        <f t="shared" si="20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41563.985798611109</v>
      </c>
      <c r="T2209" s="14">
        <f t="shared" si="20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1.016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40946.673912037033</v>
      </c>
      <c r="T2210" s="14">
        <f t="shared" si="20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1.508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41732.27134259259</v>
      </c>
      <c r="T2211" s="14">
        <f t="shared" si="20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1.11425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40955.857754629629</v>
      </c>
      <c r="T2212" s="14">
        <f t="shared" si="20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1.956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41716.576678240737</v>
      </c>
      <c r="T2213" s="14">
        <f t="shared" si="20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1.1438333333333333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41548.539085648146</v>
      </c>
      <c r="T2214" s="14">
        <f t="shared" si="20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42109.617812499993</v>
      </c>
      <c r="T2215" s="14">
        <f t="shared" si="20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2.9250166666666666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41646.58388888889</v>
      </c>
      <c r="T2216" s="14">
        <f t="shared" si="20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1.5636363636363637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40958.508935185186</v>
      </c>
      <c r="T2217" s="14">
        <f t="shared" si="20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1.0566666666666666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42194.543344907404</v>
      </c>
      <c r="T2218" s="14">
        <f t="shared" si="20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1.0119047619047619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42299.568437499998</v>
      </c>
      <c r="T2219" s="14">
        <f t="shared" si="20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1.2283299999999999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41127.603969907403</v>
      </c>
      <c r="T2220" s="14">
        <f t="shared" si="20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1.0149999999999999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42205.510555555556</v>
      </c>
      <c r="T2221" s="14">
        <f t="shared" si="20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1.0114285714285713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41451.852268518516</v>
      </c>
      <c r="T2222" s="14">
        <f t="shared" si="20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1.0811999999999999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42452.458437499998</v>
      </c>
      <c r="T2223" s="14">
        <f t="shared" si="20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1.6259999999999999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40906.579247685186</v>
      </c>
      <c r="T2224" s="14">
        <f t="shared" si="20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1.0580000000000001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42152.432500000003</v>
      </c>
      <c r="T2225" s="14">
        <f t="shared" si="20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2.4315000000000002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42644.459201388883</v>
      </c>
      <c r="T2226" s="14">
        <f t="shared" si="20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9.4483338095238096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41873.583506944444</v>
      </c>
      <c r="T2227" s="14">
        <f t="shared" si="20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1.0846283333333333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42381.590532407405</v>
      </c>
      <c r="T2228" s="14">
        <f t="shared" si="20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1.5737692307692308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41561.599016203698</v>
      </c>
      <c r="T2229" s="14">
        <f t="shared" si="20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11.744899999999999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42202.069861111107</v>
      </c>
      <c r="T2230" s="14">
        <f t="shared" si="20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1.7104755366949576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41484.455914351849</v>
      </c>
      <c r="T2231" s="14">
        <f t="shared" si="20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1.2595294117647058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41724.672766203701</v>
      </c>
      <c r="T2232" s="14">
        <f t="shared" si="20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12.121296000000001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41423.702557870369</v>
      </c>
      <c r="T2233" s="14">
        <f t="shared" si="20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4.9580000000000002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41806.585740740738</v>
      </c>
      <c r="T2234" s="14">
        <f t="shared" si="20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3.3203999999999998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42331.170590277776</v>
      </c>
      <c r="T2235" s="14">
        <f t="shared" si="20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11.65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42710.616284722222</v>
      </c>
      <c r="T2236" s="14">
        <f t="shared" si="20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1.5331538461538461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42061.813784722217</v>
      </c>
      <c r="T2237" s="14">
        <f t="shared" si="20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5.3710714285714287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42371.408831018511</v>
      </c>
      <c r="T2238" s="14">
        <f t="shared" si="20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3.5292777777777777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41914.794942129629</v>
      </c>
      <c r="T2239" s="14">
        <f t="shared" si="20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1.3740000000000001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42774.41337962963</v>
      </c>
      <c r="T2240" s="14">
        <f t="shared" si="20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1.2802667999999999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41572.750162037039</v>
      </c>
      <c r="T2241" s="14">
        <f t="shared" si="20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2.7067999999999999</v>
      </c>
      <c r="P2242" s="7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42452.617407407401</v>
      </c>
      <c r="T2242" s="14">
        <f t="shared" si="20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09"/>
        <v>8.0640000000000001</v>
      </c>
      <c r="P2243" s="7">
        <f t="shared" ref="P2243:P2306" si="210">E2243/L2243</f>
        <v>49.472392638036808</v>
      </c>
      <c r="Q2243" t="str">
        <f t="shared" ref="Q2243:Q2306" si="211">IF(ISNUMBER(SEARCH("film &amp; video",N2243)),"film &amp; video",IF(ISNUMBER(SEARCH("music",N2243)),"music",IF(ISNUMBER(SEARCH("technology",N2243)),"technology",IF(ISNUMBER(SEARCH("publishing",N2243)),"publishing",IF(ISNUMBER(SEARCH("photography",N2243)),"photography",IF(ISNUMBER(SEARCH("games",N2243)),"games",IF(ISNUMBER(SEARCH("theater",N2243)),"theater",IF(ISNUMBER(SEARCH("journalism",N2243)),"journalism",IF(ISNUMBER(SEARCH("food",N2243)),"food")))))))))</f>
        <v>games</v>
      </c>
      <c r="R2243" t="str">
        <f t="shared" ref="R2243:R2306" si="212">RIGHT(N:N,LEN(N:N)-(FIND("/",N2243)))</f>
        <v>tabletop games</v>
      </c>
      <c r="S2243" s="11">
        <f t="shared" ref="S2243:S2306" si="213">(J2243/86400)+25569+(-5/24)</f>
        <v>42766.619212962956</v>
      </c>
      <c r="T2243" s="14">
        <f t="shared" ref="T2243:T2306" si="214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5">E2244/D2244</f>
        <v>13.600976000000001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41569.367280092592</v>
      </c>
      <c r="T2244" s="14">
        <f t="shared" si="214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9302.5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42800.542708333327</v>
      </c>
      <c r="T2245" s="14">
        <f t="shared" si="214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3.7702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42647.610486111109</v>
      </c>
      <c r="T2246" s="14">
        <f t="shared" si="214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26.47025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41660.500196759254</v>
      </c>
      <c r="T2247" s="14">
        <f t="shared" si="214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1.0012000000000001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42221.583449074074</v>
      </c>
      <c r="T2248" s="14">
        <f t="shared" si="214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1.0445405405405406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42200.457928240743</v>
      </c>
      <c r="T2249" s="14">
        <f t="shared" si="214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1.0721428571428571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42688.667569444442</v>
      </c>
      <c r="T2250" s="14">
        <f t="shared" si="214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1.6877142857142857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41336.49496527778</v>
      </c>
      <c r="T2251" s="14">
        <f t="shared" si="214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9.7511200000000002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42676.7971412037</v>
      </c>
      <c r="T2252" s="14">
        <f t="shared" si="214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1.3444929411764706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41846.137465277774</v>
      </c>
      <c r="T2253" s="14">
        <f t="shared" si="214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2.722777777777778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42573.119652777772</v>
      </c>
      <c r="T2254" s="14">
        <f t="shared" si="214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1.1268750000000001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42296.422997685186</v>
      </c>
      <c r="T2255" s="14">
        <f t="shared" si="214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4.5979999999999999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42752.439444444441</v>
      </c>
      <c r="T2256" s="14">
        <f t="shared" si="214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2.8665822784810127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42467.743645833332</v>
      </c>
      <c r="T2257" s="14">
        <f t="shared" si="214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2.2270833333333333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42682.243587962956</v>
      </c>
      <c r="T2258" s="14">
        <f t="shared" si="214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6.3613999999999997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42505.728344907409</v>
      </c>
      <c r="T2259" s="14">
        <f t="shared" si="214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1.4650000000000001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42136.542673611104</v>
      </c>
      <c r="T2260" s="14">
        <f t="shared" si="214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18.670999999999999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42702.59648148148</v>
      </c>
      <c r="T2261" s="14">
        <f t="shared" si="214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3.2692000000000001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41694.808449074073</v>
      </c>
      <c r="T2262" s="14">
        <f t="shared" si="214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7.7949999999999999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42759.516435185178</v>
      </c>
      <c r="T2263" s="14">
        <f t="shared" si="214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1.5415151515151515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41926.376828703702</v>
      </c>
      <c r="T2264" s="14">
        <f t="shared" si="214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1.1554666666666666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42014.623993055553</v>
      </c>
      <c r="T2265" s="14">
        <f t="shared" si="214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1.8003333333333333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42496.374004629623</v>
      </c>
      <c r="T2266" s="14">
        <f t="shared" si="214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2.9849999999999999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42689.644756944443</v>
      </c>
      <c r="T2267" s="14">
        <f t="shared" si="214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3.2026666666666666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42469.666574074072</v>
      </c>
      <c r="T2268" s="14">
        <f t="shared" si="214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3.80525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41968.621493055551</v>
      </c>
      <c r="T2269" s="14">
        <f t="shared" si="214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1.026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42775.874016203707</v>
      </c>
      <c r="T2270" s="14">
        <f t="shared" si="214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18.016400000000001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42776.496099537035</v>
      </c>
      <c r="T2271" s="14">
        <f t="shared" si="214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7.2024800000000004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42725.661030092589</v>
      </c>
      <c r="T2272" s="14">
        <f t="shared" si="214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2.8309000000000002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42683.791712962957</v>
      </c>
      <c r="T2273" s="14">
        <f t="shared" si="214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13.566000000000001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42315.491157407407</v>
      </c>
      <c r="T2274" s="14">
        <f t="shared" si="214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2.2035999999999998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42781.340763888882</v>
      </c>
      <c r="T2275" s="14">
        <f t="shared" si="214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1.196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41663.292326388888</v>
      </c>
      <c r="T2276" s="14">
        <f t="shared" si="214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4.0776923076923079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41965.408321759256</v>
      </c>
      <c r="T2277" s="14">
        <f t="shared" si="214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1.0581826105905425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41614.443159722221</v>
      </c>
      <c r="T2278" s="14">
        <f t="shared" si="214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1.4108235294117648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40936.470173611109</v>
      </c>
      <c r="T2279" s="14">
        <f t="shared" si="214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2.7069999999999999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42338.500775462962</v>
      </c>
      <c r="T2280" s="14">
        <f t="shared" si="214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1.538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42020.598368055558</v>
      </c>
      <c r="T2281" s="14">
        <f t="shared" si="214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4.0357653061224488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42234.416562499995</v>
      </c>
      <c r="T2282" s="14">
        <f t="shared" si="214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1.85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40687.077511574069</v>
      </c>
      <c r="T2283" s="14">
        <f t="shared" si="214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1.8533333333333333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42322.966273148144</v>
      </c>
      <c r="T2284" s="14">
        <f t="shared" si="214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1.0085533333333332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40977.916712962957</v>
      </c>
      <c r="T2285" s="14">
        <f t="shared" si="214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1.0622116666666668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40585.588483796295</v>
      </c>
      <c r="T2286" s="14">
        <f t="shared" si="214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1.2136666666666667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41058.977349537039</v>
      </c>
      <c r="T2287" s="14">
        <f t="shared" si="214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1.0006666666666666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41494.755254629628</v>
      </c>
      <c r="T2288" s="14">
        <f t="shared" si="214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1.1997755555555556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41792.459027777775</v>
      </c>
      <c r="T2289" s="14">
        <f t="shared" si="214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1.0009999999999999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41067.619085648148</v>
      </c>
      <c r="T2290" s="14">
        <f t="shared" si="214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1.0740000000000001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41571.790046296293</v>
      </c>
      <c r="T2291" s="14">
        <f t="shared" si="214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1.0406666666666666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40070.045486111107</v>
      </c>
      <c r="T2292" s="14">
        <f t="shared" si="214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1.728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40987.768726851849</v>
      </c>
      <c r="T2293" s="14">
        <f t="shared" si="214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1.072505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40987.489305555551</v>
      </c>
      <c r="T2294" s="14">
        <f t="shared" si="214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1.0823529411764705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41151.499988425923</v>
      </c>
      <c r="T2295" s="14">
        <f t="shared" si="214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1.4608079999999999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41264.514814814815</v>
      </c>
      <c r="T2296" s="14">
        <f t="shared" si="214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1.2524999999999999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41270.746018518512</v>
      </c>
      <c r="T2297" s="14">
        <f t="shared" si="214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1.4907142857142857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40927.52344907407</v>
      </c>
      <c r="T2298" s="14">
        <f t="shared" si="214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1.006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40947.83390046296</v>
      </c>
      <c r="T2299" s="14">
        <f t="shared" si="214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1.0507333333333333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41694.632326388884</v>
      </c>
      <c r="T2300" s="14">
        <f t="shared" si="214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3.5016666666666665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40564.824178240735</v>
      </c>
      <c r="T2301" s="14">
        <f t="shared" si="214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1.0125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41074.518703703703</v>
      </c>
      <c r="T2302" s="14">
        <f t="shared" si="214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1.336044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41415.938611111109</v>
      </c>
      <c r="T2303" s="14">
        <f t="shared" si="214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1.7065217391304348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41605.660115740735</v>
      </c>
      <c r="T2304" s="14">
        <f t="shared" si="214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1.0935829457364341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40849.902731481481</v>
      </c>
      <c r="T2305" s="14">
        <f t="shared" si="214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1.0070033333333335</v>
      </c>
      <c r="P2306" s="7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40502.607534722221</v>
      </c>
      <c r="T2306" s="14">
        <f t="shared" si="214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5"/>
        <v>1.0122777777777778</v>
      </c>
      <c r="P2307" s="7">
        <f t="shared" ref="P2307:P2370" si="216">E2307/L2307</f>
        <v>109.10778443113773</v>
      </c>
      <c r="Q2307" t="str">
        <f t="shared" ref="Q2307:Q2370" si="217">IF(ISNUMBER(SEARCH("film &amp; video",N2307)),"film &amp; video",IF(ISNUMBER(SEARCH("music",N2307)),"music",IF(ISNUMBER(SEARCH("technology",N2307)),"technology",IF(ISNUMBER(SEARCH("publishing",N2307)),"publishing",IF(ISNUMBER(SEARCH("photography",N2307)),"photography",IF(ISNUMBER(SEARCH("games",N2307)),"games",IF(ISNUMBER(SEARCH("theater",N2307)),"theater",IF(ISNUMBER(SEARCH("journalism",N2307)),"journalism",IF(ISNUMBER(SEARCH("food",N2307)),"food")))))))))</f>
        <v>music</v>
      </c>
      <c r="R2307" t="str">
        <f t="shared" ref="R2307:R2370" si="218">RIGHT(N:N,LEN(N:N)-(FIND("/",N2307)))</f>
        <v>indie rock</v>
      </c>
      <c r="S2307" s="11">
        <f t="shared" ref="S2307:S2370" si="219">(J2307/86400)+25569+(-5/24)</f>
        <v>41834.486944444441</v>
      </c>
      <c r="T2307" s="14">
        <f t="shared" ref="T2307:T2370" si="220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1">E2308/D2308</f>
        <v>1.0675857142857144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40947.959826388884</v>
      </c>
      <c r="T2308" s="14">
        <f t="shared" si="220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1.0665777537961894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41004.594131944446</v>
      </c>
      <c r="T2309" s="14">
        <f t="shared" si="220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1.0130622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41851.754583333335</v>
      </c>
      <c r="T2310" s="14">
        <f t="shared" si="220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1.0667450000000001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41307.779363425921</v>
      </c>
      <c r="T2311" s="14">
        <f t="shared" si="220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4.288397837837838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41324.585821759254</v>
      </c>
      <c r="T2312" s="14">
        <f t="shared" si="220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1.0411111111111111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41735.796168981477</v>
      </c>
      <c r="T2313" s="14">
        <f t="shared" si="220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1.0786666666666667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41716.424513888887</v>
      </c>
      <c r="T2314" s="14">
        <f t="shared" si="220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1.7584040000000001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41002.750300925924</v>
      </c>
      <c r="T2315" s="14">
        <f t="shared" si="220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1.5697000000000001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41037.343252314815</v>
      </c>
      <c r="T2316" s="14">
        <f t="shared" si="220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1.026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41004.517858796295</v>
      </c>
      <c r="T2317" s="14">
        <f t="shared" si="220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1.0404266666666666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40079.516782407409</v>
      </c>
      <c r="T2318" s="14">
        <f t="shared" si="220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1.04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40192.33390046296</v>
      </c>
      <c r="T2319" s="14">
        <f t="shared" si="220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1.2105999999999999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40050.435347222221</v>
      </c>
      <c r="T2320" s="14">
        <f t="shared" si="220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1.077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41592.873668981476</v>
      </c>
      <c r="T2321" s="14">
        <f t="shared" si="220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1.0866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41696.608796296292</v>
      </c>
      <c r="T2322" s="14">
        <f t="shared" si="220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0.39120962394619685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42799.052094907405</v>
      </c>
      <c r="T2323" s="14">
        <f t="shared" si="220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3.1481481481481478E-2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42804.6871412037</v>
      </c>
      <c r="T2324" s="14">
        <f t="shared" si="220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0.48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42807.546840277777</v>
      </c>
      <c r="T2325" s="14">
        <f t="shared" si="220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0.20733333333333334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42790.67690972222</v>
      </c>
      <c r="T2326" s="14">
        <f t="shared" si="220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0.08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42793.814016203702</v>
      </c>
      <c r="T2327" s="14">
        <f t="shared" si="220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7.1999999999999998E-3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42803.825787037036</v>
      </c>
      <c r="T2328" s="14">
        <f t="shared" si="220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5.2609431428571432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41842.708796296291</v>
      </c>
      <c r="T2329" s="14">
        <f t="shared" si="220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2.5445000000000002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42139.573344907403</v>
      </c>
      <c r="T2330" s="14">
        <f t="shared" si="220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1.0591999999999999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41807.416041666664</v>
      </c>
      <c r="T2331" s="14">
        <f t="shared" si="220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1.0242285714285715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42332.691469907404</v>
      </c>
      <c r="T2332" s="14">
        <f t="shared" si="220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1.4431375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41838.797337962962</v>
      </c>
      <c r="T2333" s="14">
        <f t="shared" si="220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1.06308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42011.419803240737</v>
      </c>
      <c r="T2334" s="14">
        <f t="shared" si="220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2.1216666666666666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41767.442013888889</v>
      </c>
      <c r="T2335" s="14">
        <f t="shared" si="220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1.0195000000000001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41918.461782407401</v>
      </c>
      <c r="T2336" s="14">
        <f t="shared" si="220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1.0227200000000001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41771.363923611112</v>
      </c>
      <c r="T2337" s="14">
        <f t="shared" si="220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5.2073254999999996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41666.716377314813</v>
      </c>
      <c r="T2338" s="14">
        <f t="shared" si="220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1.1065833333333333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41786.432210648149</v>
      </c>
      <c r="T2339" s="14">
        <f t="shared" si="220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1.0114333333333334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41789.688472222224</v>
      </c>
      <c r="T2340" s="14">
        <f t="shared" si="220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2.9420799999999998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42692.591539351844</v>
      </c>
      <c r="T2341" s="14">
        <f t="shared" si="220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1.0577749999999999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42643.434467592589</v>
      </c>
      <c r="T2342" s="14">
        <f t="shared" si="220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7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42167.605370370373</v>
      </c>
      <c r="T2343" s="14">
        <f t="shared" si="220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7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41897.49386574074</v>
      </c>
      <c r="T2344" s="14">
        <f t="shared" si="220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0.03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42327.616956018515</v>
      </c>
      <c r="T2345" s="14">
        <f t="shared" si="220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1E-3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42515.519317129627</v>
      </c>
      <c r="T2346" s="14">
        <f t="shared" si="220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42059.79347222222</v>
      </c>
      <c r="T2347" s="14">
        <f t="shared" si="220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6.4999999999999997E-4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42615.590636574074</v>
      </c>
      <c r="T2348" s="14">
        <f t="shared" si="220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1.4999999999999999E-2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42577.39902777777</v>
      </c>
      <c r="T2349" s="14">
        <f t="shared" si="220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3.8571428571428572E-3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42360.723819444444</v>
      </c>
      <c r="T2350" s="14">
        <f t="shared" si="220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7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42198.567453703705</v>
      </c>
      <c r="T2351" s="14">
        <f t="shared" si="220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7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42708.633912037032</v>
      </c>
      <c r="T2352" s="14">
        <f t="shared" si="220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5.7142857142857143E-3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42093.892812500002</v>
      </c>
      <c r="T2353" s="14">
        <f t="shared" si="220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7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42101.425370370365</v>
      </c>
      <c r="T2354" s="14">
        <f t="shared" si="220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7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42103.467847222222</v>
      </c>
      <c r="T2355" s="14">
        <f t="shared" si="220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7.1428571428571429E-4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41954.51458333333</v>
      </c>
      <c r="T2356" s="14">
        <f t="shared" si="220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6.875E-3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42096.709907407407</v>
      </c>
      <c r="T2357" s="14">
        <f t="shared" si="220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7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42130.575277777774</v>
      </c>
      <c r="T2358" s="14">
        <f t="shared" si="220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7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42264.411782407406</v>
      </c>
      <c r="T2359" s="14">
        <f t="shared" si="220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7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41978.722638888888</v>
      </c>
      <c r="T2360" s="14">
        <f t="shared" si="220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0.14680000000000001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42159.441249999996</v>
      </c>
      <c r="T2361" s="14">
        <f t="shared" si="220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4.0000000000000002E-4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42377.498611111114</v>
      </c>
      <c r="T2362" s="14">
        <f t="shared" si="220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7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42466.650555555556</v>
      </c>
      <c r="T2363" s="14">
        <f t="shared" si="220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0.2857142857142857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41954.47997685185</v>
      </c>
      <c r="T2364" s="14">
        <f t="shared" si="220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7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42321.803240740737</v>
      </c>
      <c r="T2365" s="14">
        <f t="shared" si="220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7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42248.726342592585</v>
      </c>
      <c r="T2366" s="14">
        <f t="shared" si="220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42346.528067129628</v>
      </c>
      <c r="T2367" s="14">
        <f t="shared" si="220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0.1052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42268.323298611103</v>
      </c>
      <c r="T2368" s="14">
        <f t="shared" si="220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1.34E-2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42425.761759259258</v>
      </c>
      <c r="T2369" s="14">
        <f t="shared" si="220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2.5000000000000001E-3</v>
      </c>
      <c r="P2370" s="7">
        <f t="shared" si="216"/>
        <v>50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42063.513483796291</v>
      </c>
      <c r="T2370" s="14">
        <f t="shared" si="220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1"/>
        <v>0</v>
      </c>
      <c r="P2371" s="7" t="e">
        <f t="shared" ref="P2371:P2434" si="222">E2371/L2371</f>
        <v>#DIV/0!</v>
      </c>
      <c r="Q2371" t="str">
        <f t="shared" ref="Q2371:Q2434" si="223">IF(ISNUMBER(SEARCH("film &amp; video",N2371)),"film &amp; video",IF(ISNUMBER(SEARCH("music",N2371)),"music",IF(ISNUMBER(SEARCH("technology",N2371)),"technology",IF(ISNUMBER(SEARCH("publishing",N2371)),"publishing",IF(ISNUMBER(SEARCH("photography",N2371)),"photography",IF(ISNUMBER(SEARCH("games",N2371)),"games",IF(ISNUMBER(SEARCH("theater",N2371)),"theater",IF(ISNUMBER(SEARCH("journalism",N2371)),"journalism",IF(ISNUMBER(SEARCH("food",N2371)),"food")))))))))</f>
        <v>technology</v>
      </c>
      <c r="R2371" t="str">
        <f t="shared" ref="R2371:R2434" si="224">RIGHT(N:N,LEN(N:N)-(FIND("/",N2371)))</f>
        <v>web</v>
      </c>
      <c r="S2371" s="11">
        <f t="shared" ref="S2371:S2434" si="225">(J2371/86400)+25569+(-5/24)</f>
        <v>42380.60429398148</v>
      </c>
      <c r="T2371" s="14">
        <f t="shared" ref="T2371:T2434" si="226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7">E2372/D2372</f>
        <v>3.2799999999999999E-3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41960.980798611105</v>
      </c>
      <c r="T2372" s="14">
        <f t="shared" si="226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7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42150.569398148145</v>
      </c>
      <c r="T2373" s="14">
        <f t="shared" si="226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3.272727272727273E-2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42087.860775462956</v>
      </c>
      <c r="T2374" s="14">
        <f t="shared" si="226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5.8823529411764708E-5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42215.453981481478</v>
      </c>
      <c r="T2375" s="14">
        <f t="shared" si="226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4.5454545454545455E-4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42017.634953703702</v>
      </c>
      <c r="T2376" s="14">
        <f t="shared" si="226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42592.627743055556</v>
      </c>
      <c r="T2377" s="14">
        <f t="shared" si="226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0.10877666666666666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42318.717199074068</v>
      </c>
      <c r="T2378" s="14">
        <f t="shared" si="226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7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42669.661840277775</v>
      </c>
      <c r="T2379" s="14">
        <f t="shared" si="226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7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42212.804745370369</v>
      </c>
      <c r="T2380" s="14">
        <f t="shared" si="226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7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42236.808055555557</v>
      </c>
      <c r="T2381" s="14">
        <f t="shared" si="226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3.6666666666666666E-3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42248.584976851846</v>
      </c>
      <c r="T2382" s="14">
        <f t="shared" si="226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1.8193398957730169E-2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42074.727407407401</v>
      </c>
      <c r="T2383" s="14">
        <f t="shared" si="226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2.5000000000000001E-2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42194.979201388887</v>
      </c>
      <c r="T2384" s="14">
        <f t="shared" si="226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4.3499999999999997E-2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42026.848460648143</v>
      </c>
      <c r="T2385" s="14">
        <f t="shared" si="226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8.0000000000000002E-3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41926.859293981477</v>
      </c>
      <c r="T2386" s="14">
        <f t="shared" si="226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1.2123076923076924E-2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42191.493425925924</v>
      </c>
      <c r="T2387" s="14">
        <f t="shared" si="226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7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41954.629907407405</v>
      </c>
      <c r="T2388" s="14">
        <f t="shared" si="226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6.8399999999999997E-3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42528.418287037035</v>
      </c>
      <c r="T2389" s="14">
        <f t="shared" si="226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1.2513513513513513E-2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41989.645358796297</v>
      </c>
      <c r="T2390" s="14">
        <f t="shared" si="226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1.8749999999999999E-3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42179.445046296292</v>
      </c>
      <c r="T2391" s="14">
        <f t="shared" si="226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7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41968.053981481477</v>
      </c>
      <c r="T2392" s="14">
        <f t="shared" si="226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1.25E-3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42064.586157407401</v>
      </c>
      <c r="T2393" s="14">
        <f t="shared" si="226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7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42275.912303240737</v>
      </c>
      <c r="T2394" s="14">
        <f t="shared" si="226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5.0000000000000001E-4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42194.440011574072</v>
      </c>
      <c r="T2395" s="14">
        <f t="shared" si="226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5.9999999999999995E-4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42031.15385416666</v>
      </c>
      <c r="T2396" s="14">
        <f t="shared" si="226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42716.913043981483</v>
      </c>
      <c r="T2397" s="14">
        <f t="shared" si="226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2E-3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42262.640717592592</v>
      </c>
      <c r="T2398" s="14">
        <f t="shared" si="226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7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41976.676574074074</v>
      </c>
      <c r="T2399" s="14">
        <f t="shared" si="226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7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42157.708148148151</v>
      </c>
      <c r="T2400" s="14">
        <f t="shared" si="226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7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41956.644745370366</v>
      </c>
      <c r="T2401" s="14">
        <f t="shared" si="226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7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42444.059768518513</v>
      </c>
      <c r="T2402" s="14">
        <f t="shared" si="226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7.1785714285714283E-3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42374.614537037036</v>
      </c>
      <c r="T2403" s="14">
        <f t="shared" si="226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4.3333333333333331E-3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42107.47142361111</v>
      </c>
      <c r="T2404" s="14">
        <f t="shared" si="226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0.16833333333333333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42399.67428240741</v>
      </c>
      <c r="T2405" s="14">
        <f t="shared" si="226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7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42341.831099537034</v>
      </c>
      <c r="T2406" s="14">
        <f t="shared" si="226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0.22520000000000001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42595.377025462956</v>
      </c>
      <c r="T2407" s="14">
        <f t="shared" si="226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0.41384615384615386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41982.902662037035</v>
      </c>
      <c r="T2408" s="14">
        <f t="shared" si="226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0.25259090909090909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42082.367222222216</v>
      </c>
      <c r="T2409" s="14">
        <f t="shared" si="226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2E-3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41918.93237268518</v>
      </c>
      <c r="T2410" s="14">
        <f t="shared" si="226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1.84E-2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42204.667534722219</v>
      </c>
      <c r="T2411" s="14">
        <f t="shared" si="226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7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42224.199942129628</v>
      </c>
      <c r="T2412" s="14">
        <f t="shared" si="226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6.0400000000000002E-3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42211.524097222216</v>
      </c>
      <c r="T2413" s="14">
        <f t="shared" si="226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7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42655.528622685182</v>
      </c>
      <c r="T2414" s="14">
        <f t="shared" si="226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8.3333333333333332E-3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41759.901412037034</v>
      </c>
      <c r="T2415" s="14">
        <f t="shared" si="226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3.0666666666666665E-2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42198.486805555549</v>
      </c>
      <c r="T2416" s="14">
        <f t="shared" si="226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5.5833333333333334E-3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42536.654467592591</v>
      </c>
      <c r="T2417" s="14">
        <f t="shared" si="226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2.5000000000000001E-4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42019.529432870368</v>
      </c>
      <c r="T2418" s="14">
        <f t="shared" si="226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7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41831.675775462958</v>
      </c>
      <c r="T2419" s="14">
        <f t="shared" si="226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2.0000000000000001E-4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42027.648657407401</v>
      </c>
      <c r="T2420" s="14">
        <f t="shared" si="226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7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41993.529965277776</v>
      </c>
      <c r="T2421" s="14">
        <f t="shared" si="226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0.14825133372851215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41892.820543981477</v>
      </c>
      <c r="T2422" s="14">
        <f t="shared" si="226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1.6666666666666666E-4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42026.479120370372</v>
      </c>
      <c r="T2423" s="14">
        <f t="shared" si="226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2E-3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42044.516620370363</v>
      </c>
      <c r="T2424" s="14">
        <f t="shared" si="226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1.3333333333333334E-4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41974.496412037035</v>
      </c>
      <c r="T2425" s="14">
        <f t="shared" si="226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1.24E-2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41909.684120370366</v>
      </c>
      <c r="T2426" s="14">
        <f t="shared" si="226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2.8571428571428574E-4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42502.705428240741</v>
      </c>
      <c r="T2427" s="14">
        <f t="shared" si="226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7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42163.961712962962</v>
      </c>
      <c r="T2428" s="14">
        <f t="shared" si="226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2.0000000000000002E-5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42412.110335648147</v>
      </c>
      <c r="T2429" s="14">
        <f t="shared" si="226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2.8571428571428571E-5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42045.575821759259</v>
      </c>
      <c r="T2430" s="14">
        <f t="shared" si="226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1.4321428571428572E-2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42734.670902777776</v>
      </c>
      <c r="T2431" s="14">
        <f t="shared" si="226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7.0000000000000001E-3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42381.922499999993</v>
      </c>
      <c r="T2432" s="14">
        <f t="shared" si="226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2.0000000000000002E-5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42488.891354166662</v>
      </c>
      <c r="T2433" s="14">
        <f t="shared" si="226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1.4285714285714287E-4</v>
      </c>
      <c r="P2434" s="7">
        <f t="shared" si="222"/>
        <v>1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42041.010381944441</v>
      </c>
      <c r="T2434" s="14">
        <f t="shared" si="226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7"/>
        <v>0</v>
      </c>
      <c r="P2435" s="7" t="e">
        <f t="shared" ref="P2435:P2498" si="228">E2435/L2435</f>
        <v>#DIV/0!</v>
      </c>
      <c r="Q2435" t="str">
        <f t="shared" ref="Q2435:Q2498" si="229">IF(ISNUMBER(SEARCH("film &amp; video",N2435)),"film &amp; video",IF(ISNUMBER(SEARCH("music",N2435)),"music",IF(ISNUMBER(SEARCH("technology",N2435)),"technology",IF(ISNUMBER(SEARCH("publishing",N2435)),"publishing",IF(ISNUMBER(SEARCH("photography",N2435)),"photography",IF(ISNUMBER(SEARCH("games",N2435)),"games",IF(ISNUMBER(SEARCH("theater",N2435)),"theater",IF(ISNUMBER(SEARCH("journalism",N2435)),"journalism",IF(ISNUMBER(SEARCH("food",N2435)),"food")))))))))</f>
        <v>food</v>
      </c>
      <c r="R2435" t="str">
        <f t="shared" ref="R2435:R2498" si="230">RIGHT(N:N,LEN(N:N)-(FIND("/",N2435)))</f>
        <v>food trucks</v>
      </c>
      <c r="S2435" s="11">
        <f t="shared" ref="S2435:S2498" si="231">(J2435/86400)+25569+(-5/24)</f>
        <v>42397.691469907404</v>
      </c>
      <c r="T2435" s="14">
        <f t="shared" ref="T2435:T2498" si="232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3">E2436/D2436</f>
        <v>1.2999999999999999E-3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42179.977708333332</v>
      </c>
      <c r="T2436" s="14">
        <f t="shared" si="232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4.8960000000000002E-3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42252.069282407407</v>
      </c>
      <c r="T2437" s="14">
        <f t="shared" si="232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3.8461538461538462E-4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42338.407060185178</v>
      </c>
      <c r="T2438" s="14">
        <f t="shared" si="232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7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42031.756805555553</v>
      </c>
      <c r="T2439" s="14">
        <f t="shared" si="232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3.3333333333333335E-3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42285.706736111104</v>
      </c>
      <c r="T2440" s="14">
        <f t="shared" si="232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7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42265.610289351847</v>
      </c>
      <c r="T2441" s="14">
        <f t="shared" si="232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2E-3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42383.691122685188</v>
      </c>
      <c r="T2442" s="14">
        <f t="shared" si="232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1.0788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42186.917291666665</v>
      </c>
      <c r="T2443" s="14">
        <f t="shared" si="232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1.2594166666666666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42052.458657407406</v>
      </c>
      <c r="T2444" s="14">
        <f t="shared" si="232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2.0251494999999999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41836.416921296295</v>
      </c>
      <c r="T2445" s="14">
        <f t="shared" si="232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1.0860000000000001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42485.54619212963</v>
      </c>
      <c r="T2446" s="14">
        <f t="shared" si="232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1.728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42242.981724537036</v>
      </c>
      <c r="T2447" s="14">
        <f t="shared" si="232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1.6798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42670.394340277773</v>
      </c>
      <c r="T2448" s="14">
        <f t="shared" si="232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4.2720000000000002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42654.26149305555</v>
      </c>
      <c r="T2449" s="14">
        <f t="shared" si="232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1.075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42607.107789351845</v>
      </c>
      <c r="T2450" s="14">
        <f t="shared" si="232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1.08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41942.934201388889</v>
      </c>
      <c r="T2451" s="14">
        <f t="shared" si="232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1.0153353333333335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41901.864074074074</v>
      </c>
      <c r="T2452" s="14">
        <f t="shared" si="232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1.1545000000000001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42779.700115740743</v>
      </c>
      <c r="T2453" s="14">
        <f t="shared" si="232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1.335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42338.635416666664</v>
      </c>
      <c r="T2454" s="14">
        <f t="shared" si="232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1.5469999999999999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42738.483900462961</v>
      </c>
      <c r="T2455" s="14">
        <f t="shared" si="232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1.0084571428571429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42769.993148148147</v>
      </c>
      <c r="T2456" s="14">
        <f t="shared" si="232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1.82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42452.573495370372</v>
      </c>
      <c r="T2457" s="14">
        <f t="shared" si="232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1.8086666666666666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42761.752766203703</v>
      </c>
      <c r="T2458" s="14">
        <f t="shared" si="232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1.0230434782608695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42423.394166666665</v>
      </c>
      <c r="T2459" s="14">
        <f t="shared" si="232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1.1017999999999999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42495.663402777776</v>
      </c>
      <c r="T2460" s="14">
        <f t="shared" si="232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1.0225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42407.429224537038</v>
      </c>
      <c r="T2461" s="14">
        <f t="shared" si="232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1.0078823529411765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42703.978784722225</v>
      </c>
      <c r="T2462" s="14">
        <f t="shared" si="232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1.038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40783.804363425923</v>
      </c>
      <c r="T2463" s="14">
        <f t="shared" si="232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1.1070833333333334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41088.977962962963</v>
      </c>
      <c r="T2464" s="14">
        <f t="shared" si="232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1.1625000000000001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41340.903067129628</v>
      </c>
      <c r="T2465" s="14">
        <f t="shared" si="232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1.111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42248.692094907405</v>
      </c>
      <c r="T2466" s="14">
        <f t="shared" si="232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1.8014285714285714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41145.510972222219</v>
      </c>
      <c r="T2467" s="14">
        <f t="shared" si="232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41372.894131944442</v>
      </c>
      <c r="T2468" s="14">
        <f t="shared" si="232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1.1850000000000001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41025.665868055556</v>
      </c>
      <c r="T2469" s="14">
        <f t="shared" si="232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1.0721700000000001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41173.945844907408</v>
      </c>
      <c r="T2470" s="14">
        <f t="shared" si="232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1.1366666666666667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40557.221400462957</v>
      </c>
      <c r="T2471" s="14">
        <f t="shared" si="232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1.0316400000000001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41022.866377314815</v>
      </c>
      <c r="T2472" s="14">
        <f t="shared" si="232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1.28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40893.784629629627</v>
      </c>
      <c r="T2473" s="14">
        <f t="shared" si="232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1.3576026666666667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40353.907175925924</v>
      </c>
      <c r="T2474" s="14">
        <f t="shared" si="232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41193.540150462963</v>
      </c>
      <c r="T2475" s="14">
        <f t="shared" si="232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1.0000360000000001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40416.80296296296</v>
      </c>
      <c r="T2476" s="14">
        <f t="shared" si="232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1.0471999999999999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40310.079340277771</v>
      </c>
      <c r="T2477" s="14">
        <f t="shared" si="232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1.050225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41913.120023148142</v>
      </c>
      <c r="T2478" s="14">
        <f t="shared" si="232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1.7133333333333334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41088.483159722222</v>
      </c>
      <c r="T2479" s="14">
        <f t="shared" si="232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1.2749999999999999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41257.742048611108</v>
      </c>
      <c r="T2480" s="14">
        <f t="shared" si="232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1.3344333333333334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41107.518449074072</v>
      </c>
      <c r="T2481" s="14">
        <f t="shared" si="232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42227.727824074071</v>
      </c>
      <c r="T2482" s="14">
        <f t="shared" si="232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1.1291099999999998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40999.437592592592</v>
      </c>
      <c r="T2483" s="14">
        <f t="shared" si="232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1.0009999999999999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40711.573877314811</v>
      </c>
      <c r="T2484" s="14">
        <f t="shared" si="232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1.1372727272727272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40970.541701388887</v>
      </c>
      <c r="T2485" s="14">
        <f t="shared" si="232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1.1931742857142855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40771.708368055552</v>
      </c>
      <c r="T2486" s="14">
        <f t="shared" si="232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1.0325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40793.790266203701</v>
      </c>
      <c r="T2487" s="14">
        <f t="shared" si="232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2.6566666666666667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40991.499722222223</v>
      </c>
      <c r="T2488" s="14">
        <f t="shared" si="232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1.0005066666666667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41025.874965277777</v>
      </c>
      <c r="T2489" s="14">
        <f t="shared" si="232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1.0669999999999999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40833.424861111111</v>
      </c>
      <c r="T2490" s="14">
        <f t="shared" si="232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1.3367142857142857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41373.481932870367</v>
      </c>
      <c r="T2491" s="14">
        <f t="shared" si="232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1.214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41023.01939814815</v>
      </c>
      <c r="T2492" s="14">
        <f t="shared" si="232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1.032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40542.630949074075</v>
      </c>
      <c r="T2493" s="14">
        <f t="shared" si="232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1.25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41024.777638888889</v>
      </c>
      <c r="T2494" s="14">
        <f t="shared" si="232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1.2869999999999999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41347.959953703699</v>
      </c>
      <c r="T2495" s="14">
        <f t="shared" si="232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1.0100533333333332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41022.436851851853</v>
      </c>
      <c r="T2496" s="14">
        <f t="shared" si="232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1.2753666666666665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41036.738136574073</v>
      </c>
      <c r="T2497" s="14">
        <f t="shared" si="232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</v>
      </c>
      <c r="P2498" s="7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41327.788101851846</v>
      </c>
      <c r="T2498" s="14">
        <f t="shared" si="232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3"/>
        <v>1.127715</v>
      </c>
      <c r="P2499" s="7">
        <f t="shared" ref="P2499:P2562" si="234">E2499/L2499</f>
        <v>80.551071428571419</v>
      </c>
      <c r="Q2499" t="str">
        <f t="shared" ref="Q2499:Q2562" si="235">IF(ISNUMBER(SEARCH("film &amp; video",N2499)),"film &amp; video",IF(ISNUMBER(SEARCH("music",N2499)),"music",IF(ISNUMBER(SEARCH("technology",N2499)),"technology",IF(ISNUMBER(SEARCH("publishing",N2499)),"publishing",IF(ISNUMBER(SEARCH("photography",N2499)),"photography",IF(ISNUMBER(SEARCH("games",N2499)),"games",IF(ISNUMBER(SEARCH("theater",N2499)),"theater",IF(ISNUMBER(SEARCH("journalism",N2499)),"journalism",IF(ISNUMBER(SEARCH("food",N2499)),"food")))))))))</f>
        <v>music</v>
      </c>
      <c r="R2499" t="str">
        <f t="shared" ref="R2499:R2562" si="236">RIGHT(N:N,LEN(N:N)-(FIND("/",N2499)))</f>
        <v>indie rock</v>
      </c>
      <c r="S2499" s="11">
        <f t="shared" ref="S2499:S2562" si="237">(J2499/86400)+25569+(-5/24)</f>
        <v>40730.670578703699</v>
      </c>
      <c r="T2499" s="14">
        <f t="shared" ref="T2499:T2562" si="238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39">E2500/D2500</f>
        <v>1.056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42017.759108796294</v>
      </c>
      <c r="T2500" s="14">
        <f t="shared" si="23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2.0262500000000001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41226.440243055556</v>
      </c>
      <c r="T2501" s="14">
        <f t="shared" si="23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1.1333333333333333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41053.564525462956</v>
      </c>
      <c r="T2502" s="14">
        <f t="shared" si="238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2.5545454545454545E-2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42244.568333333336</v>
      </c>
      <c r="T2503" s="14">
        <f t="shared" si="238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7.8181818181818181E-4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41858.617106481477</v>
      </c>
      <c r="T2504" s="14">
        <f t="shared" si="23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7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42498.691064814811</v>
      </c>
      <c r="T2505" s="14">
        <f t="shared" si="23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7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41927.807106481479</v>
      </c>
      <c r="T2506" s="14">
        <f t="shared" si="23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42046.847407407404</v>
      </c>
      <c r="T2507" s="14">
        <f t="shared" si="23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6.0000000000000001E-3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42258.088761574072</v>
      </c>
      <c r="T2508" s="14">
        <f t="shared" si="23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7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42104.864629629628</v>
      </c>
      <c r="T2509" s="14">
        <f t="shared" si="23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7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41835.743449074071</v>
      </c>
      <c r="T2510" s="14">
        <f t="shared" si="23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1.0526315789473684E-2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42058.601261574069</v>
      </c>
      <c r="T2511" s="14">
        <f t="shared" si="23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1.5E-3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42078.789027777777</v>
      </c>
      <c r="T2512" s="14">
        <f t="shared" si="23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7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42371.238576388881</v>
      </c>
      <c r="T2513" s="14">
        <f t="shared" si="23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7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41971.668530092589</v>
      </c>
      <c r="T2514" s="14">
        <f t="shared" si="23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7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42731.798483796294</v>
      </c>
      <c r="T2515" s="14">
        <f t="shared" si="23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1.7500000000000002E-2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41854.181446759256</v>
      </c>
      <c r="T2516" s="14">
        <f t="shared" si="23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0.186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42027.63140046296</v>
      </c>
      <c r="T2517" s="14">
        <f t="shared" si="23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7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41942.445046296292</v>
      </c>
      <c r="T2518" s="14">
        <f t="shared" si="23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9.8166666666666666E-2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42052.594097222223</v>
      </c>
      <c r="T2519" s="14">
        <f t="shared" si="23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7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41926.472546296296</v>
      </c>
      <c r="T2520" s="14">
        <f t="shared" si="23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4.3333333333333331E-4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41808.946805555555</v>
      </c>
      <c r="T2521" s="14">
        <f t="shared" si="23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7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42612.392187500001</v>
      </c>
      <c r="T2522" s="14">
        <f t="shared" si="23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1.0948792000000001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42269.75950231481</v>
      </c>
      <c r="T2523" s="14">
        <f t="shared" si="23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42460.365277777775</v>
      </c>
      <c r="T2524" s="14">
        <f t="shared" si="23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1.5644444444444445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41930.767268518517</v>
      </c>
      <c r="T2525" s="14">
        <f t="shared" si="23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1.016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41961.599039351851</v>
      </c>
      <c r="T2526" s="14">
        <f t="shared" si="23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1.00325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41058.636238425919</v>
      </c>
      <c r="T2527" s="14">
        <f t="shared" si="23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1.1294999999999999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41952.882800925923</v>
      </c>
      <c r="T2528" s="14">
        <f t="shared" si="23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1.02125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41546.542719907404</v>
      </c>
      <c r="T2529" s="14">
        <f t="shared" si="23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1.0724974999999999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42217.626192129632</v>
      </c>
      <c r="T2530" s="14">
        <f t="shared" si="23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1.0428333333333333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40947.872395833328</v>
      </c>
      <c r="T2531" s="14">
        <f t="shared" si="23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42081.656307870369</v>
      </c>
      <c r="T2532" s="14">
        <f t="shared" si="23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1.004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42208.471689814811</v>
      </c>
      <c r="T2533" s="14">
        <f t="shared" si="23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1.26125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41107.640810185185</v>
      </c>
      <c r="T2534" s="14">
        <f t="shared" si="23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1.1066666666666667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41304.542951388888</v>
      </c>
      <c r="T2535" s="14">
        <f t="shared" si="23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1.05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40127.492037037031</v>
      </c>
      <c r="T2536" s="14">
        <f t="shared" si="23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1.03775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41943.582696759258</v>
      </c>
      <c r="T2537" s="14">
        <f t="shared" si="23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1.1599999999999999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41463.89775462963</v>
      </c>
      <c r="T2538" s="14">
        <f t="shared" si="23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1.1000000000000001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40696.440451388888</v>
      </c>
      <c r="T2539" s="14">
        <f t="shared" si="23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1.130176111111111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41298.301631944443</v>
      </c>
      <c r="T2540" s="14">
        <f t="shared" si="23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1.0024999999999999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41977.693888888891</v>
      </c>
      <c r="T2541" s="14">
        <f t="shared" si="23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1.034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40785.466678240737</v>
      </c>
      <c r="T2542" s="14">
        <f t="shared" si="23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1.0702857142857143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41483.240949074076</v>
      </c>
      <c r="T2543" s="14">
        <f t="shared" si="23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1.0357142857142858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41509.218252314815</v>
      </c>
      <c r="T2544" s="14">
        <f t="shared" si="23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1.5640000000000001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40513.899282407401</v>
      </c>
      <c r="T2545" s="14">
        <f t="shared" si="23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1.0082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41068.3121412037</v>
      </c>
      <c r="T2546" s="14">
        <f t="shared" si="23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1.9530000000000001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42026.929837962962</v>
      </c>
      <c r="T2547" s="14">
        <f t="shared" si="23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1.1171428571428572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41524.650219907409</v>
      </c>
      <c r="T2548" s="14">
        <f t="shared" si="23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1.1985454545454546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40973.564849537033</v>
      </c>
      <c r="T2549" s="14">
        <f t="shared" si="23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1.0185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42618.417094907403</v>
      </c>
      <c r="T2550" s="14">
        <f t="shared" si="23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1.0280254777070064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41390.549421296295</v>
      </c>
      <c r="T2551" s="14">
        <f t="shared" si="23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1.0084615384615385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42228.425995370366</v>
      </c>
      <c r="T2552" s="14">
        <f t="shared" si="23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1.0273469387755103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40961.043807870366</v>
      </c>
      <c r="T2553" s="14">
        <f t="shared" si="23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1.0649999999999999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42769.601631944439</v>
      </c>
      <c r="T2554" s="14">
        <f t="shared" si="23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1.5553333333333332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41112.990821759253</v>
      </c>
      <c r="T2555" s="14">
        <f t="shared" si="23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1.228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42124.869942129626</v>
      </c>
      <c r="T2556" s="14">
        <f t="shared" si="23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1.0734999999999999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41026.44667824074</v>
      </c>
      <c r="T2557" s="14">
        <f t="shared" si="23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1.0550335570469798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41222.783067129625</v>
      </c>
      <c r="T2558" s="14">
        <f t="shared" si="23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1.1844444444444444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41744.536874999998</v>
      </c>
      <c r="T2559" s="14">
        <f t="shared" si="23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1.0888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42093.651689814811</v>
      </c>
      <c r="T2560" s="14">
        <f t="shared" si="23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1.1125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40829.665324074071</v>
      </c>
      <c r="T2561" s="14">
        <f t="shared" si="23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1.0009999999999999</v>
      </c>
      <c r="P2562" s="7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42039.742754629631</v>
      </c>
      <c r="T2562" s="14">
        <f t="shared" si="238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39"/>
        <v>0</v>
      </c>
      <c r="P2563" s="7" t="e">
        <f t="shared" ref="P2563:P2626" si="240">E2563/L2563</f>
        <v>#DIV/0!</v>
      </c>
      <c r="Q2563" t="str">
        <f t="shared" ref="Q2563:Q2626" si="241">IF(ISNUMBER(SEARCH("film &amp; video",N2563)),"film &amp; video",IF(ISNUMBER(SEARCH("music",N2563)),"music",IF(ISNUMBER(SEARCH("technology",N2563)),"technology",IF(ISNUMBER(SEARCH("publishing",N2563)),"publishing",IF(ISNUMBER(SEARCH("photography",N2563)),"photography",IF(ISNUMBER(SEARCH("games",N2563)),"games",IF(ISNUMBER(SEARCH("theater",N2563)),"theater",IF(ISNUMBER(SEARCH("journalism",N2563)),"journalism",IF(ISNUMBER(SEARCH("food",N2563)),"food")))))))))</f>
        <v>food</v>
      </c>
      <c r="R2563" t="str">
        <f t="shared" ref="R2563:R2626" si="242">RIGHT(N:N,LEN(N:N)-(FIND("/",N2563)))</f>
        <v>food trucks</v>
      </c>
      <c r="S2563" s="11">
        <f t="shared" ref="S2563:S2626" si="243">(J2563/86400)+25569+(-5/24)</f>
        <v>42260.320474537039</v>
      </c>
      <c r="T2563" s="14">
        <f t="shared" ref="T2563:T2626" si="244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5">E2564/D2564</f>
        <v>7.4999999999999997E-3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42594.316423611112</v>
      </c>
      <c r="T2564" s="14">
        <f t="shared" si="244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7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42154.931145833332</v>
      </c>
      <c r="T2565" s="14">
        <f t="shared" si="244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7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41821.83216435185</v>
      </c>
      <c r="T2566" s="14">
        <f t="shared" si="244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0.01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42440.442002314812</v>
      </c>
      <c r="T2567" s="14">
        <f t="shared" si="244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7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41842.772546296292</v>
      </c>
      <c r="T2568" s="14">
        <f t="shared" si="244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2.6666666666666666E-3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42087.670578703699</v>
      </c>
      <c r="T2569" s="14">
        <f t="shared" si="244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5.0000000000000001E-3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42584.45826388889</v>
      </c>
      <c r="T2570" s="14">
        <f t="shared" si="244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2.2307692307692306E-2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42233.897129629629</v>
      </c>
      <c r="T2571" s="14">
        <f t="shared" si="244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8.4285714285714294E-3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42744.694849537038</v>
      </c>
      <c r="T2572" s="14">
        <f t="shared" si="244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2.5000000000000001E-3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42449.133344907408</v>
      </c>
      <c r="T2573" s="14">
        <f t="shared" si="244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7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42076.911076388882</v>
      </c>
      <c r="T2574" s="14">
        <f t="shared" si="244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7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41829.383668981478</v>
      </c>
      <c r="T2575" s="14">
        <f t="shared" si="244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7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42487.617418981477</v>
      </c>
      <c r="T2576" s="14">
        <f t="shared" si="244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41985.900393518517</v>
      </c>
      <c r="T2577" s="14">
        <f t="shared" si="244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7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42059.801469907405</v>
      </c>
      <c r="T2578" s="14">
        <f t="shared" si="244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7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41830.612233796295</v>
      </c>
      <c r="T2579" s="14">
        <f t="shared" si="244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7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42237.814571759256</v>
      </c>
      <c r="T2580" s="14">
        <f t="shared" si="244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1.3849999999999999E-3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41837.621562499997</v>
      </c>
      <c r="T2581" s="14">
        <f t="shared" si="244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6.0000000000000001E-3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42110.118090277778</v>
      </c>
      <c r="T2582" s="14">
        <f t="shared" si="244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0.106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42294.420115740737</v>
      </c>
      <c r="T2583" s="14">
        <f t="shared" si="244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1.1111111111111112E-5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42642.780486111107</v>
      </c>
      <c r="T2584" s="14">
        <f t="shared" si="244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5.0000000000000001E-3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42019.561111111114</v>
      </c>
      <c r="T2585" s="14">
        <f t="shared" si="244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7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42139.964918981474</v>
      </c>
      <c r="T2586" s="14">
        <f t="shared" si="244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1.6666666666666668E-3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41795.754999999997</v>
      </c>
      <c r="T2587" s="14">
        <f t="shared" si="244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1.6666666666666668E-3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42333.121944444443</v>
      </c>
      <c r="T2588" s="14">
        <f t="shared" si="244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2.4340000000000001E-2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42338.467048611106</v>
      </c>
      <c r="T2589" s="14">
        <f t="shared" si="244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3.8833333333333331E-2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42042.467893518515</v>
      </c>
      <c r="T2590" s="14">
        <f t="shared" si="244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1E-4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42422.327858796292</v>
      </c>
      <c r="T2591" s="14">
        <f t="shared" si="244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7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42388.380752314813</v>
      </c>
      <c r="T2592" s="14">
        <f t="shared" si="244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1.7333333333333333E-2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42382.698194444441</v>
      </c>
      <c r="T2593" s="14">
        <f t="shared" si="244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1.6666666666666668E-3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41887.592835648145</v>
      </c>
      <c r="T2594" s="14">
        <f t="shared" si="244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7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42089.636874999997</v>
      </c>
      <c r="T2595" s="14">
        <f t="shared" si="244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1.2500000000000001E-5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41828.759583333333</v>
      </c>
      <c r="T2596" s="14">
        <f t="shared" si="244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0.12166666666666667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42760.035879629628</v>
      </c>
      <c r="T2597" s="14">
        <f t="shared" si="244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0.23588571428571428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41828.45612268518</v>
      </c>
      <c r="T2598" s="14">
        <f t="shared" si="244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5.6666666666666664E-2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42510.133298611108</v>
      </c>
      <c r="T2599" s="14">
        <f t="shared" si="244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0.39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42240.631956018515</v>
      </c>
      <c r="T2600" s="14">
        <f t="shared" si="244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9.9546510341776348E-3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41809.545682870368</v>
      </c>
      <c r="T2601" s="14">
        <f t="shared" si="244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6.9320000000000007E-2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42394.692129629628</v>
      </c>
      <c r="T2602" s="14">
        <f t="shared" si="244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6.6139999999999999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41150.693854166668</v>
      </c>
      <c r="T2603" s="14">
        <f t="shared" si="244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3.2609166666666667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41915.538981481477</v>
      </c>
      <c r="T2604" s="14">
        <f t="shared" si="244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1.0148571428571429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41617.704328703701</v>
      </c>
      <c r="T2605" s="14">
        <f t="shared" si="244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1.0421799999999999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40997.842858796292</v>
      </c>
      <c r="T2606" s="14">
        <f t="shared" si="244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1.0742157000000001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42508.33321759259</v>
      </c>
      <c r="T2607" s="14">
        <f t="shared" si="244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1.1005454545454545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41726.504421296289</v>
      </c>
      <c r="T2608" s="14">
        <f t="shared" si="244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4.077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42184.666342592587</v>
      </c>
      <c r="T2609" s="14">
        <f t="shared" si="244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2.2392500000000002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42767.593379629623</v>
      </c>
      <c r="T2610" s="14">
        <f t="shared" si="244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3.038011142857143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41075.02952546296</v>
      </c>
      <c r="T2611" s="14">
        <f t="shared" si="244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1.4132510432681749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42564.672743055555</v>
      </c>
      <c r="T2612" s="14">
        <f t="shared" si="244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27.906363636363636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42704.127476851849</v>
      </c>
      <c r="T2613" s="14">
        <f t="shared" si="244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1.7176130000000001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41981.934837962959</v>
      </c>
      <c r="T2614" s="14">
        <f t="shared" si="244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1.0101333333333333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41143.609884259255</v>
      </c>
      <c r="T2615" s="14">
        <f t="shared" si="244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1.02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41730.500138888885</v>
      </c>
      <c r="T2616" s="14">
        <f t="shared" si="244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1.6976511744127936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42453.288935185185</v>
      </c>
      <c r="T2617" s="14">
        <f t="shared" si="244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1.14534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42211.786215277774</v>
      </c>
      <c r="T2618" s="14">
        <f t="shared" si="244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8.7759999999999998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41902.666099537033</v>
      </c>
      <c r="T2619" s="14">
        <f t="shared" si="244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1.0538666666666667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42279.584039351852</v>
      </c>
      <c r="T2620" s="14">
        <f t="shared" si="244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1.8839999999999999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42273.67597222222</v>
      </c>
      <c r="T2621" s="14">
        <f t="shared" si="244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1.436523076923077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42250.958819444444</v>
      </c>
      <c r="T2622" s="14">
        <f t="shared" si="244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1.4588000000000001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42115.539212962962</v>
      </c>
      <c r="T2623" s="14">
        <f t="shared" si="244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1.3118399999999999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42689.534907407404</v>
      </c>
      <c r="T2624" s="14">
        <f t="shared" si="244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1.1399999999999999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42692.048217592594</v>
      </c>
      <c r="T2625" s="14">
        <f t="shared" si="244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13.794206249999998</v>
      </c>
      <c r="P2626" s="7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41144.213217592587</v>
      </c>
      <c r="T2626" s="14">
        <f t="shared" si="244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5"/>
        <v>9.56</v>
      </c>
      <c r="P2627" s="7">
        <f t="shared" ref="P2627:P2690" si="246">E2627/L2627</f>
        <v>27.576923076923077</v>
      </c>
      <c r="Q2627" t="str">
        <f t="shared" ref="Q2627:Q2690" si="247">IF(ISNUMBER(SEARCH("film &amp; video",N2627)),"film &amp; video",IF(ISNUMBER(SEARCH("music",N2627)),"music",IF(ISNUMBER(SEARCH("technology",N2627)),"technology",IF(ISNUMBER(SEARCH("publishing",N2627)),"publishing",IF(ISNUMBER(SEARCH("photography",N2627)),"photography",IF(ISNUMBER(SEARCH("games",N2627)),"games",IF(ISNUMBER(SEARCH("theater",N2627)),"theater",IF(ISNUMBER(SEARCH("journalism",N2627)),"journalism",IF(ISNUMBER(SEARCH("food",N2627)),"food")))))))))</f>
        <v>technology</v>
      </c>
      <c r="R2627" t="str">
        <f t="shared" ref="R2627:R2690" si="248">RIGHT(N:N,LEN(N:N)-(FIND("/",N2627)))</f>
        <v>space exploration</v>
      </c>
      <c r="S2627" s="11">
        <f t="shared" ref="S2627:S2690" si="249">(J2627/86400)+25569+(-5/24)</f>
        <v>42658.601944444446</v>
      </c>
      <c r="T2627" s="14">
        <f t="shared" ref="T2627:T2690" si="250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1">E2628/D2628</f>
        <v>1.1200000000000001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42128.41978009259</v>
      </c>
      <c r="T2628" s="14">
        <f t="shared" si="250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6.4666666666666668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42304.621076388888</v>
      </c>
      <c r="T2629" s="14">
        <f t="shared" si="250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1.1036948748510131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41953.757719907408</v>
      </c>
      <c r="T2630" s="14">
        <f t="shared" si="250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1.2774000000000001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42108.330115740733</v>
      </c>
      <c r="T2631" s="14">
        <f t="shared" si="250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1.579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42523.897129629629</v>
      </c>
      <c r="T2632" s="14">
        <f t="shared" si="250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1.1466525000000001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42217.960960648146</v>
      </c>
      <c r="T2633" s="14">
        <f t="shared" si="250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1.3700934579439252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42493.853460648148</v>
      </c>
      <c r="T2634" s="14">
        <f t="shared" si="250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3.5461999999999998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41667.614953703705</v>
      </c>
      <c r="T2635" s="14">
        <f t="shared" si="250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1.0602150537634409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42612.448159722218</v>
      </c>
      <c r="T2636" s="14">
        <f t="shared" si="250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42037.742604166669</v>
      </c>
      <c r="T2637" s="14">
        <f t="shared" si="250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1.873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42636.406412037039</v>
      </c>
      <c r="T2638" s="14">
        <f t="shared" si="250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1.6619999999999999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42639.341145833336</v>
      </c>
      <c r="T2639" s="14">
        <f t="shared" si="250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1.0172910662824208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41989.70480324074</v>
      </c>
      <c r="T2640" s="14">
        <f t="shared" si="250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1.64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42024.656805555554</v>
      </c>
      <c r="T2641" s="14">
        <f t="shared" si="250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1.0566666666666666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42102.952245370368</v>
      </c>
      <c r="T2642" s="14">
        <f t="shared" si="250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0.01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41880.618784722217</v>
      </c>
      <c r="T2643" s="14">
        <f t="shared" si="250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7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42536.03828703703</v>
      </c>
      <c r="T2644" s="14">
        <f t="shared" si="250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0.33559730999999998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42689.374016203707</v>
      </c>
      <c r="T2645" s="14">
        <f t="shared" si="250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2.053E-2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42774.583738425928</v>
      </c>
      <c r="T2646" s="14">
        <f t="shared" si="250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0.105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41921.634293981479</v>
      </c>
      <c r="T2647" s="14">
        <f t="shared" si="250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8.4172839999999999E-2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42226.10496527778</v>
      </c>
      <c r="T2648" s="14">
        <f t="shared" si="250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1.44E-2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42200.053460648145</v>
      </c>
      <c r="T2649" s="14">
        <f t="shared" si="250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8.8333333333333337E-3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42408.506481481476</v>
      </c>
      <c r="T2650" s="14">
        <f t="shared" si="250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9.9200000000000004E-4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42341.788668981484</v>
      </c>
      <c r="T2651" s="14">
        <f t="shared" si="250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5.966666666666667E-3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42695.416006944441</v>
      </c>
      <c r="T2652" s="14">
        <f t="shared" si="250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1.8689285714285714E-2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42327.597326388888</v>
      </c>
      <c r="T2653" s="14">
        <f t="shared" si="250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8.8500000000000002E-3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41952.950520833336</v>
      </c>
      <c r="T2654" s="14">
        <f t="shared" si="250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0.1152156862745098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41771.443599537037</v>
      </c>
      <c r="T2655" s="14">
        <f t="shared" si="250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5.1000000000000004E-4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42055.392662037033</v>
      </c>
      <c r="T2656" s="14">
        <f t="shared" si="250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0.21033333333333334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42381.657951388886</v>
      </c>
      <c r="T2657" s="14">
        <f t="shared" si="250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0.11436666666666667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42767.480185185188</v>
      </c>
      <c r="T2658" s="14">
        <f t="shared" si="250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0.18737933333333334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42551.720520833333</v>
      </c>
      <c r="T2659" s="14">
        <f t="shared" si="250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9.2857142857142856E-4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42551.675856481474</v>
      </c>
      <c r="T2660" s="14">
        <f t="shared" si="250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2.720408163265306E-2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42081.861226851848</v>
      </c>
      <c r="T2661" s="14">
        <f t="shared" si="250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9.5E-4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42272.504837962959</v>
      </c>
      <c r="T2662" s="14">
        <f t="shared" si="250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1.0289999999999999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41542.750115740739</v>
      </c>
      <c r="T2663" s="14">
        <f t="shared" si="250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1.0680000000000001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42207.538344907407</v>
      </c>
      <c r="T2664" s="14">
        <f t="shared" si="250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1.0459624999999999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42222.41443287037</v>
      </c>
      <c r="T2665" s="14">
        <f t="shared" si="250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1.0342857142857143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42312.817094907405</v>
      </c>
      <c r="T2666" s="14">
        <f t="shared" si="250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1.2314285714285715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42083.687199074069</v>
      </c>
      <c r="T2667" s="14">
        <f t="shared" si="250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1.592951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42235.55600694444</v>
      </c>
      <c r="T2668" s="14">
        <f t="shared" si="250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1.1066666666666667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42380.717777777776</v>
      </c>
      <c r="T2669" s="14">
        <f t="shared" si="250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1.7070000000000001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42275.380381944444</v>
      </c>
      <c r="T2670" s="14">
        <f t="shared" si="250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1.25125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42318.827499999992</v>
      </c>
      <c r="T2671" s="14">
        <f t="shared" si="250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6.4158609339642042E-2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41820.812268518515</v>
      </c>
      <c r="T2672" s="14">
        <f t="shared" si="250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0.11344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41962.54069444444</v>
      </c>
      <c r="T2673" s="14">
        <f t="shared" si="250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0.33189999999999997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42344.675810185181</v>
      </c>
      <c r="T2674" s="14">
        <f t="shared" si="250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0.27579999999999999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41912.333321759259</v>
      </c>
      <c r="T2675" s="14">
        <f t="shared" si="250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0.62839999999999996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42529.424421296295</v>
      </c>
      <c r="T2676" s="14">
        <f t="shared" si="250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7.5880000000000003E-2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41923.649178240739</v>
      </c>
      <c r="T2677" s="14">
        <f t="shared" si="250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0.50380952380952382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42482.416365740741</v>
      </c>
      <c r="T2678" s="14">
        <f t="shared" si="250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0.17512820512820512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41792.821099537039</v>
      </c>
      <c r="T2679" s="14">
        <f t="shared" si="250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1.3750000000000001E-4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42241.589872685181</v>
      </c>
      <c r="T2680" s="14">
        <f t="shared" si="250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3.3E-3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42032.792754629627</v>
      </c>
      <c r="T2681" s="14">
        <f t="shared" si="250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8.6250000000000007E-3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42436.003368055557</v>
      </c>
      <c r="T2682" s="14">
        <f t="shared" si="250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6.875E-3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41805.686921296292</v>
      </c>
      <c r="T2683" s="14">
        <f t="shared" si="250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0.28299999999999997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41932.663657407407</v>
      </c>
      <c r="T2684" s="14">
        <f t="shared" si="250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2.3999999999999998E-3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42034.546759259254</v>
      </c>
      <c r="T2685" s="14">
        <f t="shared" si="250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1.1428571428571429E-2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41820.706307870372</v>
      </c>
      <c r="T2686" s="14">
        <f t="shared" si="250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2.0000000000000001E-4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42061.487615740734</v>
      </c>
      <c r="T2687" s="14">
        <f t="shared" si="250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7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41892.766469907401</v>
      </c>
      <c r="T2688" s="14">
        <f t="shared" si="250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7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42154.431921296295</v>
      </c>
      <c r="T2689" s="14">
        <f t="shared" si="250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1.48E-3</v>
      </c>
      <c r="P2690" s="7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42027.910532407404</v>
      </c>
      <c r="T2690" s="14">
        <f t="shared" si="250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1"/>
        <v>2.8571428571428571E-5</v>
      </c>
      <c r="P2691" s="7">
        <f t="shared" ref="P2691:P2754" si="252">E2691/L2691</f>
        <v>1</v>
      </c>
      <c r="Q2691" t="str">
        <f t="shared" ref="Q2691:Q2754" si="253">IF(ISNUMBER(SEARCH("film &amp; video",N2691)),"film &amp; video",IF(ISNUMBER(SEARCH("music",N2691)),"music",IF(ISNUMBER(SEARCH("technology",N2691)),"technology",IF(ISNUMBER(SEARCH("publishing",N2691)),"publishing",IF(ISNUMBER(SEARCH("photography",N2691)),"photography",IF(ISNUMBER(SEARCH("games",N2691)),"games",IF(ISNUMBER(SEARCH("theater",N2691)),"theater",IF(ISNUMBER(SEARCH("journalism",N2691)),"journalism",IF(ISNUMBER(SEARCH("food",N2691)),"food")))))))))</f>
        <v>food</v>
      </c>
      <c r="R2691" t="str">
        <f t="shared" ref="R2691:R2754" si="254">RIGHT(N:N,LEN(N:N)-(FIND("/",N2691)))</f>
        <v>food trucks</v>
      </c>
      <c r="S2691" s="11">
        <f t="shared" ref="S2691:S2754" si="255">(J2691/86400)+25569+(-5/24)</f>
        <v>42551.75335648148</v>
      </c>
      <c r="T2691" s="14">
        <f t="shared" ref="T2691:T2754" si="256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7">E2692/D2692</f>
        <v>0.107325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42112.89671296296</v>
      </c>
      <c r="T2692" s="14">
        <f t="shared" si="256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5.3846153846153844E-4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42089.515706018516</v>
      </c>
      <c r="T2693" s="14">
        <f t="shared" si="256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7.1428571428571426E-3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42058.125694444439</v>
      </c>
      <c r="T2694" s="14">
        <f t="shared" si="256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8.0000000000000002E-3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41833.930162037032</v>
      </c>
      <c r="T2695" s="14">
        <f t="shared" si="256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3.3333333333333335E-5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41877.932164351849</v>
      </c>
      <c r="T2696" s="14">
        <f t="shared" si="256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4.7333333333333333E-3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42047.973587962959</v>
      </c>
      <c r="T2697" s="14">
        <f t="shared" si="256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5.6500000000000002E-2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41964.636111111111</v>
      </c>
      <c r="T2698" s="14">
        <f t="shared" si="256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0.26352173913043481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42187.731747685182</v>
      </c>
      <c r="T2699" s="14">
        <f t="shared" si="256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3.2512500000000002E-3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41787.689907407403</v>
      </c>
      <c r="T2700" s="14">
        <f t="shared" si="256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7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41829.688229166662</v>
      </c>
      <c r="T2701" s="14">
        <f t="shared" si="256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7.0007000700070005E-3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41870.666342592587</v>
      </c>
      <c r="T2702" s="14">
        <f t="shared" si="256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0.46176470588235297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42801.566365740735</v>
      </c>
      <c r="T2703" s="14">
        <f t="shared" si="256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0.34410000000000002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42800.593483796292</v>
      </c>
      <c r="T2704" s="14">
        <f t="shared" si="256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1.0375000000000001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42756.481828703698</v>
      </c>
      <c r="T2705" s="14">
        <f t="shared" si="256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6.0263157894736845E-2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42787.654097222221</v>
      </c>
      <c r="T2706" s="14">
        <f t="shared" si="256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0.10539393939393939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42773.70784722222</v>
      </c>
      <c r="T2707" s="14">
        <f t="shared" si="256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1.1229714285714285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41899.086608796293</v>
      </c>
      <c r="T2708" s="14">
        <f t="shared" si="256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3.50844625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41391.574571759258</v>
      </c>
      <c r="T2709" s="14">
        <f t="shared" si="256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2.3321535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42512.489884259259</v>
      </c>
      <c r="T2710" s="14">
        <f t="shared" si="256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1.01606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42611.941446759258</v>
      </c>
      <c r="T2711" s="14">
        <f t="shared" si="256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1.5390035000000002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41828.021157407406</v>
      </c>
      <c r="T2712" s="14">
        <f t="shared" si="256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1.007161125319693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41780.536921296291</v>
      </c>
      <c r="T2713" s="14">
        <f t="shared" si="256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1.3138181818181818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41431.853703703702</v>
      </c>
      <c r="T2714" s="14">
        <f t="shared" si="256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1.0224133333333334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42322.445416666662</v>
      </c>
      <c r="T2715" s="14">
        <f t="shared" si="256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1.1635599999999999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42629.446712962956</v>
      </c>
      <c r="T2716" s="14">
        <f t="shared" si="256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2.6462241666666664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42387.190138888887</v>
      </c>
      <c r="T2717" s="14">
        <f t="shared" si="256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1.1998010000000001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42255.124918981477</v>
      </c>
      <c r="T2718" s="14">
        <f t="shared" si="256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1.2010400000000001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41934.706585648142</v>
      </c>
      <c r="T2719" s="14">
        <f t="shared" si="256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1.0358333333333334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42465.388252314813</v>
      </c>
      <c r="T2720" s="14">
        <f t="shared" si="256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1.0883333333333334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42417.822847222218</v>
      </c>
      <c r="T2721" s="14">
        <f t="shared" si="256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1.1812400000000001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42655.257557870369</v>
      </c>
      <c r="T2722" s="14">
        <f t="shared" si="256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14.62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41493.335625</v>
      </c>
      <c r="T2723" s="14">
        <f t="shared" si="256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2.5253999999999999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42704.64876157407</v>
      </c>
      <c r="T2724" s="14">
        <f t="shared" si="256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1.4005000000000001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41944.630648148144</v>
      </c>
      <c r="T2725" s="14">
        <f t="shared" si="256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2.9687520259319289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42199.118738425925</v>
      </c>
      <c r="T2726" s="14">
        <f t="shared" si="256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1.445425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42745.53628472222</v>
      </c>
      <c r="T2727" s="14">
        <f t="shared" si="256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1.05745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42452.371655092589</v>
      </c>
      <c r="T2728" s="14">
        <f t="shared" si="256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4.9321000000000002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42198.468321759261</v>
      </c>
      <c r="T2729" s="14">
        <f t="shared" si="256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2.0182666666666669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42333.391597222224</v>
      </c>
      <c r="T2730" s="14">
        <f t="shared" si="256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1.0444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42095.032372685186</v>
      </c>
      <c r="T2731" s="14">
        <f t="shared" si="256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1.7029262962962963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41351.333043981482</v>
      </c>
      <c r="T2732" s="14">
        <f t="shared" si="256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1.0430333333333333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41872.317384259259</v>
      </c>
      <c r="T2733" s="14">
        <f t="shared" si="256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1.1825000000000001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41389.599861111106</v>
      </c>
      <c r="T2734" s="14">
        <f t="shared" si="256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1.07538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42044.064513888887</v>
      </c>
      <c r="T2735" s="14">
        <f t="shared" si="256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42626.460555555554</v>
      </c>
      <c r="T2736" s="14">
        <f t="shared" si="256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9.7813466666666677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41315.912615740737</v>
      </c>
      <c r="T2737" s="14">
        <f t="shared" si="256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1.2290000000000001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41722.458020833328</v>
      </c>
      <c r="T2738" s="14">
        <f t="shared" si="256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2.4606080000000001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41611.709340277775</v>
      </c>
      <c r="T2739" s="14">
        <f t="shared" si="256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1.4794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42619.935231481482</v>
      </c>
      <c r="T2740" s="14">
        <f t="shared" si="256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3.8409090909090908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41719.679594907408</v>
      </c>
      <c r="T2741" s="14">
        <f t="shared" si="256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1.0333333333333334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42044.823518518511</v>
      </c>
      <c r="T2742" s="14">
        <f t="shared" si="256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4.3750000000000004E-3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41911.449097222219</v>
      </c>
      <c r="T2743" s="14">
        <f t="shared" si="256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0.29239999999999999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41030.511423611111</v>
      </c>
      <c r="T2744" s="14">
        <f t="shared" si="256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7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42632.120451388888</v>
      </c>
      <c r="T2745" s="14">
        <f t="shared" si="256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5.2187499999999998E-2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40937.854143518518</v>
      </c>
      <c r="T2746" s="14">
        <f t="shared" si="256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0.21887499999999999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41044.779722222222</v>
      </c>
      <c r="T2747" s="14">
        <f t="shared" si="256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0.26700000000000002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41850.57304398148</v>
      </c>
      <c r="T2748" s="14">
        <f t="shared" si="256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0.28000000000000003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41044.439780092587</v>
      </c>
      <c r="T2749" s="14">
        <f t="shared" si="256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1.06E-2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42585.502337962964</v>
      </c>
      <c r="T2750" s="14">
        <f t="shared" si="256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1.0999999999999999E-2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42068.59070601852</v>
      </c>
      <c r="T2751" s="14">
        <f t="shared" si="256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7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41078.691493055558</v>
      </c>
      <c r="T2752" s="14">
        <f t="shared" si="256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7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41747.678726851846</v>
      </c>
      <c r="T2753" s="14">
        <f t="shared" si="256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0.11458333333333333</v>
      </c>
      <c r="P2754" s="7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40855.556759259256</v>
      </c>
      <c r="T2754" s="14">
        <f t="shared" si="256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7"/>
        <v>0.19</v>
      </c>
      <c r="P2755" s="7">
        <f t="shared" ref="P2755:P2818" si="258">E2755/L2755</f>
        <v>47.5</v>
      </c>
      <c r="Q2755" t="str">
        <f t="shared" ref="Q2755:Q2818" si="259">IF(ISNUMBER(SEARCH("film &amp; video",N2755)),"film &amp; video",IF(ISNUMBER(SEARCH("music",N2755)),"music",IF(ISNUMBER(SEARCH("technology",N2755)),"technology",IF(ISNUMBER(SEARCH("publishing",N2755)),"publishing",IF(ISNUMBER(SEARCH("photography",N2755)),"photography",IF(ISNUMBER(SEARCH("games",N2755)),"games",IF(ISNUMBER(SEARCH("theater",N2755)),"theater",IF(ISNUMBER(SEARCH("journalism",N2755)),"journalism",IF(ISNUMBER(SEARCH("food",N2755)),"food")))))))))</f>
        <v>publishing</v>
      </c>
      <c r="R2755" t="str">
        <f t="shared" ref="R2755:R2818" si="260">RIGHT(N:N,LEN(N:N)-(FIND("/",N2755)))</f>
        <v>children's books</v>
      </c>
      <c r="S2755" s="11">
        <f t="shared" ref="S2755:S2818" si="261">(J2755/86400)+25569+(-5/24)</f>
        <v>41117.692395833328</v>
      </c>
      <c r="T2755" s="14">
        <f t="shared" ref="T2755:T2818" si="262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3">E2756/D2756</f>
        <v>0</v>
      </c>
      <c r="P2756" s="7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41863.427673611106</v>
      </c>
      <c r="T2756" s="14">
        <f t="shared" si="262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0.52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42072.582488425927</v>
      </c>
      <c r="T2757" s="14">
        <f t="shared" si="262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0.1048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41620.692141203697</v>
      </c>
      <c r="T2758" s="14">
        <f t="shared" si="262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6.6666666666666671E-3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42573.448287037034</v>
      </c>
      <c r="T2759" s="14">
        <f t="shared" si="262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0.11700000000000001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42639.23359953703</v>
      </c>
      <c r="T2760" s="14">
        <f t="shared" si="262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0.105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42524.158171296294</v>
      </c>
      <c r="T2761" s="14">
        <f t="shared" si="262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7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41415.252986111111</v>
      </c>
      <c r="T2762" s="14">
        <f t="shared" si="262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7.1999999999999998E-3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41246.85524305555</v>
      </c>
      <c r="T2763" s="14">
        <f t="shared" si="262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7.6923076923076927E-3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40926.828645833331</v>
      </c>
      <c r="T2764" s="14">
        <f t="shared" si="262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2.2842639593908631E-3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41373.371342592589</v>
      </c>
      <c r="T2765" s="14">
        <f t="shared" si="262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1.125E-2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41030.083692129629</v>
      </c>
      <c r="T2766" s="14">
        <f t="shared" si="262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41194.370694444442</v>
      </c>
      <c r="T2767" s="14">
        <f t="shared" si="262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0.02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40736.459699074076</v>
      </c>
      <c r="T2768" s="14">
        <f t="shared" si="262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8.5000000000000006E-3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42172.750578703701</v>
      </c>
      <c r="T2769" s="14">
        <f t="shared" si="262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0.14314285714285716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40967.4065162037</v>
      </c>
      <c r="T2770" s="14">
        <f t="shared" si="262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2.5000000000000001E-3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41745.617939814816</v>
      </c>
      <c r="T2771" s="14">
        <f t="shared" si="262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0.1041125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41686.496874999997</v>
      </c>
      <c r="T2772" s="14">
        <f t="shared" si="262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7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41257.323379629626</v>
      </c>
      <c r="T2773" s="14">
        <f t="shared" si="262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7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41537.660810185182</v>
      </c>
      <c r="T2774" s="14">
        <f t="shared" si="262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1.8867924528301887E-3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42474.656493055554</v>
      </c>
      <c r="T2775" s="14">
        <f t="shared" si="262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0.14249999999999999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41310.918148148143</v>
      </c>
      <c r="T2776" s="14">
        <f t="shared" si="262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0.03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40862.805023148147</v>
      </c>
      <c r="T2777" s="14">
        <f t="shared" si="262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7.8809523809523815E-2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42136.088842592588</v>
      </c>
      <c r="T2778" s="14">
        <f t="shared" si="262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3.3333333333333335E-3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42172.460694444446</v>
      </c>
      <c r="T2779" s="14">
        <f t="shared" si="262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0.25545454545454543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41846.769745370366</v>
      </c>
      <c r="T2780" s="14">
        <f t="shared" si="262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2.12E-2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42300.377557870372</v>
      </c>
      <c r="T2781" s="14">
        <f t="shared" si="262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7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42774.239444444444</v>
      </c>
      <c r="T2782" s="14">
        <f t="shared" si="262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1.0528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42018.733263888884</v>
      </c>
      <c r="T2783" s="14">
        <f t="shared" si="262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1.2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42026.716643518514</v>
      </c>
      <c r="T2784" s="14">
        <f t="shared" si="262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1.145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42103.326921296299</v>
      </c>
      <c r="T2785" s="14">
        <f t="shared" si="262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1.19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41920.579201388886</v>
      </c>
      <c r="T2786" s="14">
        <f t="shared" si="262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1.0468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42557.981099537035</v>
      </c>
      <c r="T2787" s="14">
        <f t="shared" si="262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1.1783999999999999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41815.360879629625</v>
      </c>
      <c r="T2788" s="14">
        <f t="shared" si="262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1.1970000000000001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41807.990185185183</v>
      </c>
      <c r="T2789" s="14">
        <f t="shared" si="262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1.0249999999999999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42550.49355324074</v>
      </c>
      <c r="T2790" s="14">
        <f t="shared" si="262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1.0116666666666667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42055.804791666662</v>
      </c>
      <c r="T2791" s="14">
        <f t="shared" si="262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1.0533333333333332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42016.730358796289</v>
      </c>
      <c r="T2792" s="14">
        <f t="shared" si="262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1.0249999999999999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42591.691655092589</v>
      </c>
      <c r="T2793" s="14">
        <f t="shared" si="262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1.0760000000000001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42183.022673611107</v>
      </c>
      <c r="T2794" s="14">
        <f t="shared" si="262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1.105675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42176.210706018515</v>
      </c>
      <c r="T2795" s="14">
        <f t="shared" si="262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1.5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42416.48332175926</v>
      </c>
      <c r="T2796" s="14">
        <f t="shared" si="262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1.0428571428571429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41780.317604166667</v>
      </c>
      <c r="T2797" s="14">
        <f t="shared" si="262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1.155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41795.319768518515</v>
      </c>
      <c r="T2798" s="14">
        <f t="shared" si="262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1.02645125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41798.731944444444</v>
      </c>
      <c r="T2799" s="14">
        <f t="shared" si="262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1.014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42201.466678240737</v>
      </c>
      <c r="T2800" s="14">
        <f t="shared" si="262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1.1663479999999999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42507.05636574074</v>
      </c>
      <c r="T2801" s="14">
        <f t="shared" si="262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1.33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41948.344513888886</v>
      </c>
      <c r="T2802" s="14">
        <f t="shared" si="262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1.3320000000000001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41900.034826388888</v>
      </c>
      <c r="T2803" s="14">
        <f t="shared" si="262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1.0183333333333333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42192.438738425924</v>
      </c>
      <c r="T2804" s="14">
        <f t="shared" si="262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1.2795000000000001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42157.857361111113</v>
      </c>
      <c r="T2805" s="14">
        <f t="shared" si="262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1.1499999999999999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41881.245254629626</v>
      </c>
      <c r="T2806" s="14">
        <f t="shared" si="262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1.1000000000000001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42213.2971412037</v>
      </c>
      <c r="T2807" s="14">
        <f t="shared" si="262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1.121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42185.058912037035</v>
      </c>
      <c r="T2808" s="14">
        <f t="shared" si="262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1.26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42154.664791666662</v>
      </c>
      <c r="T2809" s="14">
        <f t="shared" si="262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1.0024444444444445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42208.638136574074</v>
      </c>
      <c r="T2810" s="14">
        <f t="shared" si="262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1.024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42451.288483796299</v>
      </c>
      <c r="T2811" s="14">
        <f t="shared" si="262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1.0820000000000001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41758.931296296294</v>
      </c>
      <c r="T2812" s="14">
        <f t="shared" si="262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1.0026999999999999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42028.288229166668</v>
      </c>
      <c r="T2813" s="14">
        <f t="shared" si="262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1.133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42054.535856481474</v>
      </c>
      <c r="T2814" s="14">
        <f t="shared" si="262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1.2757571428571428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42693.534270833326</v>
      </c>
      <c r="T2815" s="14">
        <f t="shared" si="262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1.0773333333333333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42103.191145833327</v>
      </c>
      <c r="T2816" s="14">
        <f t="shared" si="262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2.42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42559.568391203698</v>
      </c>
      <c r="T2817" s="14">
        <f t="shared" si="262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1.4156666666666666</v>
      </c>
      <c r="P2818" s="7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42188.259166666663</v>
      </c>
      <c r="T2818" s="14">
        <f t="shared" si="262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3"/>
        <v>1.3</v>
      </c>
      <c r="P2819" s="7">
        <f t="shared" ref="P2819:P2882" si="264">E2819/L2819</f>
        <v>23.636363636363637</v>
      </c>
      <c r="Q2819" t="str">
        <f t="shared" ref="Q2819:Q2882" si="265">IF(ISNUMBER(SEARCH("film &amp; video",N2819)),"film &amp; video",IF(ISNUMBER(SEARCH("music",N2819)),"music",IF(ISNUMBER(SEARCH("technology",N2819)),"technology",IF(ISNUMBER(SEARCH("publishing",N2819)),"publishing",IF(ISNUMBER(SEARCH("photography",N2819)),"photography",IF(ISNUMBER(SEARCH("games",N2819)),"games",IF(ISNUMBER(SEARCH("theater",N2819)),"theater",IF(ISNUMBER(SEARCH("journalism",N2819)),"journalism",IF(ISNUMBER(SEARCH("food",N2819)),"food")))))))))</f>
        <v>theater</v>
      </c>
      <c r="R2819" t="str">
        <f t="shared" ref="R2819:R2882" si="266">RIGHT(N:N,LEN(N:N)-(FIND("/",N2819)))</f>
        <v>plays</v>
      </c>
      <c r="S2819" s="11">
        <f t="shared" ref="S2819:S2882" si="267">(J2819/86400)+25569+(-5/24)</f>
        <v>42023.42664351852</v>
      </c>
      <c r="T2819" s="14">
        <f t="shared" ref="T2819:T2882" si="268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69">E2820/D2820</f>
        <v>1.0603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42250.389884259253</v>
      </c>
      <c r="T2820" s="14">
        <f t="shared" si="26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1.048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42139.317233796297</v>
      </c>
      <c r="T2821" s="14">
        <f t="shared" si="26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1.36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42401.402650462966</v>
      </c>
      <c r="T2822" s="14">
        <f t="shared" si="26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41875.714525462965</v>
      </c>
      <c r="T2823" s="14">
        <f t="shared" si="26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42060.475601851846</v>
      </c>
      <c r="T2824" s="14">
        <f t="shared" si="26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1.24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42066.803310185183</v>
      </c>
      <c r="T2825" s="14">
        <f t="shared" si="26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1.1692307692307693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42136.0624537037</v>
      </c>
      <c r="T2826" s="14">
        <f t="shared" si="26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1.0333333333333334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42312.584328703706</v>
      </c>
      <c r="T2827" s="14">
        <f t="shared" si="26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1.0774999999999999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42170.826527777775</v>
      </c>
      <c r="T2828" s="14">
        <f t="shared" si="26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1.2024999999999999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42494.475300925922</v>
      </c>
      <c r="T2829" s="14">
        <f t="shared" si="26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1.0037894736842106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42254.056354166663</v>
      </c>
      <c r="T2830" s="14">
        <f t="shared" si="26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1.0651999999999999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42495.225902777776</v>
      </c>
      <c r="T2831" s="14">
        <f t="shared" si="26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41758.631342592591</v>
      </c>
      <c r="T2832" s="14">
        <f t="shared" si="26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1.1066666666666667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42171.616550925923</v>
      </c>
      <c r="T2833" s="14">
        <f t="shared" si="26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1.1471959999999999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41938.501087962963</v>
      </c>
      <c r="T2834" s="14">
        <f t="shared" si="26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1.0825925925925926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42267.919363425921</v>
      </c>
      <c r="T2835" s="14">
        <f t="shared" si="26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1.7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42019.751504629625</v>
      </c>
      <c r="T2836" s="14">
        <f t="shared" si="26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1.8709899999999999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42313.495567129627</v>
      </c>
      <c r="T2837" s="14">
        <f t="shared" si="26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1.0777777777777777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42746.053449074076</v>
      </c>
      <c r="T2838" s="14">
        <f t="shared" si="26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42307.700046296297</v>
      </c>
      <c r="T2839" s="14">
        <f t="shared" si="26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1.2024999999999999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41842.399259259255</v>
      </c>
      <c r="T2840" s="14">
        <f t="shared" si="26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1.1142857142857143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41853.031874999993</v>
      </c>
      <c r="T2841" s="14">
        <f t="shared" si="26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1.04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42059.827303240738</v>
      </c>
      <c r="T2842" s="14">
        <f t="shared" si="26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0.01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42291.531215277777</v>
      </c>
      <c r="T2843" s="14">
        <f t="shared" si="26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7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41784.744155092594</v>
      </c>
      <c r="T2844" s="14">
        <f t="shared" si="26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7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42492.529513888883</v>
      </c>
      <c r="T2845" s="14">
        <f t="shared" si="26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5.4545454545454543E-2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42709.337731481479</v>
      </c>
      <c r="T2846" s="14">
        <f t="shared" si="26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0.31546666666666667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42102.808252314811</v>
      </c>
      <c r="T2847" s="14">
        <f t="shared" si="26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7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42108.483726851853</v>
      </c>
      <c r="T2848" s="14">
        <f t="shared" si="26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7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42453.597974537035</v>
      </c>
      <c r="T2849" s="14">
        <f t="shared" si="26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2E-3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42123.440497685187</v>
      </c>
      <c r="T2850" s="14">
        <f t="shared" si="26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0.01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42453.219907407409</v>
      </c>
      <c r="T2851" s="14">
        <f t="shared" si="26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3.8875E-2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41857.798738425925</v>
      </c>
      <c r="T2852" s="14">
        <f t="shared" si="26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7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42389.794317129628</v>
      </c>
      <c r="T2853" s="14">
        <f t="shared" si="26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1.9E-2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41780.836840277778</v>
      </c>
      <c r="T2854" s="14">
        <f t="shared" si="26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7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41835.98260416666</v>
      </c>
      <c r="T2855" s="14">
        <f t="shared" si="26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0.41699999999999998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42111.508321759255</v>
      </c>
      <c r="T2856" s="14">
        <f t="shared" si="26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0.5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42369.799432870372</v>
      </c>
      <c r="T2857" s="14">
        <f t="shared" si="26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4.8666666666666664E-2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42164.829247685186</v>
      </c>
      <c r="T2858" s="14">
        <f t="shared" si="26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0.19736842105263158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42726.711747685178</v>
      </c>
      <c r="T2859" s="14">
        <f t="shared" si="26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7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41954.336747685178</v>
      </c>
      <c r="T2860" s="14">
        <f t="shared" si="26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1.7500000000000002E-2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42233.153981481482</v>
      </c>
      <c r="T2861" s="14">
        <f t="shared" si="26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6.6500000000000004E-2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42480.592314814814</v>
      </c>
      <c r="T2862" s="14">
        <f t="shared" si="26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0.32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42257.3825</v>
      </c>
      <c r="T2863" s="14">
        <f t="shared" si="26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4.3307086614173228E-3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41784.581354166665</v>
      </c>
      <c r="T2864" s="14">
        <f t="shared" si="26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4.0000000000000002E-4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41831.46670138889</v>
      </c>
      <c r="T2865" s="14">
        <f t="shared" si="26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1.6E-2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42172.405173611107</v>
      </c>
      <c r="T2866" s="14">
        <f t="shared" si="26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41949.905775462961</v>
      </c>
      <c r="T2867" s="14">
        <f t="shared" si="26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8.9999999999999993E-3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42627.746770833335</v>
      </c>
      <c r="T2868" s="14">
        <f t="shared" si="26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0.2016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42530.986944444441</v>
      </c>
      <c r="T2869" s="14">
        <f t="shared" si="26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0.42011733333333334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42618.618680555555</v>
      </c>
      <c r="T2870" s="14">
        <f t="shared" si="26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8.8500000000000002E-3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42540.385196759256</v>
      </c>
      <c r="T2871" s="14">
        <f t="shared" si="26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0.15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41745.981076388889</v>
      </c>
      <c r="T2872" s="14">
        <f t="shared" si="26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4.6699999999999998E-2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41974.530243055553</v>
      </c>
      <c r="T2873" s="14">
        <f t="shared" si="26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7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42114.907847222225</v>
      </c>
      <c r="T2874" s="14">
        <f t="shared" si="26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0.38119999999999998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42002.609155092585</v>
      </c>
      <c r="T2875" s="14">
        <f t="shared" si="26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5.4199999999999998E-2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42722.636412037034</v>
      </c>
      <c r="T2876" s="14">
        <f t="shared" si="26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3.5E-4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42464.920057870368</v>
      </c>
      <c r="T2877" s="14">
        <f t="shared" si="26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7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42171.535636574066</v>
      </c>
      <c r="T2878" s="14">
        <f t="shared" si="26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0.10833333333333334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42672.746805555558</v>
      </c>
      <c r="T2879" s="14">
        <f t="shared" si="26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2.1000000000000001E-2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42128.407349537032</v>
      </c>
      <c r="T2880" s="14">
        <f t="shared" si="26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2.5892857142857141E-3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42359.516909722217</v>
      </c>
      <c r="T2881" s="14">
        <f t="shared" si="26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0.23333333333333334</v>
      </c>
      <c r="P2882" s="7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42192.69736111111</v>
      </c>
      <c r="T2882" s="14">
        <f t="shared" si="26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9"/>
        <v>0</v>
      </c>
      <c r="P2883" s="7" t="e">
        <f t="shared" ref="P2883:P2946" si="270">E2883/L2883</f>
        <v>#DIV/0!</v>
      </c>
      <c r="Q2883" t="str">
        <f t="shared" ref="Q2883:Q2946" si="271">IF(ISNUMBER(SEARCH("film &amp; video",N2883)),"film &amp; video",IF(ISNUMBER(SEARCH("music",N2883)),"music",IF(ISNUMBER(SEARCH("technology",N2883)),"technology",IF(ISNUMBER(SEARCH("publishing",N2883)),"publishing",IF(ISNUMBER(SEARCH("photography",N2883)),"photography",IF(ISNUMBER(SEARCH("games",N2883)),"games",IF(ISNUMBER(SEARCH("theater",N2883)),"theater",IF(ISNUMBER(SEARCH("journalism",N2883)),"journalism",IF(ISNUMBER(SEARCH("food",N2883)),"food")))))))))</f>
        <v>theater</v>
      </c>
      <c r="R2883" t="str">
        <f t="shared" ref="R2883:R2946" si="272">RIGHT(N:N,LEN(N:N)-(FIND("/",N2883)))</f>
        <v>plays</v>
      </c>
      <c r="S2883" s="11">
        <f t="shared" ref="S2883:S2946" si="273">(J2883/86400)+25569+(-5/24)</f>
        <v>41916.389305555553</v>
      </c>
      <c r="T2883" s="14">
        <f t="shared" ref="T2883:T2946" si="274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5">E2884/D2884</f>
        <v>0.33600000000000002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42461.387939814813</v>
      </c>
      <c r="T2884" s="14">
        <f t="shared" si="274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0.1908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42370.694872685184</v>
      </c>
      <c r="T2885" s="14">
        <f t="shared" si="274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4.1111111111111114E-3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41948.518923611111</v>
      </c>
      <c r="T2886" s="14">
        <f t="shared" si="274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0.32500000000000001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42046.868067129624</v>
      </c>
      <c r="T2887" s="14">
        <f t="shared" si="274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0.05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42261.424583333333</v>
      </c>
      <c r="T2888" s="14">
        <f t="shared" si="274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1.6666666666666668E-3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41985.219027777777</v>
      </c>
      <c r="T2889" s="14">
        <f t="shared" si="274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7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41922.326851851853</v>
      </c>
      <c r="T2890" s="14">
        <f t="shared" si="274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0.38066666666666665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41850.654918981476</v>
      </c>
      <c r="T2891" s="14">
        <f t="shared" si="274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1.0500000000000001E-2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41831.534629629627</v>
      </c>
      <c r="T2892" s="14">
        <f t="shared" si="274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2.7300000000000001E-2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42415.675092592595</v>
      </c>
      <c r="T2893" s="14">
        <f t="shared" si="274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9.0909090909090912E-2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41869.505833333329</v>
      </c>
      <c r="T2894" s="14">
        <f t="shared" si="274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5.0000000000000001E-3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41953.564756944441</v>
      </c>
      <c r="T2895" s="14">
        <f t="shared" si="274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7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42037.777951388889</v>
      </c>
      <c r="T2896" s="14">
        <f t="shared" si="274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4.5999999999999999E-2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41811.347129629627</v>
      </c>
      <c r="T2897" s="14">
        <f t="shared" si="274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0.20833333333333334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42701.700474537036</v>
      </c>
      <c r="T2898" s="14">
        <f t="shared" si="274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4.583333333333333E-2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42258.438171296293</v>
      </c>
      <c r="T2899" s="14">
        <f t="shared" si="274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4.2133333333333335E-2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42278.456631944442</v>
      </c>
      <c r="T2900" s="14">
        <f t="shared" si="274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7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42514.869884259257</v>
      </c>
      <c r="T2901" s="14">
        <f t="shared" si="274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0.61909090909090914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41830.025833333333</v>
      </c>
      <c r="T2902" s="14">
        <f t="shared" si="274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8.0000000000000002E-3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41982.696053240739</v>
      </c>
      <c r="T2903" s="14">
        <f t="shared" si="274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1.6666666666666666E-4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42210.231435185182</v>
      </c>
      <c r="T2904" s="14">
        <f t="shared" si="274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7.7999999999999996E-3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42195.95854166666</v>
      </c>
      <c r="T2905" s="14">
        <f t="shared" si="274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0.05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41940.759618055556</v>
      </c>
      <c r="T2906" s="14">
        <f t="shared" si="274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0.17771428571428571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42605.848530092589</v>
      </c>
      <c r="T2907" s="14">
        <f t="shared" si="274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9.4166666666666662E-2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42199.440578703703</v>
      </c>
      <c r="T2908" s="14">
        <f t="shared" si="274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8.0000000000000004E-4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42444.669409722221</v>
      </c>
      <c r="T2909" s="14">
        <f t="shared" si="274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2.75E-2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42499.523368055554</v>
      </c>
      <c r="T2910" s="14">
        <f t="shared" si="274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1.1111111111111112E-4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41929.057881944442</v>
      </c>
      <c r="T2911" s="14">
        <f t="shared" si="274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3.3333333333333335E-5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42107.632951388885</v>
      </c>
      <c r="T2912" s="14">
        <f t="shared" si="274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0.36499999999999999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42142.560486111113</v>
      </c>
      <c r="T2913" s="14">
        <f t="shared" si="274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0.14058171745152354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42353.923310185179</v>
      </c>
      <c r="T2914" s="14">
        <f t="shared" si="274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2.0000000000000001E-4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41828.714571759258</v>
      </c>
      <c r="T2915" s="14">
        <f t="shared" si="274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4.0000000000000003E-5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42017.699004629627</v>
      </c>
      <c r="T2916" s="14">
        <f t="shared" si="274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0.61099999999999999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42415.189699074072</v>
      </c>
      <c r="T2917" s="14">
        <f t="shared" si="274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7.8378378378378383E-2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41755.268391203703</v>
      </c>
      <c r="T2918" s="14">
        <f t="shared" si="274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0.2185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42245.026006944441</v>
      </c>
      <c r="T2919" s="14">
        <f t="shared" si="274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0.27239999999999998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42278.421377314815</v>
      </c>
      <c r="T2920" s="14">
        <f t="shared" si="274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8.5000000000000006E-2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41826.411215277774</v>
      </c>
      <c r="T2921" s="14">
        <f t="shared" si="274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0.26840000000000003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42058.584143518521</v>
      </c>
      <c r="T2922" s="14">
        <f t="shared" si="274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1.29</v>
      </c>
      <c r="P2923" s="7">
        <f t="shared" si="270"/>
        <v>43</v>
      </c>
      <c r="Q2923" t="str">
        <f t="shared" si="271"/>
        <v>music</v>
      </c>
      <c r="R2923" t="str">
        <f t="shared" si="272"/>
        <v>musical</v>
      </c>
      <c r="S2923" s="11">
        <f t="shared" si="273"/>
        <v>41877.678287037037</v>
      </c>
      <c r="T2923" s="14">
        <f t="shared" si="274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</v>
      </c>
      <c r="P2924" s="7">
        <f t="shared" si="270"/>
        <v>83.333333333333329</v>
      </c>
      <c r="Q2924" t="str">
        <f t="shared" si="271"/>
        <v>music</v>
      </c>
      <c r="R2924" t="str">
        <f t="shared" si="272"/>
        <v>musical</v>
      </c>
      <c r="S2924" s="11">
        <f t="shared" si="273"/>
        <v>42097.665821759256</v>
      </c>
      <c r="T2924" s="14">
        <f t="shared" si="274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</v>
      </c>
      <c r="P2925" s="7">
        <f t="shared" si="270"/>
        <v>30</v>
      </c>
      <c r="Q2925" t="str">
        <f t="shared" si="271"/>
        <v>music</v>
      </c>
      <c r="R2925" t="str">
        <f t="shared" si="272"/>
        <v>musical</v>
      </c>
      <c r="S2925" s="11">
        <f t="shared" si="273"/>
        <v>42012.944201388884</v>
      </c>
      <c r="T2925" s="14">
        <f t="shared" si="274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1.032</v>
      </c>
      <c r="P2926" s="7">
        <f t="shared" si="270"/>
        <v>175.51020408163265</v>
      </c>
      <c r="Q2926" t="str">
        <f t="shared" si="271"/>
        <v>music</v>
      </c>
      <c r="R2926" t="str">
        <f t="shared" si="272"/>
        <v>musical</v>
      </c>
      <c r="S2926" s="11">
        <f t="shared" si="273"/>
        <v>42103.348495370366</v>
      </c>
      <c r="T2926" s="14">
        <f t="shared" si="274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1.0244597777777777</v>
      </c>
      <c r="P2927" s="7">
        <f t="shared" si="270"/>
        <v>231.66175879396985</v>
      </c>
      <c r="Q2927" t="str">
        <f t="shared" si="271"/>
        <v>music</v>
      </c>
      <c r="R2927" t="str">
        <f t="shared" si="272"/>
        <v>musical</v>
      </c>
      <c r="S2927" s="11">
        <f t="shared" si="273"/>
        <v>41863.375787037039</v>
      </c>
      <c r="T2927" s="14">
        <f t="shared" si="274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1.25</v>
      </c>
      <c r="P2928" s="7">
        <f t="shared" si="270"/>
        <v>75</v>
      </c>
      <c r="Q2928" t="str">
        <f t="shared" si="271"/>
        <v>music</v>
      </c>
      <c r="R2928" t="str">
        <f t="shared" si="272"/>
        <v>musical</v>
      </c>
      <c r="S2928" s="11">
        <f t="shared" si="273"/>
        <v>42044.557627314811</v>
      </c>
      <c r="T2928" s="14">
        <f t="shared" si="274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1.3083333333333333</v>
      </c>
      <c r="P2929" s="7">
        <f t="shared" si="270"/>
        <v>112.14285714285714</v>
      </c>
      <c r="Q2929" t="str">
        <f t="shared" si="271"/>
        <v>music</v>
      </c>
      <c r="R2929" t="str">
        <f t="shared" si="272"/>
        <v>musical</v>
      </c>
      <c r="S2929" s="11">
        <f t="shared" si="273"/>
        <v>41806.460983796293</v>
      </c>
      <c r="T2929" s="14">
        <f t="shared" si="274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</v>
      </c>
      <c r="P2930" s="7">
        <f t="shared" si="270"/>
        <v>41.666666666666664</v>
      </c>
      <c r="Q2930" t="str">
        <f t="shared" si="271"/>
        <v>music</v>
      </c>
      <c r="R2930" t="str">
        <f t="shared" si="272"/>
        <v>musical</v>
      </c>
      <c r="S2930" s="11">
        <f t="shared" si="273"/>
        <v>42403.789884259262</v>
      </c>
      <c r="T2930" s="14">
        <f t="shared" si="274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1.02069375</v>
      </c>
      <c r="P2931" s="7">
        <f t="shared" si="270"/>
        <v>255.17343750000001</v>
      </c>
      <c r="Q2931" t="str">
        <f t="shared" si="271"/>
        <v>music</v>
      </c>
      <c r="R2931" t="str">
        <f t="shared" si="272"/>
        <v>musical</v>
      </c>
      <c r="S2931" s="11">
        <f t="shared" si="273"/>
        <v>41754.355995370366</v>
      </c>
      <c r="T2931" s="14">
        <f t="shared" si="274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1.0092000000000001</v>
      </c>
      <c r="P2932" s="7">
        <f t="shared" si="270"/>
        <v>162.7741935483871</v>
      </c>
      <c r="Q2932" t="str">
        <f t="shared" si="271"/>
        <v>music</v>
      </c>
      <c r="R2932" t="str">
        <f t="shared" si="272"/>
        <v>musical</v>
      </c>
      <c r="S2932" s="11">
        <f t="shared" si="273"/>
        <v>42101.375740740739</v>
      </c>
      <c r="T2932" s="14">
        <f t="shared" si="274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1.06</v>
      </c>
      <c r="P2933" s="7">
        <f t="shared" si="270"/>
        <v>88.333333333333329</v>
      </c>
      <c r="Q2933" t="str">
        <f t="shared" si="271"/>
        <v>music</v>
      </c>
      <c r="R2933" t="str">
        <f t="shared" si="272"/>
        <v>musical</v>
      </c>
      <c r="S2933" s="11">
        <f t="shared" si="273"/>
        <v>41872.082905092589</v>
      </c>
      <c r="T2933" s="14">
        <f t="shared" si="274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1.0509677419354839</v>
      </c>
      <c r="P2934" s="7">
        <f t="shared" si="270"/>
        <v>85.736842105263165</v>
      </c>
      <c r="Q2934" t="str">
        <f t="shared" si="271"/>
        <v>music</v>
      </c>
      <c r="R2934" t="str">
        <f t="shared" si="272"/>
        <v>musical</v>
      </c>
      <c r="S2934" s="11">
        <f t="shared" si="273"/>
        <v>42024.956446759257</v>
      </c>
      <c r="T2934" s="14">
        <f t="shared" si="274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1.0276000000000001</v>
      </c>
      <c r="P2935" s="7">
        <f t="shared" si="270"/>
        <v>47.574074074074076</v>
      </c>
      <c r="Q2935" t="str">
        <f t="shared" si="271"/>
        <v>music</v>
      </c>
      <c r="R2935" t="str">
        <f t="shared" si="272"/>
        <v>musical</v>
      </c>
      <c r="S2935" s="11">
        <f t="shared" si="273"/>
        <v>42495.748298611106</v>
      </c>
      <c r="T2935" s="14">
        <f t="shared" si="274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1.08</v>
      </c>
      <c r="P2936" s="7">
        <f t="shared" si="270"/>
        <v>72.972972972972968</v>
      </c>
      <c r="Q2936" t="str">
        <f t="shared" si="271"/>
        <v>music</v>
      </c>
      <c r="R2936" t="str">
        <f t="shared" si="272"/>
        <v>musical</v>
      </c>
      <c r="S2936" s="11">
        <f t="shared" si="273"/>
        <v>41775.427824074075</v>
      </c>
      <c r="T2936" s="14">
        <f t="shared" si="274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1.0088571428571429</v>
      </c>
      <c r="P2937" s="7">
        <f t="shared" si="270"/>
        <v>90.538461538461533</v>
      </c>
      <c r="Q2937" t="str">
        <f t="shared" si="271"/>
        <v>music</v>
      </c>
      <c r="R2937" t="str">
        <f t="shared" si="272"/>
        <v>musical</v>
      </c>
      <c r="S2937" s="11">
        <f t="shared" si="273"/>
        <v>42553.375092592592</v>
      </c>
      <c r="T2937" s="14">
        <f t="shared" si="274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1.28</v>
      </c>
      <c r="P2938" s="7">
        <f t="shared" si="270"/>
        <v>37.647058823529413</v>
      </c>
      <c r="Q2938" t="str">
        <f t="shared" si="271"/>
        <v>music</v>
      </c>
      <c r="R2938" t="str">
        <f t="shared" si="272"/>
        <v>musical</v>
      </c>
      <c r="S2938" s="11">
        <f t="shared" si="273"/>
        <v>41912.442395833328</v>
      </c>
      <c r="T2938" s="14">
        <f t="shared" si="274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1.3333333333333333</v>
      </c>
      <c r="P2939" s="7">
        <f t="shared" si="270"/>
        <v>36.363636363636367</v>
      </c>
      <c r="Q2939" t="str">
        <f t="shared" si="271"/>
        <v>music</v>
      </c>
      <c r="R2939" t="str">
        <f t="shared" si="272"/>
        <v>musical</v>
      </c>
      <c r="S2939" s="11">
        <f t="shared" si="273"/>
        <v>41803.248993055553</v>
      </c>
      <c r="T2939" s="14">
        <f t="shared" si="274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1.0137499999999999</v>
      </c>
      <c r="P2940" s="7">
        <f t="shared" si="270"/>
        <v>126.71875</v>
      </c>
      <c r="Q2940" t="str">
        <f t="shared" si="271"/>
        <v>music</v>
      </c>
      <c r="R2940" t="str">
        <f t="shared" si="272"/>
        <v>musical</v>
      </c>
      <c r="S2940" s="11">
        <f t="shared" si="273"/>
        <v>42004.495532407404</v>
      </c>
      <c r="T2940" s="14">
        <f t="shared" si="274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1.0287500000000001</v>
      </c>
      <c r="P2941" s="7">
        <f t="shared" si="270"/>
        <v>329.2</v>
      </c>
      <c r="Q2941" t="str">
        <f t="shared" si="271"/>
        <v>music</v>
      </c>
      <c r="R2941" t="str">
        <f t="shared" si="272"/>
        <v>musical</v>
      </c>
      <c r="S2941" s="11">
        <f t="shared" si="273"/>
        <v>41845.60083333333</v>
      </c>
      <c r="T2941" s="14">
        <f t="shared" si="274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1.0724</v>
      </c>
      <c r="P2942" s="7">
        <f t="shared" si="270"/>
        <v>81.242424242424249</v>
      </c>
      <c r="Q2942" t="str">
        <f t="shared" si="271"/>
        <v>music</v>
      </c>
      <c r="R2942" t="str">
        <f t="shared" si="272"/>
        <v>musical</v>
      </c>
      <c r="S2942" s="11">
        <f t="shared" si="273"/>
        <v>41982.565023148149</v>
      </c>
      <c r="T2942" s="14">
        <f t="shared" si="274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4.0000000000000003E-5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42034.751793981479</v>
      </c>
      <c r="T2943" s="14">
        <f t="shared" si="274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0.20424999999999999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42334.595590277771</v>
      </c>
      <c r="T2944" s="14">
        <f t="shared" si="274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7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42076.921064814807</v>
      </c>
      <c r="T2945" s="14">
        <f t="shared" si="274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0.01</v>
      </c>
      <c r="P2946" s="7">
        <f t="shared" si="270"/>
        <v>100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42132.705995370365</v>
      </c>
      <c r="T2946" s="14">
        <f t="shared" si="274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5"/>
        <v>0</v>
      </c>
      <c r="P2947" s="7" t="e">
        <f t="shared" ref="P2947:P3010" si="276">E2947/L2947</f>
        <v>#DIV/0!</v>
      </c>
      <c r="Q2947" t="str">
        <f t="shared" ref="Q2947:Q3010" si="277">IF(ISNUMBER(SEARCH("film &amp; video",N2947)),"film &amp; video",IF(ISNUMBER(SEARCH("music",N2947)),"music",IF(ISNUMBER(SEARCH("technology",N2947)),"technology",IF(ISNUMBER(SEARCH("publishing",N2947)),"publishing",IF(ISNUMBER(SEARCH("photography",N2947)),"photography",IF(ISNUMBER(SEARCH("games",N2947)),"games",IF(ISNUMBER(SEARCH("theater",N2947)),"theater",IF(ISNUMBER(SEARCH("journalism",N2947)),"journalism",IF(ISNUMBER(SEARCH("food",N2947)),"food")))))))))</f>
        <v>theater</v>
      </c>
      <c r="R2947" t="str">
        <f t="shared" ref="R2947:R3010" si="278">RIGHT(N:N,LEN(N:N)-(FIND("/",N2947)))</f>
        <v>spaces</v>
      </c>
      <c r="S2947" s="11">
        <f t="shared" ref="S2947:S3010" si="279">(J2947/86400)+25569+(-5/24)</f>
        <v>42117.931250000001</v>
      </c>
      <c r="T2947" s="14">
        <f t="shared" ref="T2947:T3010" si="280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1">E2948/D2948</f>
        <v>1E-3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42567.322824074072</v>
      </c>
      <c r="T2948" s="14">
        <f t="shared" si="280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4.2880000000000001E-2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42649.353784722225</v>
      </c>
      <c r="T2949" s="14">
        <f t="shared" si="280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4.8000000000000001E-5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42097.440891203696</v>
      </c>
      <c r="T2950" s="14">
        <f t="shared" si="280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2.5000000000000001E-2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42297.61478009259</v>
      </c>
      <c r="T2951" s="14">
        <f t="shared" si="280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7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42362.156851851854</v>
      </c>
      <c r="T2952" s="14">
        <f t="shared" si="280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2.1919999999999999E-2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41872.594594907401</v>
      </c>
      <c r="T2953" s="14">
        <f t="shared" si="280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8.0250000000000002E-2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42628.481932870367</v>
      </c>
      <c r="T2954" s="14">
        <f t="shared" si="280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1.5125E-3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42255.583576388883</v>
      </c>
      <c r="T2955" s="14">
        <f t="shared" si="280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7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42790.375034722216</v>
      </c>
      <c r="T2956" s="14">
        <f t="shared" si="280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0.59583333333333333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42141.532974537033</v>
      </c>
      <c r="T2957" s="14">
        <f t="shared" si="280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0.16734177215189874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42464.750578703701</v>
      </c>
      <c r="T2958" s="14">
        <f t="shared" si="280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1.8666666666666668E-2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42030.80291666666</v>
      </c>
      <c r="T2959" s="14">
        <f t="shared" si="280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7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42438.570798611108</v>
      </c>
      <c r="T2960" s="14">
        <f t="shared" si="280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7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42497.800057870372</v>
      </c>
      <c r="T2961" s="14">
        <f t="shared" si="280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7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41863.54887731481</v>
      </c>
      <c r="T2962" s="14">
        <f t="shared" si="280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1.0962000000000001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42061.004155092589</v>
      </c>
      <c r="T2963" s="14">
        <f t="shared" si="280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1.218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42036.035949074074</v>
      </c>
      <c r="T2964" s="14">
        <f t="shared" si="280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1.0685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42157.26185185185</v>
      </c>
      <c r="T2965" s="14">
        <f t="shared" si="280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1.0071379999999999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41827.701608796291</v>
      </c>
      <c r="T2966" s="14">
        <f t="shared" si="280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1.0900000000000001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42162.521215277775</v>
      </c>
      <c r="T2967" s="14">
        <f t="shared" si="280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1.1363000000000001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42233.530231481483</v>
      </c>
      <c r="T2968" s="14">
        <f t="shared" si="280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1.1392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42041.989490740736</v>
      </c>
      <c r="T2969" s="14">
        <f t="shared" si="280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1.06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42585.315509259257</v>
      </c>
      <c r="T2970" s="14">
        <f t="shared" si="280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1.625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42097.578159722216</v>
      </c>
      <c r="T2971" s="14">
        <f t="shared" si="280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1.06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41808.461238425924</v>
      </c>
      <c r="T2972" s="14">
        <f t="shared" si="280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1.0015624999999999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41852.449976851851</v>
      </c>
      <c r="T2973" s="14">
        <f t="shared" si="280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1.0535000000000001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42693.90185185185</v>
      </c>
      <c r="T2974" s="14">
        <f t="shared" si="280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1.748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42341.610046296293</v>
      </c>
      <c r="T2975" s="14">
        <f t="shared" si="280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1.02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41879.852673611109</v>
      </c>
      <c r="T2976" s="14">
        <f t="shared" si="280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1.00125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41941.475532407407</v>
      </c>
      <c r="T2977" s="14">
        <f t="shared" si="280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1.7142857142857142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42425.522337962961</v>
      </c>
      <c r="T2978" s="14">
        <f t="shared" si="280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1.1356666666666666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42026.672847222224</v>
      </c>
      <c r="T2979" s="14">
        <f t="shared" si="280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1.2946666666666666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41922.432256944441</v>
      </c>
      <c r="T2980" s="14">
        <f t="shared" si="280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1.014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41993.616006944438</v>
      </c>
      <c r="T2981" s="14">
        <f t="shared" si="280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1.0916666666666666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42219.70752314815</v>
      </c>
      <c r="T2982" s="14">
        <f t="shared" si="280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1.28925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42225.351342592585</v>
      </c>
      <c r="T2983" s="14">
        <f t="shared" si="280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1.0206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42381.478506944441</v>
      </c>
      <c r="T2984" s="14">
        <f t="shared" si="280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1.465395775862069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41894.424027777779</v>
      </c>
      <c r="T2985" s="14">
        <f t="shared" si="280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1.00352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42576.070381944439</v>
      </c>
      <c r="T2986" s="14">
        <f t="shared" si="280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1.2164999999999999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42654.765370370369</v>
      </c>
      <c r="T2987" s="14">
        <f t="shared" si="280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1.0549999999999999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42431.29173611111</v>
      </c>
      <c r="T2988" s="14">
        <f t="shared" si="280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1.1040080000000001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42627.098969907405</v>
      </c>
      <c r="T2989" s="14">
        <f t="shared" si="280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42511.153715277775</v>
      </c>
      <c r="T2990" s="14">
        <f t="shared" si="280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1.76535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42336.812060185184</v>
      </c>
      <c r="T2991" s="14">
        <f t="shared" si="280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42341.365972222215</v>
      </c>
      <c r="T2992" s="14">
        <f t="shared" si="280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1.0329411764705883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42740.628819444442</v>
      </c>
      <c r="T2993" s="14">
        <f t="shared" si="280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1.0449999999999999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42622.559143518512</v>
      </c>
      <c r="T2994" s="14">
        <f t="shared" si="280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1.0029999999999999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42390.63040509259</v>
      </c>
      <c r="T2995" s="14">
        <f t="shared" si="280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4.577466666666667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41885.270509259259</v>
      </c>
      <c r="T2996" s="14">
        <f t="shared" si="280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1.0496000000000001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42724.456840277773</v>
      </c>
      <c r="T2997" s="14">
        <f t="shared" si="280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1.7194285714285715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42090.704166666663</v>
      </c>
      <c r="T2998" s="14">
        <f t="shared" si="280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1.0373000000000001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42775.525381944441</v>
      </c>
      <c r="T2999" s="14">
        <f t="shared" si="280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1.0302899999999999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41777.985289351847</v>
      </c>
      <c r="T3000" s="14">
        <f t="shared" si="280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1.1888888888888889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42780.531944444439</v>
      </c>
      <c r="T3001" s="14">
        <f t="shared" si="280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42752.61886574074</v>
      </c>
      <c r="T3002" s="14">
        <f t="shared" si="280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3.1869988910451896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42534.687291666669</v>
      </c>
      <c r="T3003" s="14">
        <f t="shared" si="280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1.0850614285714286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41239.627916666665</v>
      </c>
      <c r="T3004" s="14">
        <f t="shared" si="280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1.0116666666666667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42398.640925925924</v>
      </c>
      <c r="T3005" s="14">
        <f t="shared" si="280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1.12815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41928.672731481478</v>
      </c>
      <c r="T3006" s="14">
        <f t="shared" si="280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1.2049622641509434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41888.466493055552</v>
      </c>
      <c r="T3007" s="14">
        <f t="shared" si="280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1.0774999999999999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41957.54850694444</v>
      </c>
      <c r="T3008" s="14">
        <f t="shared" si="280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1.8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42098.007905092592</v>
      </c>
      <c r="T3009" s="14">
        <f t="shared" si="280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1.0116666666666667</v>
      </c>
      <c r="P3010" s="7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1">
        <f t="shared" si="279"/>
        <v>42360.003692129627</v>
      </c>
      <c r="T3010" s="14">
        <f t="shared" si="280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1"/>
        <v>1.19756</v>
      </c>
      <c r="P3011" s="7">
        <f t="shared" ref="P3011:P3074" si="282">E3011/L3011</f>
        <v>233.8984375</v>
      </c>
      <c r="Q3011" t="str">
        <f t="shared" ref="Q3011:Q3074" si="283">IF(ISNUMBER(SEARCH("film &amp; video",N3011)),"film &amp; video",IF(ISNUMBER(SEARCH("music",N3011)),"music",IF(ISNUMBER(SEARCH("technology",N3011)),"technology",IF(ISNUMBER(SEARCH("publishing",N3011)),"publishing",IF(ISNUMBER(SEARCH("photography",N3011)),"photography",IF(ISNUMBER(SEARCH("games",N3011)),"games",IF(ISNUMBER(SEARCH("theater",N3011)),"theater",IF(ISNUMBER(SEARCH("journalism",N3011)),"journalism",IF(ISNUMBER(SEARCH("food",N3011)),"food")))))))))</f>
        <v>theater</v>
      </c>
      <c r="R3011" t="str">
        <f t="shared" ref="R3011:R3074" si="284">RIGHT(N:N,LEN(N:N)-(FIND("/",N3011)))</f>
        <v>spaces</v>
      </c>
      <c r="S3011" s="11">
        <f t="shared" ref="S3011:S3074" si="285">(J3011/86400)+25569+(-5/24)</f>
        <v>41939.361574074072</v>
      </c>
      <c r="T3011" s="14">
        <f t="shared" ref="T3011:T3074" si="286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7">E3012/D3012</f>
        <v>1.58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41996.624062499999</v>
      </c>
      <c r="T3012" s="14">
        <f t="shared" si="286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7"/>
        <v>1.2366666666666666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42334.260601851849</v>
      </c>
      <c r="T3013" s="14">
        <f t="shared" si="286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7"/>
        <v>1.1712499999999999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42024.494560185187</v>
      </c>
      <c r="T3014" s="14">
        <f t="shared" si="286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7"/>
        <v>1.5696000000000001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42146.627881944441</v>
      </c>
      <c r="T3015" s="14">
        <f t="shared" si="286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7"/>
        <v>1.13104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41919.915277777771</v>
      </c>
      <c r="T3016" s="14">
        <f t="shared" si="286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7"/>
        <v>1.0317647058823529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41785.518958333334</v>
      </c>
      <c r="T3017" s="14">
        <f t="shared" si="286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7"/>
        <v>1.0261176470588236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41778.339722222219</v>
      </c>
      <c r="T3018" s="14">
        <f t="shared" si="286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7"/>
        <v>1.0584090909090909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41841.641701388886</v>
      </c>
      <c r="T3019" s="14">
        <f t="shared" si="286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7"/>
        <v>1.0071428571428571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42163.09</v>
      </c>
      <c r="T3020" s="14">
        <f t="shared" si="286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7"/>
        <v>1.2123333333333333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41758.625231481477</v>
      </c>
      <c r="T3021" s="14">
        <f t="shared" si="286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7"/>
        <v>1.0057142857142858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42170.638113425921</v>
      </c>
      <c r="T3022" s="14">
        <f t="shared" si="286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7"/>
        <v>1.1602222222222223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42660.410520833328</v>
      </c>
      <c r="T3023" s="14">
        <f t="shared" si="286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7"/>
        <v>1.0087999999999999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42564.745474537034</v>
      </c>
      <c r="T3024" s="14">
        <f t="shared" si="286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7"/>
        <v>1.03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42121.467430555553</v>
      </c>
      <c r="T3025" s="14">
        <f t="shared" si="286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7"/>
        <v>2.4641999999999999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41158.785590277774</v>
      </c>
      <c r="T3026" s="14">
        <f t="shared" si="286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7"/>
        <v>3.0219999999999998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41761.301076388889</v>
      </c>
      <c r="T3027" s="14">
        <f t="shared" si="286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7"/>
        <v>1.4333333333333333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42783.251064814809</v>
      </c>
      <c r="T3028" s="14">
        <f t="shared" si="286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7"/>
        <v>1.3144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42053.49596064815</v>
      </c>
      <c r="T3029" s="14">
        <f t="shared" si="286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7"/>
        <v>1.6801999999999999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42567.055844907409</v>
      </c>
      <c r="T3030" s="14">
        <f t="shared" si="286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7"/>
        <v>1.0967666666666667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41932.500543981478</v>
      </c>
      <c r="T3031" s="14">
        <f t="shared" si="286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7"/>
        <v>1.0668571428571429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42233.5390162037</v>
      </c>
      <c r="T3032" s="14">
        <f t="shared" si="286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7"/>
        <v>1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42597.674155092587</v>
      </c>
      <c r="T3033" s="14">
        <f t="shared" si="286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7"/>
        <v>1.272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42227.836331018516</v>
      </c>
      <c r="T3034" s="14">
        <f t="shared" si="286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7"/>
        <v>1.4653333333333334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42569.901909722219</v>
      </c>
      <c r="T3035" s="14">
        <f t="shared" si="286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7"/>
        <v>1.1253599999999999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42644.327025462961</v>
      </c>
      <c r="T3036" s="14">
        <f t="shared" si="286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7"/>
        <v>1.0878684000000001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41368.351956018516</v>
      </c>
      <c r="T3037" s="14">
        <f t="shared" si="286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7"/>
        <v>1.26732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41466.576898148145</v>
      </c>
      <c r="T3038" s="14">
        <f t="shared" si="286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7"/>
        <v>2.1320000000000001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40378.684872685182</v>
      </c>
      <c r="T3039" s="14">
        <f t="shared" si="286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7"/>
        <v>1.0049999999999999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42373.043946759259</v>
      </c>
      <c r="T3040" s="14">
        <f t="shared" si="286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7"/>
        <v>1.0871389999999999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41610.586087962962</v>
      </c>
      <c r="T3041" s="14">
        <f t="shared" si="286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7"/>
        <v>1.075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42177.583576388883</v>
      </c>
      <c r="T3042" s="14">
        <f t="shared" si="286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7"/>
        <v>1.1048192771084338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42359.660277777781</v>
      </c>
      <c r="T3043" s="14">
        <f t="shared" si="286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7"/>
        <v>1.28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42253.479710648149</v>
      </c>
      <c r="T3044" s="14">
        <f t="shared" si="286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7"/>
        <v>1.1000666666666667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42082.862256944441</v>
      </c>
      <c r="T3045" s="14">
        <f t="shared" si="286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7"/>
        <v>1.0934166666666667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42387.518495370365</v>
      </c>
      <c r="T3046" s="14">
        <f t="shared" si="286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7"/>
        <v>1.3270650000000002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41842.947395833333</v>
      </c>
      <c r="T3047" s="14">
        <f t="shared" si="286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7"/>
        <v>1.9084810126582279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41862.59474537037</v>
      </c>
      <c r="T3048" s="14">
        <f t="shared" si="286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7"/>
        <v>1.49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42443.780717592592</v>
      </c>
      <c r="T3049" s="14">
        <f t="shared" si="286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7"/>
        <v>1.6639999999999999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41975.692847222221</v>
      </c>
      <c r="T3050" s="14">
        <f t="shared" si="286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7"/>
        <v>1.0666666666666667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42138.806192129625</v>
      </c>
      <c r="T3051" s="14">
        <f t="shared" si="286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7"/>
        <v>1.06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42464.960185185184</v>
      </c>
      <c r="T3052" s="14">
        <f t="shared" si="286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7"/>
        <v>0.23628571428571429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42744.207696759258</v>
      </c>
      <c r="T3053" s="14">
        <f t="shared" si="286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7"/>
        <v>1.5E-3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42122.461736111109</v>
      </c>
      <c r="T3054" s="14">
        <f t="shared" si="286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7"/>
        <v>4.0000000000000001E-3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41862.553391203699</v>
      </c>
      <c r="T3055" s="14">
        <f t="shared" si="286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7"/>
        <v>0</v>
      </c>
      <c r="P3056" s="7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42027.624467592592</v>
      </c>
      <c r="T3056" s="14">
        <f t="shared" si="286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7"/>
        <v>5.0000000000000002E-5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41953.749884259254</v>
      </c>
      <c r="T3057" s="14">
        <f t="shared" si="286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7"/>
        <v>0</v>
      </c>
      <c r="P3058" s="7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41851.428055555552</v>
      </c>
      <c r="T3058" s="14">
        <f t="shared" si="286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7"/>
        <v>0</v>
      </c>
      <c r="P3059" s="7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42433.442256944443</v>
      </c>
      <c r="T3059" s="14">
        <f t="shared" si="286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7"/>
        <v>1.6666666666666666E-4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42460.165972222218</v>
      </c>
      <c r="T3060" s="14">
        <f t="shared" si="286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7"/>
        <v>3.0066666666666665E-2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41829.727384259255</v>
      </c>
      <c r="T3061" s="14">
        <f t="shared" si="286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7"/>
        <v>1.5227272727272728E-3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42245.066365740735</v>
      </c>
      <c r="T3062" s="14">
        <f t="shared" si="286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7"/>
        <v>0</v>
      </c>
      <c r="P3063" s="7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41834.575787037036</v>
      </c>
      <c r="T3063" s="14">
        <f t="shared" si="286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7"/>
        <v>0.66839999999999999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42248.3274537037</v>
      </c>
      <c r="T3064" s="14">
        <f t="shared" si="286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7"/>
        <v>0.19566666666666666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42630.714560185188</v>
      </c>
      <c r="T3065" s="14">
        <f t="shared" si="286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7"/>
        <v>0.11294666666666667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42298.9218287037</v>
      </c>
      <c r="T3066" s="14">
        <f t="shared" si="286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7"/>
        <v>4.0000000000000002E-4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41824.846898148149</v>
      </c>
      <c r="T3067" s="14">
        <f t="shared" si="286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7"/>
        <v>0.11985714285714286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42531.020104166666</v>
      </c>
      <c r="T3068" s="14">
        <f t="shared" si="286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7"/>
        <v>2.5000000000000001E-2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42226.730081018519</v>
      </c>
      <c r="T3069" s="14">
        <f t="shared" si="286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7"/>
        <v>6.9999999999999999E-4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42263.483240740738</v>
      </c>
      <c r="T3070" s="14">
        <f t="shared" si="286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7"/>
        <v>0.14099999999999999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41957.625393518516</v>
      </c>
      <c r="T3071" s="14">
        <f t="shared" si="286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7"/>
        <v>3.3399999999999999E-2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42690.525104166663</v>
      </c>
      <c r="T3072" s="14">
        <f t="shared" si="286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7"/>
        <v>0.59775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42097.524085648147</v>
      </c>
      <c r="T3073" s="14">
        <f t="shared" si="286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7"/>
        <v>1.6666666666666666E-4</v>
      </c>
      <c r="P3074" s="7">
        <f t="shared" si="282"/>
        <v>1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42658.482199074067</v>
      </c>
      <c r="T3074" s="14">
        <f t="shared" si="286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7"/>
        <v>2.3035714285714285E-4</v>
      </c>
      <c r="P3075" s="7">
        <f t="shared" ref="P3075:P3138" si="288">E3075/L3075</f>
        <v>92.142857142857139</v>
      </c>
      <c r="Q3075" t="str">
        <f t="shared" ref="Q3075:Q3138" si="289">IF(ISNUMBER(SEARCH("film &amp; video",N3075)),"film &amp; video",IF(ISNUMBER(SEARCH("music",N3075)),"music",IF(ISNUMBER(SEARCH("technology",N3075)),"technology",IF(ISNUMBER(SEARCH("publishing",N3075)),"publishing",IF(ISNUMBER(SEARCH("photography",N3075)),"photography",IF(ISNUMBER(SEARCH("games",N3075)),"games",IF(ISNUMBER(SEARCH("theater",N3075)),"theater",IF(ISNUMBER(SEARCH("journalism",N3075)),"journalism",IF(ISNUMBER(SEARCH("food",N3075)),"food")))))))))</f>
        <v>theater</v>
      </c>
      <c r="R3075" t="str">
        <f t="shared" ref="R3075:R3138" si="290">RIGHT(N:N,LEN(N:N)-(FIND("/",N3075)))</f>
        <v>spaces</v>
      </c>
      <c r="S3075" s="11">
        <f t="shared" ref="S3075:S3138" si="291">(J3075/86400)+25569+(-5/24)</f>
        <v>42111.475694444445</v>
      </c>
      <c r="T3075" s="14">
        <f t="shared" ref="T3075:T3138" si="292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3">E3076/D3076</f>
        <v>8.8000000000000003E-4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42409.362951388888</v>
      </c>
      <c r="T3076" s="14">
        <f t="shared" si="292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3"/>
        <v>8.6400000000000005E-2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42550.89398148148</v>
      </c>
      <c r="T3077" s="14">
        <f t="shared" si="292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3"/>
        <v>0.15060000000000001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42226.443553240737</v>
      </c>
      <c r="T3078" s="14">
        <f t="shared" si="292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3"/>
        <v>4.7727272727272731E-3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42766.74858796296</v>
      </c>
      <c r="T3079" s="14">
        <f t="shared" si="292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3"/>
        <v>1.1833333333333333E-3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42030.930497685178</v>
      </c>
      <c r="T3080" s="14">
        <f t="shared" si="292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3"/>
        <v>8.4173998587352451E-3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42055.50503472222</v>
      </c>
      <c r="T3081" s="14">
        <f t="shared" si="292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3"/>
        <v>1.8799999999999999E-4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41939.8199537037</v>
      </c>
      <c r="T3082" s="14">
        <f t="shared" si="292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3"/>
        <v>2.1029999999999998E-3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42236.973275462959</v>
      </c>
      <c r="T3083" s="14">
        <f t="shared" si="292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3"/>
        <v>0</v>
      </c>
      <c r="P3084" s="7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42293.714652777773</v>
      </c>
      <c r="T3084" s="14">
        <f t="shared" si="292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3"/>
        <v>2.8E-3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41853.355069444442</v>
      </c>
      <c r="T3085" s="14">
        <f t="shared" si="292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3"/>
        <v>0.11579206701157921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42100.515405092585</v>
      </c>
      <c r="T3086" s="14">
        <f t="shared" si="292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3"/>
        <v>2.4400000000000002E-2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42246.675451388888</v>
      </c>
      <c r="T3087" s="14">
        <f t="shared" si="292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3"/>
        <v>2.5000000000000001E-3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42173.462488425925</v>
      </c>
      <c r="T3088" s="14">
        <f t="shared" si="292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3"/>
        <v>6.2500000000000003E-3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42664.942013888889</v>
      </c>
      <c r="T3089" s="14">
        <f t="shared" si="292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3"/>
        <v>1.9384615384615384E-3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41981.363969907405</v>
      </c>
      <c r="T3090" s="14">
        <f t="shared" si="292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3"/>
        <v>0.23416000000000001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42528.334293981483</v>
      </c>
      <c r="T3091" s="14">
        <f t="shared" si="292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3"/>
        <v>5.080888888888889E-2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42065.610474537032</v>
      </c>
      <c r="T3092" s="14">
        <f t="shared" si="292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3"/>
        <v>0.15920000000000001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42566.740081018514</v>
      </c>
      <c r="T3093" s="14">
        <f t="shared" si="292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3"/>
        <v>1.1831900000000001E-2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42255.41101851852</v>
      </c>
      <c r="T3094" s="14">
        <f t="shared" si="292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3"/>
        <v>0.22750000000000001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41760.700706018521</v>
      </c>
      <c r="T3095" s="14">
        <f t="shared" si="292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3"/>
        <v>2.5000000000000001E-4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42207.587453703702</v>
      </c>
      <c r="T3096" s="14">
        <f t="shared" si="292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3"/>
        <v>3.351206434316354E-3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42522.81689814815</v>
      </c>
      <c r="T3097" s="14">
        <f t="shared" si="292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3"/>
        <v>3.9750000000000001E-2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42114.617199074077</v>
      </c>
      <c r="T3098" s="14">
        <f t="shared" si="292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3"/>
        <v>0.17150000000000001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42629.29515046296</v>
      </c>
      <c r="T3099" s="14">
        <f t="shared" si="292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3"/>
        <v>3.608004104669061E-2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42359.58390046296</v>
      </c>
      <c r="T3100" s="14">
        <f t="shared" si="292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3"/>
        <v>0.13900000000000001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42381.981377314813</v>
      </c>
      <c r="T3101" s="14">
        <f t="shared" si="292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3"/>
        <v>0.15225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41902.4140625</v>
      </c>
      <c r="T3102" s="14">
        <f t="shared" si="292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3"/>
        <v>0.12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42171.175196759257</v>
      </c>
      <c r="T3103" s="14">
        <f t="shared" si="292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3"/>
        <v>0.391125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42555.132152777776</v>
      </c>
      <c r="T3104" s="14">
        <f t="shared" si="292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3"/>
        <v>2.6829268292682929E-3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42106.94798611111</v>
      </c>
      <c r="T3105" s="14">
        <f t="shared" si="292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3"/>
        <v>0.29625000000000001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42006.70035879629</v>
      </c>
      <c r="T3106" s="14">
        <f t="shared" si="292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3"/>
        <v>0.4236099230111206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41876.510601851849</v>
      </c>
      <c r="T3107" s="14">
        <f t="shared" si="292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3"/>
        <v>4.1000000000000002E-2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42241.220787037033</v>
      </c>
      <c r="T3108" s="14">
        <f t="shared" si="292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3"/>
        <v>0.197625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42128.605914351851</v>
      </c>
      <c r="T3109" s="14">
        <f t="shared" si="292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3"/>
        <v>5.1999999999999995E-4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42062.47215277778</v>
      </c>
      <c r="T3110" s="14">
        <f t="shared" si="292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3"/>
        <v>0.25030188679245285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41843.916782407403</v>
      </c>
      <c r="T3111" s="14">
        <f t="shared" si="292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3"/>
        <v>4.0000000000000002E-4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42744.823136574072</v>
      </c>
      <c r="T3112" s="14">
        <f t="shared" si="292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3"/>
        <v>0.26640000000000003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41885.386805555558</v>
      </c>
      <c r="T3113" s="14">
        <f t="shared" si="292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3"/>
        <v>4.7363636363636365E-2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42614.913587962961</v>
      </c>
      <c r="T3114" s="14">
        <f t="shared" si="292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3"/>
        <v>4.2435339894712751E-2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42081.522939814815</v>
      </c>
      <c r="T3115" s="14">
        <f t="shared" si="292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3"/>
        <v>0</v>
      </c>
      <c r="P3116" s="7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41843.42418981481</v>
      </c>
      <c r="T3116" s="14">
        <f t="shared" si="292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3"/>
        <v>0.03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42496.238738425927</v>
      </c>
      <c r="T3117" s="14">
        <f t="shared" si="292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3"/>
        <v>0.57333333333333336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42081.30700231481</v>
      </c>
      <c r="T3118" s="14">
        <f t="shared" si="292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3"/>
        <v>1E-3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42509.166203703702</v>
      </c>
      <c r="T3119" s="14">
        <f t="shared" si="292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3"/>
        <v>3.0999999999999999E-3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42534.441238425927</v>
      </c>
      <c r="T3120" s="14">
        <f t="shared" si="292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3"/>
        <v>5.0000000000000001E-4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42059.837175925924</v>
      </c>
      <c r="T3121" s="14">
        <f t="shared" si="292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3"/>
        <v>9.8461538461538464E-5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42435.733749999992</v>
      </c>
      <c r="T3122" s="14">
        <f t="shared" si="292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3"/>
        <v>6.6666666666666671E-3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41848.471469907403</v>
      </c>
      <c r="T3123" s="14">
        <f t="shared" si="292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3"/>
        <v>0.58291457286432158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42678.723749999997</v>
      </c>
      <c r="T3124" s="14">
        <f t="shared" si="292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3"/>
        <v>0.68153600000000003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42530.784699074073</v>
      </c>
      <c r="T3125" s="14">
        <f t="shared" si="292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3"/>
        <v>3.2499999999999997E-5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41977.571770833332</v>
      </c>
      <c r="T3126" s="14">
        <f t="shared" si="292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3"/>
        <v>0</v>
      </c>
      <c r="P3127" s="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42345.998518518514</v>
      </c>
      <c r="T3127" s="14">
        <f t="shared" si="292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3"/>
        <v>4.1599999999999998E-2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42426.809745370367</v>
      </c>
      <c r="T3128" s="14">
        <f t="shared" si="292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3"/>
        <v>0</v>
      </c>
      <c r="P3129" s="7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42034.648483796293</v>
      </c>
      <c r="T3129" s="14">
        <f t="shared" si="292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3"/>
        <v>1.0860666666666667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42780.617372685178</v>
      </c>
      <c r="T3130" s="14">
        <f t="shared" si="292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3"/>
        <v>8.0000000000000002E-3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42803.634479166663</v>
      </c>
      <c r="T3131" s="14">
        <f t="shared" si="292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3"/>
        <v>3.7499999999999999E-2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42808.431898148141</v>
      </c>
      <c r="T3132" s="14">
        <f t="shared" si="292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3"/>
        <v>0.15731707317073171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42803.370891203704</v>
      </c>
      <c r="T3133" s="14">
        <f t="shared" si="292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3"/>
        <v>3.3333333333333332E-4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42786.141898148147</v>
      </c>
      <c r="T3134" s="14">
        <f t="shared" si="292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3"/>
        <v>1.08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42788.356874999998</v>
      </c>
      <c r="T3135" s="14">
        <f t="shared" si="292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3"/>
        <v>0.22500000000000001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42800.511793981474</v>
      </c>
      <c r="T3136" s="14">
        <f t="shared" si="292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3"/>
        <v>0.20849420849420849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42806.943530092591</v>
      </c>
      <c r="T3137" s="14">
        <f t="shared" si="292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3"/>
        <v>1.278</v>
      </c>
      <c r="P3138" s="7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42789.25409722222</v>
      </c>
      <c r="T3138" s="14">
        <f t="shared" si="292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3"/>
        <v>3.3333333333333333E-2</v>
      </c>
      <c r="P3139" s="7">
        <f t="shared" ref="P3139:P3202" si="294">E3139/L3139</f>
        <v>50</v>
      </c>
      <c r="Q3139" t="str">
        <f t="shared" ref="Q3139:Q3202" si="295">IF(ISNUMBER(SEARCH("film &amp; video",N3139)),"film &amp; video",IF(ISNUMBER(SEARCH("music",N3139)),"music",IF(ISNUMBER(SEARCH("technology",N3139)),"technology",IF(ISNUMBER(SEARCH("publishing",N3139)),"publishing",IF(ISNUMBER(SEARCH("photography",N3139)),"photography",IF(ISNUMBER(SEARCH("games",N3139)),"games",IF(ISNUMBER(SEARCH("theater",N3139)),"theater",IF(ISNUMBER(SEARCH("journalism",N3139)),"journalism",IF(ISNUMBER(SEARCH("food",N3139)),"food")))))))))</f>
        <v>theater</v>
      </c>
      <c r="R3139" t="str">
        <f t="shared" ref="R3139:R3202" si="296">RIGHT(N:N,LEN(N:N)-(FIND("/",N3139)))</f>
        <v>plays</v>
      </c>
      <c r="S3139" s="11">
        <f t="shared" ref="S3139:S3202" si="297">(J3139/86400)+25569+(-5/24)</f>
        <v>42807.676724537036</v>
      </c>
      <c r="T3139" s="14">
        <f t="shared" ref="T3139:T3202" si="298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299">E3140/D3140</f>
        <v>0</v>
      </c>
      <c r="P3140" s="7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42809.437581018516</v>
      </c>
      <c r="T3140" s="14">
        <f t="shared" si="2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9"/>
        <v>5.3999999999999999E-2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42785.062037037038</v>
      </c>
      <c r="T3141" s="14">
        <f t="shared" si="2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9"/>
        <v>9.5999999999999992E-3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42802.510451388887</v>
      </c>
      <c r="T3142" s="14">
        <f t="shared" si="2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9"/>
        <v>0.51600000000000001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42800.544999999998</v>
      </c>
      <c r="T3143" s="14">
        <f t="shared" si="298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9"/>
        <v>1.6363636363636365E-2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42783.304849537039</v>
      </c>
      <c r="T3144" s="14">
        <f t="shared" si="2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9"/>
        <v>0</v>
      </c>
      <c r="P3145" s="7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42808.149953703702</v>
      </c>
      <c r="T3145" s="14">
        <f t="shared" si="2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9"/>
        <v>0.754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42796.329942129632</v>
      </c>
      <c r="T3146" s="14">
        <f t="shared" si="298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9"/>
        <v>0</v>
      </c>
      <c r="P3147" s="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42761.832569444443</v>
      </c>
      <c r="T3147" s="14">
        <f t="shared" si="298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9"/>
        <v>0.105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42796.474143518521</v>
      </c>
      <c r="T3148" s="14">
        <f t="shared" si="2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9"/>
        <v>1.1752499999999999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41909.761053240734</v>
      </c>
      <c r="T3149" s="14">
        <f t="shared" si="2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9"/>
        <v>1.3116666666666668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41891.456990740735</v>
      </c>
      <c r="T3150" s="14">
        <f t="shared" si="2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9"/>
        <v>1.04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41225.809027777774</v>
      </c>
      <c r="T3151" s="14">
        <f t="shared" si="2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9"/>
        <v>1.01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40478.055590277778</v>
      </c>
      <c r="T3152" s="14">
        <f t="shared" si="2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9"/>
        <v>1.004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41862.631643518514</v>
      </c>
      <c r="T3153" s="14">
        <f t="shared" si="2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9"/>
        <v>1.0595454545454546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41550.659340277773</v>
      </c>
      <c r="T3154" s="14">
        <f t="shared" si="2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9"/>
        <v>3.3558333333333334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40632.946030092593</v>
      </c>
      <c r="T3155" s="14">
        <f t="shared" si="2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9"/>
        <v>1.1292857142857142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40970.667337962957</v>
      </c>
      <c r="T3156" s="14">
        <f t="shared" si="2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9"/>
        <v>1.885046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41233.290798611109</v>
      </c>
      <c r="T3157" s="14">
        <f t="shared" si="2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9"/>
        <v>1.0181818181818181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41026.744722222218</v>
      </c>
      <c r="T3158" s="14">
        <f t="shared" si="2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9"/>
        <v>1.01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41829.579918981479</v>
      </c>
      <c r="T3159" s="14">
        <f t="shared" si="2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9"/>
        <v>1.1399999999999999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41447.631388888891</v>
      </c>
      <c r="T3160" s="14">
        <f t="shared" si="2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9"/>
        <v>1.3348133333333334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40883.858344907407</v>
      </c>
      <c r="T3161" s="14">
        <f t="shared" si="2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9"/>
        <v>1.0153333333333334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41841.056562499994</v>
      </c>
      <c r="T3162" s="14">
        <f t="shared" si="2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9"/>
        <v>1.0509999999999999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41897.327800925923</v>
      </c>
      <c r="T3163" s="14">
        <f t="shared" si="2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9"/>
        <v>1.2715000000000001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41799.47756944444</v>
      </c>
      <c r="T3164" s="14">
        <f t="shared" si="2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9"/>
        <v>1.1115384615384616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41775.545428240737</v>
      </c>
      <c r="T3165" s="14">
        <f t="shared" si="2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9"/>
        <v>1.0676000000000001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41766.597395833327</v>
      </c>
      <c r="T3166" s="14">
        <f t="shared" si="2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9"/>
        <v>1.6266666666666667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40643.950925925921</v>
      </c>
      <c r="T3167" s="14">
        <f t="shared" si="2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9"/>
        <v>1.6022808571428573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41940.483252314814</v>
      </c>
      <c r="T3168" s="14">
        <f t="shared" si="2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9"/>
        <v>1.1616666666666666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41838.967372685183</v>
      </c>
      <c r="T3169" s="14">
        <f t="shared" si="2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9"/>
        <v>1.242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41771.897604166668</v>
      </c>
      <c r="T3170" s="14">
        <f t="shared" si="2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9"/>
        <v>1.030125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41591.529641203699</v>
      </c>
      <c r="T3171" s="14">
        <f t="shared" si="2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9"/>
        <v>1.1225000000000001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41788.872037037036</v>
      </c>
      <c r="T3172" s="14">
        <f t="shared" si="2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9"/>
        <v>1.0881428571428571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42466.399976851848</v>
      </c>
      <c r="T3173" s="14">
        <f t="shared" si="2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9"/>
        <v>1.1499999999999999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40923.521620370368</v>
      </c>
      <c r="T3174" s="14">
        <f t="shared" si="2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9"/>
        <v>1.03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41878.670046296298</v>
      </c>
      <c r="T3175" s="14">
        <f t="shared" si="2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9"/>
        <v>1.0113333333333334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41862.656342592592</v>
      </c>
      <c r="T3176" s="14">
        <f t="shared" si="2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9"/>
        <v>1.0955999999999999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40531.678553240738</v>
      </c>
      <c r="T3177" s="14">
        <f t="shared" si="2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9"/>
        <v>1.148421052631579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41477.722581018512</v>
      </c>
      <c r="T3178" s="14">
        <f t="shared" si="2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9"/>
        <v>1.1739999999999999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41781.458437499998</v>
      </c>
      <c r="T3179" s="14">
        <f t="shared" si="2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9"/>
        <v>1.7173333333333334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41806.396701388883</v>
      </c>
      <c r="T3180" s="14">
        <f t="shared" si="2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9"/>
        <v>1.1416238095238094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41375.49387731481</v>
      </c>
      <c r="T3181" s="14">
        <f t="shared" si="2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9"/>
        <v>1.1975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41780.204270833332</v>
      </c>
      <c r="T3182" s="14">
        <f t="shared" si="2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9"/>
        <v>1.0900000000000001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41779.101701388885</v>
      </c>
      <c r="T3183" s="14">
        <f t="shared" si="2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9"/>
        <v>1.0088571428571429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40883.740983796291</v>
      </c>
      <c r="T3184" s="14">
        <f t="shared" si="2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9"/>
        <v>1.0900000000000001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41491.586446759255</v>
      </c>
      <c r="T3185" s="14">
        <f t="shared" si="2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9"/>
        <v>1.0720930232558139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41791.785081018512</v>
      </c>
      <c r="T3186" s="14">
        <f t="shared" si="2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9"/>
        <v>1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41829.768993055557</v>
      </c>
      <c r="T3187" s="14">
        <f t="shared" si="2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9"/>
        <v>1.0218750000000001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41868.715717592589</v>
      </c>
      <c r="T3188" s="14">
        <f t="shared" si="2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9"/>
        <v>1.1629333333333334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41835.458020833328</v>
      </c>
      <c r="T3189" s="14">
        <f t="shared" si="2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9"/>
        <v>0.65</v>
      </c>
      <c r="P3190" s="7">
        <f t="shared" si="294"/>
        <v>14.444444444444445</v>
      </c>
      <c r="Q3190" t="str">
        <f t="shared" si="295"/>
        <v>music</v>
      </c>
      <c r="R3190" t="str">
        <f t="shared" si="296"/>
        <v>musical</v>
      </c>
      <c r="S3190" s="11">
        <f t="shared" si="297"/>
        <v>42144.207199074073</v>
      </c>
      <c r="T3190" s="14">
        <f t="shared" si="2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9"/>
        <v>0.12327272727272727</v>
      </c>
      <c r="P3191" s="7">
        <f t="shared" si="294"/>
        <v>356.84210526315792</v>
      </c>
      <c r="Q3191" t="str">
        <f t="shared" si="295"/>
        <v>music</v>
      </c>
      <c r="R3191" t="str">
        <f t="shared" si="296"/>
        <v>musical</v>
      </c>
      <c r="S3191" s="11">
        <f t="shared" si="297"/>
        <v>42118.138101851851</v>
      </c>
      <c r="T3191" s="14">
        <f t="shared" si="2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9"/>
        <v>0</v>
      </c>
      <c r="P3192" s="7" t="e">
        <f t="shared" si="294"/>
        <v>#DIV/0!</v>
      </c>
      <c r="Q3192" t="str">
        <f t="shared" si="295"/>
        <v>music</v>
      </c>
      <c r="R3192" t="str">
        <f t="shared" si="296"/>
        <v>musical</v>
      </c>
      <c r="S3192" s="11">
        <f t="shared" si="297"/>
        <v>42682.942997685182</v>
      </c>
      <c r="T3192" s="14">
        <f t="shared" si="2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9"/>
        <v>4.0266666666666666E-2</v>
      </c>
      <c r="P3193" s="7">
        <f t="shared" si="294"/>
        <v>37.75</v>
      </c>
      <c r="Q3193" t="str">
        <f t="shared" si="295"/>
        <v>music</v>
      </c>
      <c r="R3193" t="str">
        <f t="shared" si="296"/>
        <v>musical</v>
      </c>
      <c r="S3193" s="11">
        <f t="shared" si="297"/>
        <v>42538.547094907401</v>
      </c>
      <c r="T3193" s="14">
        <f t="shared" si="2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9"/>
        <v>1.0200000000000001E-2</v>
      </c>
      <c r="P3194" s="7">
        <f t="shared" si="294"/>
        <v>12.75</v>
      </c>
      <c r="Q3194" t="str">
        <f t="shared" si="295"/>
        <v>music</v>
      </c>
      <c r="R3194" t="str">
        <f t="shared" si="296"/>
        <v>musical</v>
      </c>
      <c r="S3194" s="11">
        <f t="shared" si="297"/>
        <v>42018.732164351844</v>
      </c>
      <c r="T3194" s="14">
        <f t="shared" si="2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9"/>
        <v>0.1174</v>
      </c>
      <c r="P3195" s="7">
        <f t="shared" si="294"/>
        <v>24.458333333333332</v>
      </c>
      <c r="Q3195" t="str">
        <f t="shared" si="295"/>
        <v>music</v>
      </c>
      <c r="R3195" t="str">
        <f t="shared" si="296"/>
        <v>musical</v>
      </c>
      <c r="S3195" s="11">
        <f t="shared" si="297"/>
        <v>42010.759907407402</v>
      </c>
      <c r="T3195" s="14">
        <f t="shared" si="2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9"/>
        <v>0</v>
      </c>
      <c r="P3196" s="7" t="e">
        <f t="shared" si="294"/>
        <v>#DIV/0!</v>
      </c>
      <c r="Q3196" t="str">
        <f t="shared" si="295"/>
        <v>music</v>
      </c>
      <c r="R3196" t="str">
        <f t="shared" si="296"/>
        <v>musical</v>
      </c>
      <c r="S3196" s="11">
        <f t="shared" si="297"/>
        <v>42181.854143518511</v>
      </c>
      <c r="T3196" s="14">
        <f t="shared" si="2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9"/>
        <v>0.59142857142857141</v>
      </c>
      <c r="P3197" s="7">
        <f t="shared" si="294"/>
        <v>53.07692307692308</v>
      </c>
      <c r="Q3197" t="str">
        <f t="shared" si="295"/>
        <v>music</v>
      </c>
      <c r="R3197" t="str">
        <f t="shared" si="296"/>
        <v>musical</v>
      </c>
      <c r="S3197" s="11">
        <f t="shared" si="297"/>
        <v>42017.385902777773</v>
      </c>
      <c r="T3197" s="14">
        <f t="shared" si="2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9"/>
        <v>5.9999999999999995E-4</v>
      </c>
      <c r="P3198" s="7">
        <f t="shared" si="294"/>
        <v>300</v>
      </c>
      <c r="Q3198" t="str">
        <f t="shared" si="295"/>
        <v>music</v>
      </c>
      <c r="R3198" t="str">
        <f t="shared" si="296"/>
        <v>musical</v>
      </c>
      <c r="S3198" s="11">
        <f t="shared" si="297"/>
        <v>42157.389756944445</v>
      </c>
      <c r="T3198" s="14">
        <f t="shared" si="2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9"/>
        <v>0.1145</v>
      </c>
      <c r="P3199" s="7">
        <f t="shared" si="294"/>
        <v>286.25</v>
      </c>
      <c r="Q3199" t="str">
        <f t="shared" si="295"/>
        <v>music</v>
      </c>
      <c r="R3199" t="str">
        <f t="shared" si="296"/>
        <v>musical</v>
      </c>
      <c r="S3199" s="11">
        <f t="shared" si="297"/>
        <v>42009.28493055555</v>
      </c>
      <c r="T3199" s="14">
        <f t="shared" si="2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9"/>
        <v>3.6666666666666666E-3</v>
      </c>
      <c r="P3200" s="7">
        <f t="shared" si="294"/>
        <v>36.666666666666664</v>
      </c>
      <c r="Q3200" t="str">
        <f t="shared" si="295"/>
        <v>music</v>
      </c>
      <c r="R3200" t="str">
        <f t="shared" si="296"/>
        <v>musical</v>
      </c>
      <c r="S3200" s="11">
        <f t="shared" si="297"/>
        <v>42013.216168981475</v>
      </c>
      <c r="T3200" s="14">
        <f t="shared" si="2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9"/>
        <v>0.52159999999999995</v>
      </c>
      <c r="P3201" s="7">
        <f t="shared" si="294"/>
        <v>49.20754716981132</v>
      </c>
      <c r="Q3201" t="str">
        <f t="shared" si="295"/>
        <v>music</v>
      </c>
      <c r="R3201" t="str">
        <f t="shared" si="296"/>
        <v>musical</v>
      </c>
      <c r="S3201" s="11">
        <f t="shared" si="297"/>
        <v>41858.553449074076</v>
      </c>
      <c r="T3201" s="14">
        <f t="shared" si="2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9"/>
        <v>2.0000000000000002E-5</v>
      </c>
      <c r="P3202" s="7">
        <f t="shared" si="294"/>
        <v>1</v>
      </c>
      <c r="Q3202" t="str">
        <f t="shared" si="295"/>
        <v>music</v>
      </c>
      <c r="R3202" t="str">
        <f t="shared" si="296"/>
        <v>musical</v>
      </c>
      <c r="S3202" s="11">
        <f t="shared" si="297"/>
        <v>42460.112280092588</v>
      </c>
      <c r="T3202" s="14">
        <f t="shared" si="2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99"/>
        <v>1.2500000000000001E-2</v>
      </c>
      <c r="P3203" s="7">
        <f t="shared" ref="P3203:P3266" si="300">E3203/L3203</f>
        <v>12.5</v>
      </c>
      <c r="Q3203" t="str">
        <f t="shared" ref="Q3203:Q3266" si="301">IF(ISNUMBER(SEARCH("film &amp; video",N3203)),"film &amp; video",IF(ISNUMBER(SEARCH("music",N3203)),"music",IF(ISNUMBER(SEARCH("technology",N3203)),"technology",IF(ISNUMBER(SEARCH("publishing",N3203)),"publishing",IF(ISNUMBER(SEARCH("photography",N3203)),"photography",IF(ISNUMBER(SEARCH("games",N3203)),"games",IF(ISNUMBER(SEARCH("theater",N3203)),"theater",IF(ISNUMBER(SEARCH("journalism",N3203)),"journalism",IF(ISNUMBER(SEARCH("food",N3203)),"food")))))))))</f>
        <v>music</v>
      </c>
      <c r="R3203" t="str">
        <f t="shared" ref="R3203:R3266" si="302">RIGHT(N:N,LEN(N:N)-(FIND("/",N3203)))</f>
        <v>musical</v>
      </c>
      <c r="S3203" s="11">
        <f t="shared" ref="S3203:S3266" si="303">(J3203/86400)+25569+(-5/24)</f>
        <v>41861.558761574073</v>
      </c>
      <c r="T3203" s="14">
        <f t="shared" ref="T3203:T3266" si="304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5">E3204/D3204</f>
        <v>0.54520000000000002</v>
      </c>
      <c r="P3204" s="7">
        <f t="shared" si="300"/>
        <v>109.04</v>
      </c>
      <c r="Q3204" t="str">
        <f t="shared" si="301"/>
        <v>music</v>
      </c>
      <c r="R3204" t="str">
        <f t="shared" si="302"/>
        <v>musical</v>
      </c>
      <c r="S3204" s="11">
        <f t="shared" si="303"/>
        <v>42293.645208333335</v>
      </c>
      <c r="T3204" s="14">
        <f t="shared" si="304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5"/>
        <v>0.25</v>
      </c>
      <c r="P3205" s="7">
        <f t="shared" si="300"/>
        <v>41.666666666666664</v>
      </c>
      <c r="Q3205" t="str">
        <f t="shared" si="301"/>
        <v>music</v>
      </c>
      <c r="R3205" t="str">
        <f t="shared" si="302"/>
        <v>musical</v>
      </c>
      <c r="S3205" s="11">
        <f t="shared" si="303"/>
        <v>42242.780347222222</v>
      </c>
      <c r="T3205" s="14">
        <f t="shared" si="304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5"/>
        <v>0</v>
      </c>
      <c r="P3206" s="7" t="e">
        <f t="shared" si="300"/>
        <v>#DIV/0!</v>
      </c>
      <c r="Q3206" t="str">
        <f t="shared" si="301"/>
        <v>music</v>
      </c>
      <c r="R3206" t="str">
        <f t="shared" si="302"/>
        <v>musical</v>
      </c>
      <c r="S3206" s="11">
        <f t="shared" si="303"/>
        <v>42172.477766203701</v>
      </c>
      <c r="T3206" s="14">
        <f t="shared" si="304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5"/>
        <v>3.4125000000000003E-2</v>
      </c>
      <c r="P3207" s="7">
        <f t="shared" si="300"/>
        <v>22.75</v>
      </c>
      <c r="Q3207" t="str">
        <f t="shared" si="301"/>
        <v>music</v>
      </c>
      <c r="R3207" t="str">
        <f t="shared" si="302"/>
        <v>musical</v>
      </c>
      <c r="S3207" s="11">
        <f t="shared" si="303"/>
        <v>42095.166342592587</v>
      </c>
      <c r="T3207" s="14">
        <f t="shared" si="304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5"/>
        <v>0</v>
      </c>
      <c r="P3208" s="7" t="e">
        <f t="shared" si="300"/>
        <v>#DIV/0!</v>
      </c>
      <c r="Q3208" t="str">
        <f t="shared" si="301"/>
        <v>music</v>
      </c>
      <c r="R3208" t="str">
        <f t="shared" si="302"/>
        <v>musical</v>
      </c>
      <c r="S3208" s="11">
        <f t="shared" si="303"/>
        <v>42236.067719907405</v>
      </c>
      <c r="T3208" s="14">
        <f t="shared" si="304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5"/>
        <v>0.46363636363636362</v>
      </c>
      <c r="P3209" s="7">
        <f t="shared" si="300"/>
        <v>70.833333333333329</v>
      </c>
      <c r="Q3209" t="str">
        <f t="shared" si="301"/>
        <v>music</v>
      </c>
      <c r="R3209" t="str">
        <f t="shared" si="302"/>
        <v>musical</v>
      </c>
      <c r="S3209" s="11">
        <f t="shared" si="303"/>
        <v>42057.069525462961</v>
      </c>
      <c r="T3209" s="14">
        <f t="shared" si="304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5"/>
        <v>1.0349999999999999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41827.396724537037</v>
      </c>
      <c r="T3210" s="14">
        <f t="shared" si="304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5"/>
        <v>1.1932315789473684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41778.42891203703</v>
      </c>
      <c r="T3211" s="14">
        <f t="shared" si="304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5"/>
        <v>1.2576666666666667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41013.728229166663</v>
      </c>
      <c r="T3212" s="14">
        <f t="shared" si="304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5"/>
        <v>1.1974347826086957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41834.378240740734</v>
      </c>
      <c r="T3213" s="14">
        <f t="shared" si="304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5"/>
        <v>1.2625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41829.587395833332</v>
      </c>
      <c r="T3214" s="14">
        <f t="shared" si="304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5"/>
        <v>1.0011666666666668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42171.555081018516</v>
      </c>
      <c r="T3215" s="14">
        <f t="shared" si="304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5"/>
        <v>1.0213333333333334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42337.584178240737</v>
      </c>
      <c r="T3216" s="14">
        <f t="shared" si="304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5"/>
        <v>1.0035142857142858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42219.456840277773</v>
      </c>
      <c r="T3217" s="14">
        <f t="shared" si="304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5"/>
        <v>1.0004999999999999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42165.254293981481</v>
      </c>
      <c r="T3218" s="14">
        <f t="shared" si="304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5"/>
        <v>1.1602222222222223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42648.337777777771</v>
      </c>
      <c r="T3219" s="14">
        <f t="shared" si="304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5"/>
        <v>1.0209999999999999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41970.793819444443</v>
      </c>
      <c r="T3220" s="14">
        <f t="shared" si="304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5"/>
        <v>1.0011000000000001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42050.77484953704</v>
      </c>
      <c r="T3221" s="14">
        <f t="shared" si="304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5"/>
        <v>1.0084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42772.625046296293</v>
      </c>
      <c r="T3222" s="14">
        <f t="shared" si="304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5"/>
        <v>1.0342499999999999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42155.488460648143</v>
      </c>
      <c r="T3223" s="14">
        <f t="shared" si="304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5"/>
        <v>1.248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42270.373807870368</v>
      </c>
      <c r="T3224" s="14">
        <f t="shared" si="304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5"/>
        <v>1.0951612903225807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42206.627037037033</v>
      </c>
      <c r="T3225" s="14">
        <f t="shared" si="304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5"/>
        <v>1.0203333333333333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42697.642511574071</v>
      </c>
      <c r="T3226" s="14">
        <f t="shared" si="304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5"/>
        <v>1.0235000000000001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42503.351134259261</v>
      </c>
      <c r="T3227" s="14">
        <f t="shared" si="304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5"/>
        <v>1.0416666666666667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42277.375138888885</v>
      </c>
      <c r="T3228" s="14">
        <f t="shared" si="304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5"/>
        <v>1.25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42722.674027777779</v>
      </c>
      <c r="T3229" s="14">
        <f t="shared" si="304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5"/>
        <v>1.0234285714285714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42323.500972222224</v>
      </c>
      <c r="T3230" s="14">
        <f t="shared" si="304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5"/>
        <v>1.0786500000000001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41933.083310185182</v>
      </c>
      <c r="T3231" s="14">
        <f t="shared" si="304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5"/>
        <v>1.0988461538461538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41897.959791666661</v>
      </c>
      <c r="T3232" s="14">
        <f t="shared" si="304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5"/>
        <v>1.61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42446.735497685186</v>
      </c>
      <c r="T3233" s="14">
        <f t="shared" si="304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5"/>
        <v>1.3120000000000001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42463.605520833335</v>
      </c>
      <c r="T3234" s="14">
        <f t="shared" si="304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5"/>
        <v>1.1879999999999999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42766.596701388888</v>
      </c>
      <c r="T3235" s="14">
        <f t="shared" si="304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5"/>
        <v>1.0039275000000001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42734.581111111103</v>
      </c>
      <c r="T3236" s="14">
        <f t="shared" si="304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5"/>
        <v>1.0320666666666667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42522.139479166661</v>
      </c>
      <c r="T3237" s="14">
        <f t="shared" si="304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5"/>
        <v>1.006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42702.708715277775</v>
      </c>
      <c r="T3238" s="14">
        <f t="shared" si="304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5"/>
        <v>1.0078754285714286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42252.266018518516</v>
      </c>
      <c r="T3239" s="14">
        <f t="shared" si="304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5"/>
        <v>1.1232142857142857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42156.302060185182</v>
      </c>
      <c r="T3240" s="14">
        <f t="shared" si="304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5"/>
        <v>1.0591914022517912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42277.880706018514</v>
      </c>
      <c r="T3241" s="14">
        <f t="shared" si="304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5"/>
        <v>1.0056666666666667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42754.485509259255</v>
      </c>
      <c r="T3242" s="14">
        <f t="shared" si="304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5"/>
        <v>1.1530588235294117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41893.116550925923</v>
      </c>
      <c r="T3243" s="14">
        <f t="shared" si="304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5"/>
        <v>1.273042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41871.547361111108</v>
      </c>
      <c r="T3244" s="14">
        <f t="shared" si="304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5"/>
        <v>1.028375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42261.888449074067</v>
      </c>
      <c r="T3245" s="14">
        <f t="shared" si="304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5"/>
        <v>1.0293749999999999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42675.485902777778</v>
      </c>
      <c r="T3246" s="14">
        <f t="shared" si="304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5"/>
        <v>1.043047619047619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42135.391874999994</v>
      </c>
      <c r="T3247" s="14">
        <f t="shared" si="304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5"/>
        <v>1.1122000000000001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42230.263888888883</v>
      </c>
      <c r="T3248" s="14">
        <f t="shared" si="304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5"/>
        <v>1.0586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42167.22583333333</v>
      </c>
      <c r="T3249" s="14">
        <f t="shared" si="304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5"/>
        <v>1.0079166666666666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42068.68005787037</v>
      </c>
      <c r="T3250" s="14">
        <f t="shared" si="304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5"/>
        <v>1.0492727272727274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42145.538356481477</v>
      </c>
      <c r="T3251" s="14">
        <f t="shared" si="304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5"/>
        <v>1.01552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41918.533842592587</v>
      </c>
      <c r="T3252" s="14">
        <f t="shared" si="304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5"/>
        <v>1.1073333333333333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42146.52275462963</v>
      </c>
      <c r="T3253" s="14">
        <f t="shared" si="304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5"/>
        <v>1.2782222222222221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42590.264351851853</v>
      </c>
      <c r="T3254" s="14">
        <f t="shared" si="304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5"/>
        <v>1.0182500000000001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42602.368379629632</v>
      </c>
      <c r="T3255" s="14">
        <f t="shared" si="304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5"/>
        <v>1.012576923076923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42058.877418981479</v>
      </c>
      <c r="T3256" s="14">
        <f t="shared" si="304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5"/>
        <v>1.75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41889.559895833328</v>
      </c>
      <c r="T3257" s="14">
        <f t="shared" si="304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5"/>
        <v>1.2806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42144.365474537037</v>
      </c>
      <c r="T3258" s="14">
        <f t="shared" si="304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5"/>
        <v>1.0629949999999999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42758.351296296292</v>
      </c>
      <c r="T3259" s="14">
        <f t="shared" si="304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5"/>
        <v>1.052142857142857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41982.678946759253</v>
      </c>
      <c r="T3260" s="14">
        <f t="shared" si="304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5"/>
        <v>1.0616782608695652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42614.552604166667</v>
      </c>
      <c r="T3261" s="14">
        <f t="shared" si="304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5"/>
        <v>1.0924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42303.464328703696</v>
      </c>
      <c r="T3262" s="14">
        <f t="shared" si="304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5"/>
        <v>1.0045454545454546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42171.517083333332</v>
      </c>
      <c r="T3263" s="14">
        <f t="shared" si="304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5"/>
        <v>1.0304098360655738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41964.107199074067</v>
      </c>
      <c r="T3264" s="14">
        <f t="shared" si="304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5"/>
        <v>1.121664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42284.30773148148</v>
      </c>
      <c r="T3265" s="14">
        <f t="shared" si="304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5"/>
        <v>1.03</v>
      </c>
      <c r="P3266" s="7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42016.591874999998</v>
      </c>
      <c r="T3266" s="14">
        <f t="shared" si="304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5"/>
        <v>1.64</v>
      </c>
      <c r="P3267" s="7">
        <f t="shared" ref="P3267:P3330" si="306">E3267/L3267</f>
        <v>70.285714285714292</v>
      </c>
      <c r="Q3267" t="str">
        <f t="shared" ref="Q3267:Q3330" si="307">IF(ISNUMBER(SEARCH("film &amp; video",N3267)),"film &amp; video",IF(ISNUMBER(SEARCH("music",N3267)),"music",IF(ISNUMBER(SEARCH("technology",N3267)),"technology",IF(ISNUMBER(SEARCH("publishing",N3267)),"publishing",IF(ISNUMBER(SEARCH("photography",N3267)),"photography",IF(ISNUMBER(SEARCH("games",N3267)),"games",IF(ISNUMBER(SEARCH("theater",N3267)),"theater",IF(ISNUMBER(SEARCH("journalism",N3267)),"journalism",IF(ISNUMBER(SEARCH("food",N3267)),"food")))))))))</f>
        <v>theater</v>
      </c>
      <c r="R3267" t="str">
        <f t="shared" ref="R3267:R3330" si="308">RIGHT(N:N,LEN(N:N)-(FIND("/",N3267)))</f>
        <v>plays</v>
      </c>
      <c r="S3267" s="11">
        <f t="shared" ref="S3267:S3330" si="309">(J3267/86400)+25569+(-5/24)</f>
        <v>42311.503645833327</v>
      </c>
      <c r="T3267" s="14">
        <f t="shared" ref="T3267:T3330" si="310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1">E3268/D3268</f>
        <v>1.3128333333333333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42136.327800925923</v>
      </c>
      <c r="T3268" s="14">
        <f t="shared" si="310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1"/>
        <v>1.0209999999999999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42172.549305555549</v>
      </c>
      <c r="T3269" s="14">
        <f t="shared" si="310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1"/>
        <v>1.28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42590.695925925924</v>
      </c>
      <c r="T3270" s="14">
        <f t="shared" si="310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1"/>
        <v>1.0149999999999999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42137.187465277777</v>
      </c>
      <c r="T3271" s="14">
        <f t="shared" si="310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1"/>
        <v>1.0166666666666666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42167.324826388889</v>
      </c>
      <c r="T3272" s="14">
        <f t="shared" si="310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1"/>
        <v>1.3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41915.22887731481</v>
      </c>
      <c r="T3273" s="14">
        <f t="shared" si="310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1"/>
        <v>1.5443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42284.291770833333</v>
      </c>
      <c r="T3274" s="14">
        <f t="shared" si="310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1"/>
        <v>1.0740000000000001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42611.5930787037</v>
      </c>
      <c r="T3275" s="14">
        <f t="shared" si="310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1"/>
        <v>1.0132258064516129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42400.496203703697</v>
      </c>
      <c r="T3276" s="14">
        <f t="shared" si="310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1"/>
        <v>1.0027777777777778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42017.672118055554</v>
      </c>
      <c r="T3277" s="14">
        <f t="shared" si="310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1"/>
        <v>1.1684444444444444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42426.741655092592</v>
      </c>
      <c r="T3278" s="14">
        <f t="shared" si="310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1"/>
        <v>1.0860000000000001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41931.474606481475</v>
      </c>
      <c r="T3279" s="14">
        <f t="shared" si="310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1"/>
        <v>1.034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42124.640081018515</v>
      </c>
      <c r="T3280" s="14">
        <f t="shared" si="310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1"/>
        <v>1.1427586206896552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42430.894201388888</v>
      </c>
      <c r="T3281" s="14">
        <f t="shared" si="310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1"/>
        <v>1.03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42121.548587962963</v>
      </c>
      <c r="T3282" s="14">
        <f t="shared" si="310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1"/>
        <v>1.216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42218.811400462961</v>
      </c>
      <c r="T3283" s="14">
        <f t="shared" si="310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1"/>
        <v>1.026467741935484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42444.985972222225</v>
      </c>
      <c r="T3284" s="14">
        <f t="shared" si="310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1"/>
        <v>1.0475000000000001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42379.535856481474</v>
      </c>
      <c r="T3285" s="14">
        <f t="shared" si="310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1"/>
        <v>1.016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42380.676539351851</v>
      </c>
      <c r="T3286" s="14">
        <f t="shared" si="310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1"/>
        <v>1.1210242048409682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42762.734097222223</v>
      </c>
      <c r="T3287" s="14">
        <f t="shared" si="310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1"/>
        <v>1.0176666666666667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42567.631736111107</v>
      </c>
      <c r="T3288" s="14">
        <f t="shared" si="310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1"/>
        <v>1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42311.541990740741</v>
      </c>
      <c r="T3289" s="14">
        <f t="shared" si="310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1"/>
        <v>1.0026489999999999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42505.566145833327</v>
      </c>
      <c r="T3290" s="14">
        <f t="shared" si="310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1"/>
        <v>1.3304200000000002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42758.159745370365</v>
      </c>
      <c r="T3291" s="14">
        <f t="shared" si="310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1"/>
        <v>1.212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42775.306608796294</v>
      </c>
      <c r="T3292" s="14">
        <f t="shared" si="310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1"/>
        <v>1.1399999999999999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42232.494212962956</v>
      </c>
      <c r="T3293" s="14">
        <f t="shared" si="310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1"/>
        <v>2.8613861386138613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42282.561898148146</v>
      </c>
      <c r="T3294" s="14">
        <f t="shared" si="310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1"/>
        <v>1.7044444444444444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42768.217037037037</v>
      </c>
      <c r="T3295" s="14">
        <f t="shared" si="310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1"/>
        <v>1.1833333333333333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42141.33280092592</v>
      </c>
      <c r="T3296" s="14">
        <f t="shared" si="310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1"/>
        <v>1.0285857142857142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42609.234131944446</v>
      </c>
      <c r="T3297" s="14">
        <f t="shared" si="310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1"/>
        <v>1.4406666666666668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42309.54828703704</v>
      </c>
      <c r="T3298" s="14">
        <f t="shared" si="310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1"/>
        <v>1.0007272727272727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42193.563148148147</v>
      </c>
      <c r="T3299" s="14">
        <f t="shared" si="310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1"/>
        <v>1.0173000000000001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42239.749629629623</v>
      </c>
      <c r="T3300" s="14">
        <f t="shared" si="310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1"/>
        <v>1.1619999999999999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42261.709062499998</v>
      </c>
      <c r="T3301" s="14">
        <f t="shared" si="310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1"/>
        <v>1.3616666666666666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42102.535439814812</v>
      </c>
      <c r="T3302" s="14">
        <f t="shared" si="310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1"/>
        <v>1.3346666666666667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42538.527499999997</v>
      </c>
      <c r="T3303" s="14">
        <f t="shared" si="310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1"/>
        <v>1.0339285714285715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42681.143240740734</v>
      </c>
      <c r="T3304" s="14">
        <f t="shared" si="310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1"/>
        <v>1.1588888888888889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42056.443101851844</v>
      </c>
      <c r="T3305" s="14">
        <f t="shared" si="310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1"/>
        <v>1.0451666666666666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42696.41611111111</v>
      </c>
      <c r="T3306" s="14">
        <f t="shared" si="310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1"/>
        <v>1.0202500000000001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42186.647546296292</v>
      </c>
      <c r="T3307" s="14">
        <f t="shared" si="310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1"/>
        <v>1.7533333333333334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42493.010902777773</v>
      </c>
      <c r="T3308" s="14">
        <f t="shared" si="310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1"/>
        <v>1.0668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42474.848831018513</v>
      </c>
      <c r="T3309" s="14">
        <f t="shared" si="310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1"/>
        <v>1.2228571428571429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42452.668576388889</v>
      </c>
      <c r="T3310" s="14">
        <f t="shared" si="310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1"/>
        <v>1.5942857142857143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42628.441874999997</v>
      </c>
      <c r="T3311" s="14">
        <f t="shared" si="310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1"/>
        <v>1.0007692307692309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42253.720196759255</v>
      </c>
      <c r="T3312" s="14">
        <f t="shared" si="310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1"/>
        <v>1.0984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42264.083449074074</v>
      </c>
      <c r="T3313" s="14">
        <f t="shared" si="310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1"/>
        <v>1.0004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42664.601226851846</v>
      </c>
      <c r="T3314" s="14">
        <f t="shared" si="310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1"/>
        <v>1.1605000000000001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42382.036076388882</v>
      </c>
      <c r="T3315" s="14">
        <f t="shared" si="310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1"/>
        <v>2.1074999999999999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42105.059155092589</v>
      </c>
      <c r="T3316" s="14">
        <f t="shared" si="310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1"/>
        <v>1.1000000000000001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42466.09538194444</v>
      </c>
      <c r="T3317" s="14">
        <f t="shared" si="310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1"/>
        <v>1.0008673425918038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41826.662905092591</v>
      </c>
      <c r="T3318" s="14">
        <f t="shared" si="310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1"/>
        <v>1.0619047619047619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42498.831296296295</v>
      </c>
      <c r="T3319" s="14">
        <f t="shared" si="310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1"/>
        <v>1.256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42431.093668981477</v>
      </c>
      <c r="T3320" s="14">
        <f t="shared" si="310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1"/>
        <v>1.08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41990.377152777779</v>
      </c>
      <c r="T3321" s="14">
        <f t="shared" si="310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1"/>
        <v>1.01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42512.837465277778</v>
      </c>
      <c r="T3322" s="14">
        <f t="shared" si="310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1"/>
        <v>1.0740000000000001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41913.891956018517</v>
      </c>
      <c r="T3323" s="14">
        <f t="shared" si="310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1"/>
        <v>1.0151515151515151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42520.802037037036</v>
      </c>
      <c r="T3324" s="14">
        <f t="shared" si="310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1"/>
        <v>1.2589999999999999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42608.157499999994</v>
      </c>
      <c r="T3325" s="14">
        <f t="shared" si="310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1"/>
        <v>1.0166666666666666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42512.374884259254</v>
      </c>
      <c r="T3326" s="14">
        <f t="shared" si="310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1"/>
        <v>1.125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42064.577280092592</v>
      </c>
      <c r="T3327" s="14">
        <f t="shared" si="310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1"/>
        <v>1.0137499999999999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42041.505844907406</v>
      </c>
      <c r="T3328" s="14">
        <f t="shared" si="310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1"/>
        <v>1.0125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42468.166273148141</v>
      </c>
      <c r="T3329" s="14">
        <f t="shared" si="310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1"/>
        <v>1.4638888888888888</v>
      </c>
      <c r="P3330" s="7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41822.366701388884</v>
      </c>
      <c r="T3330" s="14">
        <f t="shared" si="310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1"/>
        <v>1.1679999999999999</v>
      </c>
      <c r="P3331" s="7">
        <f t="shared" ref="P3331:P3394" si="312">E3331/L3331</f>
        <v>44.92307692307692</v>
      </c>
      <c r="Q3331" t="str">
        <f t="shared" ref="Q3331:Q3394" si="313">IF(ISNUMBER(SEARCH("film &amp; video",N3331)),"film &amp; video",IF(ISNUMBER(SEARCH("music",N3331)),"music",IF(ISNUMBER(SEARCH("technology",N3331)),"technology",IF(ISNUMBER(SEARCH("publishing",N3331)),"publishing",IF(ISNUMBER(SEARCH("photography",N3331)),"photography",IF(ISNUMBER(SEARCH("games",N3331)),"games",IF(ISNUMBER(SEARCH("theater",N3331)),"theater",IF(ISNUMBER(SEARCH("journalism",N3331)),"journalism",IF(ISNUMBER(SEARCH("food",N3331)),"food")))))))))</f>
        <v>theater</v>
      </c>
      <c r="R3331" t="str">
        <f t="shared" ref="R3331:R3394" si="314">RIGHT(N:N,LEN(N:N)-(FIND("/",N3331)))</f>
        <v>plays</v>
      </c>
      <c r="S3331" s="11">
        <f t="shared" ref="S3331:S3394" si="315">(J3331/86400)+25569+(-5/24)</f>
        <v>41837.114675925921</v>
      </c>
      <c r="T3331" s="14">
        <f t="shared" ref="T3331:T3394" si="316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7">E3332/D3332</f>
        <v>1.0626666666666666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42065.679027777776</v>
      </c>
      <c r="T3332" s="14">
        <f t="shared" si="316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7"/>
        <v>1.0451999999999999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42248.48942129629</v>
      </c>
      <c r="T3333" s="14">
        <f t="shared" si="316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7"/>
        <v>1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41809.651967592588</v>
      </c>
      <c r="T3334" s="14">
        <f t="shared" si="316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7"/>
        <v>1.0457142857142858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42148.468518518515</v>
      </c>
      <c r="T3335" s="14">
        <f t="shared" si="316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7"/>
        <v>1.3862051149573753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42185.312754629624</v>
      </c>
      <c r="T3336" s="14">
        <f t="shared" si="316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7"/>
        <v>1.0032000000000001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41827.465810185182</v>
      </c>
      <c r="T3337" s="14">
        <f t="shared" si="316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7"/>
        <v>1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42437.190347222218</v>
      </c>
      <c r="T3338" s="14">
        <f t="shared" si="316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7"/>
        <v>1.1020000000000001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41901.073692129627</v>
      </c>
      <c r="T3339" s="14">
        <f t="shared" si="316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7"/>
        <v>1.0218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42769.366666666661</v>
      </c>
      <c r="T3340" s="14">
        <f t="shared" si="316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7"/>
        <v>1.0435000000000001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42549.457384259258</v>
      </c>
      <c r="T3341" s="14">
        <f t="shared" si="316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7"/>
        <v>1.3816666666666666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42685.765671296293</v>
      </c>
      <c r="T3342" s="14">
        <f t="shared" si="316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7"/>
        <v>1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42510.590520833335</v>
      </c>
      <c r="T3343" s="14">
        <f t="shared" si="316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7"/>
        <v>1.0166666666666666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42062.088078703702</v>
      </c>
      <c r="T3344" s="14">
        <f t="shared" si="316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7"/>
        <v>1.7142857142857142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42452.708148148151</v>
      </c>
      <c r="T3345" s="14">
        <f t="shared" si="316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7"/>
        <v>1.0144444444444445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41850.991817129623</v>
      </c>
      <c r="T3346" s="14">
        <f t="shared" si="316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7"/>
        <v>1.3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42052.897777777776</v>
      </c>
      <c r="T3347" s="14">
        <f t="shared" si="316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7"/>
        <v>1.1000000000000001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42053.816087962965</v>
      </c>
      <c r="T3348" s="14">
        <f t="shared" si="316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7"/>
        <v>1.1944999999999999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42484.343217592592</v>
      </c>
      <c r="T3349" s="14">
        <f t="shared" si="316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7"/>
        <v>1.002909090909091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42466.350462962961</v>
      </c>
      <c r="T3350" s="14">
        <f t="shared" si="316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7"/>
        <v>1.534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42512.902453703697</v>
      </c>
      <c r="T3351" s="14">
        <f t="shared" si="316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7"/>
        <v>1.0442857142857143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42302.493182870363</v>
      </c>
      <c r="T3352" s="14">
        <f t="shared" si="316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7"/>
        <v>1.0109999999999999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41806.187094907407</v>
      </c>
      <c r="T3353" s="14">
        <f t="shared" si="316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7"/>
        <v>1.0751999999999999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42495.784467592595</v>
      </c>
      <c r="T3354" s="14">
        <f t="shared" si="316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7"/>
        <v>3.15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42479.223958333336</v>
      </c>
      <c r="T3355" s="14">
        <f t="shared" si="316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7"/>
        <v>1.0193333333333334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42270.518587962964</v>
      </c>
      <c r="T3356" s="14">
        <f t="shared" si="316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7"/>
        <v>1.2628571428571429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42489.411192129628</v>
      </c>
      <c r="T3357" s="14">
        <f t="shared" si="316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7"/>
        <v>1.014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42536.607314814813</v>
      </c>
      <c r="T3358" s="14">
        <f t="shared" si="316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7"/>
        <v>1.01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41822.209606481476</v>
      </c>
      <c r="T3359" s="14">
        <f t="shared" si="316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7"/>
        <v>1.0299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41932.102766203701</v>
      </c>
      <c r="T3360" s="14">
        <f t="shared" si="316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7"/>
        <v>1.0625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42745.848773148151</v>
      </c>
      <c r="T3361" s="14">
        <f t="shared" si="316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7"/>
        <v>1.0137777777777779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42696.874340277776</v>
      </c>
      <c r="T3362" s="14">
        <f t="shared" si="316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7"/>
        <v>1.1346000000000001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41865.817013888889</v>
      </c>
      <c r="T3363" s="14">
        <f t="shared" si="316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7"/>
        <v>2.1800000000000002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42055.883298611108</v>
      </c>
      <c r="T3364" s="14">
        <f t="shared" si="316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7"/>
        <v>1.0141935483870967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41851.563020833331</v>
      </c>
      <c r="T3365" s="14">
        <f t="shared" si="316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7"/>
        <v>1.0593333333333332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42422.769085648142</v>
      </c>
      <c r="T3366" s="14">
        <f t="shared" si="316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7"/>
        <v>1.04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42320.893425925919</v>
      </c>
      <c r="T3367" s="14">
        <f t="shared" si="316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7"/>
        <v>2.21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42106.859224537031</v>
      </c>
      <c r="T3368" s="14">
        <f t="shared" si="316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7"/>
        <v>1.1866666666666668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42192.725624999999</v>
      </c>
      <c r="T3369" s="14">
        <f t="shared" si="316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7"/>
        <v>1.046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41968.991423611107</v>
      </c>
      <c r="T3370" s="14">
        <f t="shared" si="316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7"/>
        <v>1.0389999999999999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42689.833101851851</v>
      </c>
      <c r="T3371" s="14">
        <f t="shared" si="316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7"/>
        <v>1.1773333333333333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42690.125983796293</v>
      </c>
      <c r="T3372" s="14">
        <f t="shared" si="316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7"/>
        <v>1.385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42312.666261574072</v>
      </c>
      <c r="T3373" s="14">
        <f t="shared" si="316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7"/>
        <v>1.0349999999999999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41855.339768518512</v>
      </c>
      <c r="T3374" s="14">
        <f t="shared" si="316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7"/>
        <v>1.0024999999999999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42179.646296296291</v>
      </c>
      <c r="T3375" s="14">
        <f t="shared" si="316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7"/>
        <v>1.0657142857142856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42275.523333333331</v>
      </c>
      <c r="T3376" s="14">
        <f t="shared" si="316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7"/>
        <v>1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41765.402465277773</v>
      </c>
      <c r="T3377" s="14">
        <f t="shared" si="316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7"/>
        <v>1.0001249999999999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42059.492986111109</v>
      </c>
      <c r="T3378" s="14">
        <f t="shared" si="316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7"/>
        <v>1.0105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42053.524293981478</v>
      </c>
      <c r="T3379" s="14">
        <f t="shared" si="316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7"/>
        <v>1.0763636363636364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41858.147060185183</v>
      </c>
      <c r="T3380" s="14">
        <f t="shared" si="316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7"/>
        <v>1.0365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42225.305555555555</v>
      </c>
      <c r="T3381" s="14">
        <f t="shared" si="316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7"/>
        <v>1.0443333333333333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41937.745115740741</v>
      </c>
      <c r="T3382" s="14">
        <f t="shared" si="316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7"/>
        <v>1.0225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42043.976655092592</v>
      </c>
      <c r="T3383" s="14">
        <f t="shared" si="316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7"/>
        <v>1.0074285714285713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42559.222870370366</v>
      </c>
      <c r="T3384" s="14">
        <f t="shared" si="316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7"/>
        <v>1.1171428571428572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42524.574305555558</v>
      </c>
      <c r="T3385" s="14">
        <f t="shared" si="316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7"/>
        <v>1.0001100000000001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42291.879259259258</v>
      </c>
      <c r="T3386" s="14">
        <f t="shared" si="316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7"/>
        <v>1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41953.659166666665</v>
      </c>
      <c r="T3387" s="14">
        <f t="shared" si="316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7"/>
        <v>1.05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41946.436412037037</v>
      </c>
      <c r="T3388" s="14">
        <f t="shared" si="316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7"/>
        <v>1.1686666666666667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41947.554259259261</v>
      </c>
      <c r="T3389" s="14">
        <f t="shared" si="316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7"/>
        <v>1.038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42143.252789351849</v>
      </c>
      <c r="T3390" s="14">
        <f t="shared" si="316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7"/>
        <v>1.145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42494.355115740742</v>
      </c>
      <c r="T3391" s="14">
        <f t="shared" si="316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7"/>
        <v>1.024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41815.566493055558</v>
      </c>
      <c r="T3392" s="14">
        <f t="shared" si="316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7"/>
        <v>2.23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41830.337361111109</v>
      </c>
      <c r="T3393" s="14">
        <f t="shared" si="316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7"/>
        <v>1</v>
      </c>
      <c r="P3394" s="7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42446.63721064815</v>
      </c>
      <c r="T3394" s="14">
        <f t="shared" si="316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7"/>
        <v>1.0580000000000001</v>
      </c>
      <c r="P3395" s="7">
        <f t="shared" ref="P3395:P3458" si="318">E3395/L3395</f>
        <v>36.06818181818182</v>
      </c>
      <c r="Q3395" t="str">
        <f t="shared" ref="Q3395:Q3458" si="319">IF(ISNUMBER(SEARCH("film &amp; video",N3395)),"film &amp; video",IF(ISNUMBER(SEARCH("music",N3395)),"music",IF(ISNUMBER(SEARCH("technology",N3395)),"technology",IF(ISNUMBER(SEARCH("publishing",N3395)),"publishing",IF(ISNUMBER(SEARCH("photography",N3395)),"photography",IF(ISNUMBER(SEARCH("games",N3395)),"games",IF(ISNUMBER(SEARCH("theater",N3395)),"theater",IF(ISNUMBER(SEARCH("journalism",N3395)),"journalism",IF(ISNUMBER(SEARCH("food",N3395)),"food")))))))))</f>
        <v>theater</v>
      </c>
      <c r="R3395" t="str">
        <f t="shared" ref="R3395:R3458" si="320">RIGHT(N:N,LEN(N:N)-(FIND("/",N3395)))</f>
        <v>plays</v>
      </c>
      <c r="S3395" s="11">
        <f t="shared" ref="S3395:S3458" si="321">(J3395/86400)+25569+(-5/24)</f>
        <v>41923.713310185187</v>
      </c>
      <c r="T3395" s="14">
        <f t="shared" ref="T3395:T3458" si="322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3">E3396/D3396</f>
        <v>1.4236363636363636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41817.387094907404</v>
      </c>
      <c r="T3396" s="14">
        <f t="shared" si="322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3"/>
        <v>1.84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42140.503981481474</v>
      </c>
      <c r="T3397" s="14">
        <f t="shared" si="322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3"/>
        <v>1.0433333333333332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41764.238298611112</v>
      </c>
      <c r="T3398" s="14">
        <f t="shared" si="322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3"/>
        <v>1.1200000000000001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42378.270011574066</v>
      </c>
      <c r="T3399" s="14">
        <f t="shared" si="322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3"/>
        <v>1.1107499999999999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41941.543703703697</v>
      </c>
      <c r="T3400" s="14">
        <f t="shared" si="322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3"/>
        <v>1.0375000000000001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42026.712094907409</v>
      </c>
      <c r="T3401" s="14">
        <f t="shared" si="322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3"/>
        <v>1.0041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41834.745532407404</v>
      </c>
      <c r="T3402" s="14">
        <f t="shared" si="322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3"/>
        <v>1.0186206896551724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42193.5155787037</v>
      </c>
      <c r="T3403" s="14">
        <f t="shared" si="322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3"/>
        <v>1.0976666666666666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42290.410219907404</v>
      </c>
      <c r="T3404" s="14">
        <f t="shared" si="322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3"/>
        <v>1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42150.253749999996</v>
      </c>
      <c r="T3405" s="14">
        <f t="shared" si="322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3"/>
        <v>1.22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42152.295162037037</v>
      </c>
      <c r="T3406" s="14">
        <f t="shared" si="322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3"/>
        <v>1.3757142857142857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42409.808865740742</v>
      </c>
      <c r="T3407" s="14">
        <f t="shared" si="322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3"/>
        <v>1.0031000000000001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41791.284444444442</v>
      </c>
      <c r="T3408" s="14">
        <f t="shared" si="322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3"/>
        <v>1.071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41796.21399305555</v>
      </c>
      <c r="T3409" s="14">
        <f t="shared" si="322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3"/>
        <v>2.11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41808.78361111111</v>
      </c>
      <c r="T3410" s="14">
        <f t="shared" si="322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3"/>
        <v>1.236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42544.605995370366</v>
      </c>
      <c r="T3411" s="14">
        <f t="shared" si="322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3"/>
        <v>1.085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42499.83321759259</v>
      </c>
      <c r="T3412" s="14">
        <f t="shared" si="322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3"/>
        <v>1.0356666666666667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42264.814490740733</v>
      </c>
      <c r="T3413" s="14">
        <f t="shared" si="322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3"/>
        <v>1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41879.750717592593</v>
      </c>
      <c r="T3414" s="14">
        <f t="shared" si="322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3"/>
        <v>1.3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42053.524745370371</v>
      </c>
      <c r="T3415" s="14">
        <f t="shared" si="322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3"/>
        <v>1.0349999999999999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42675.624131944445</v>
      </c>
      <c r="T3416" s="14">
        <f t="shared" si="322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3"/>
        <v>1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42466.935833333329</v>
      </c>
      <c r="T3417" s="14">
        <f t="shared" si="322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3"/>
        <v>1.196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42089.204224537032</v>
      </c>
      <c r="T3418" s="14">
        <f t="shared" si="322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3"/>
        <v>1.0000058823529412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41894.705416666664</v>
      </c>
      <c r="T3419" s="14">
        <f t="shared" si="322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3"/>
        <v>1.00875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41752.626238425924</v>
      </c>
      <c r="T3420" s="14">
        <f t="shared" si="322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3"/>
        <v>1.0654545454545454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42448.613252314812</v>
      </c>
      <c r="T3421" s="14">
        <f t="shared" si="322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3"/>
        <v>1.38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42404.881967592592</v>
      </c>
      <c r="T3422" s="14">
        <f t="shared" si="322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3"/>
        <v>1.0115000000000001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42037.582905092589</v>
      </c>
      <c r="T3423" s="14">
        <f t="shared" si="322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3"/>
        <v>1.091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42323.353888888887</v>
      </c>
      <c r="T3424" s="14">
        <f t="shared" si="322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3"/>
        <v>1.4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42088.703020833331</v>
      </c>
      <c r="T3425" s="14">
        <f t="shared" si="322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3"/>
        <v>1.0358333333333334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42018.468564814808</v>
      </c>
      <c r="T3426" s="14">
        <f t="shared" si="322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3"/>
        <v>1.0297033333333332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41884.40898148148</v>
      </c>
      <c r="T3427" s="14">
        <f t="shared" si="322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3"/>
        <v>1.0813333333333333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41883.848414351851</v>
      </c>
      <c r="T3428" s="14">
        <f t="shared" si="322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3"/>
        <v>1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41792.436944444438</v>
      </c>
      <c r="T3429" s="14">
        <f t="shared" si="322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3"/>
        <v>1.0275000000000001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42038.512118055551</v>
      </c>
      <c r="T3430" s="14">
        <f t="shared" si="322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3"/>
        <v>1.3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42661.813206018516</v>
      </c>
      <c r="T3431" s="14">
        <f t="shared" si="322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3"/>
        <v>1.0854949999999999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41820.737280092588</v>
      </c>
      <c r="T3432" s="14">
        <f t="shared" si="322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3"/>
        <v>1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41839.522604166668</v>
      </c>
      <c r="T3433" s="14">
        <f t="shared" si="322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3"/>
        <v>1.0965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42380.372847222221</v>
      </c>
      <c r="T3434" s="14">
        <f t="shared" si="322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3"/>
        <v>1.0026315789473683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41775.854803240734</v>
      </c>
      <c r="T3435" s="14">
        <f t="shared" si="322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3"/>
        <v>1.0555000000000001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41800.172094907401</v>
      </c>
      <c r="T3436" s="14">
        <f t="shared" si="322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3"/>
        <v>1.1200000000000001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42572.408483796295</v>
      </c>
      <c r="T3437" s="14">
        <f t="shared" si="322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3"/>
        <v>1.0589999999999999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41851.333252314813</v>
      </c>
      <c r="T3438" s="14">
        <f t="shared" si="322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3"/>
        <v>1.01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42205.502546296295</v>
      </c>
      <c r="T3439" s="14">
        <f t="shared" si="322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3"/>
        <v>1.042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42100.719525462962</v>
      </c>
      <c r="T3440" s="14">
        <f t="shared" si="322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3"/>
        <v>1.3467833333333334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42374.702893518515</v>
      </c>
      <c r="T3441" s="14">
        <f t="shared" si="322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3"/>
        <v>1.052184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41808.914675925924</v>
      </c>
      <c r="T3442" s="14">
        <f t="shared" si="322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3"/>
        <v>1.026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42294.221307870372</v>
      </c>
      <c r="T3443" s="14">
        <f t="shared" si="322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3"/>
        <v>1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42124.632777777777</v>
      </c>
      <c r="T3444" s="14">
        <f t="shared" si="322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3"/>
        <v>1.855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41861.316504629627</v>
      </c>
      <c r="T3445" s="14">
        <f t="shared" si="322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3"/>
        <v>2.89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42521.08317129629</v>
      </c>
      <c r="T3446" s="14">
        <f t="shared" si="322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3"/>
        <v>1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42272.322175925925</v>
      </c>
      <c r="T3447" s="14">
        <f t="shared" si="322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3"/>
        <v>1.0820000000000001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42016.624131944445</v>
      </c>
      <c r="T3448" s="14">
        <f t="shared" si="322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3"/>
        <v>1.0780000000000001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42402.680694444447</v>
      </c>
      <c r="T3449" s="14">
        <f t="shared" si="322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3"/>
        <v>1.0976190476190477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41959.910752314812</v>
      </c>
      <c r="T3450" s="14">
        <f t="shared" si="322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3"/>
        <v>1.70625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42531.844189814808</v>
      </c>
      <c r="T3451" s="14">
        <f t="shared" si="322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3"/>
        <v>1.52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42036.496192129627</v>
      </c>
      <c r="T3452" s="14">
        <f t="shared" si="322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3"/>
        <v>1.0123076923076924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42088.515358796292</v>
      </c>
      <c r="T3453" s="14">
        <f t="shared" si="322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3"/>
        <v>1.532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41820.430856481478</v>
      </c>
      <c r="T3454" s="14">
        <f t="shared" si="322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3"/>
        <v>1.2833333333333334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42535.770324074074</v>
      </c>
      <c r="T3455" s="14">
        <f t="shared" si="322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3"/>
        <v>1.0071428571428571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41821.490266203698</v>
      </c>
      <c r="T3456" s="14">
        <f t="shared" si="322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3"/>
        <v>1.0065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42626.541979166665</v>
      </c>
      <c r="T3457" s="14">
        <f t="shared" si="322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3"/>
        <v>1.913</v>
      </c>
      <c r="P3458" s="7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41820.997303240736</v>
      </c>
      <c r="T3458" s="14">
        <f t="shared" si="322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3"/>
        <v>1.4019999999999999</v>
      </c>
      <c r="P3459" s="7">
        <f t="shared" ref="P3459:P3522" si="324">E3459/L3459</f>
        <v>50.981818181818184</v>
      </c>
      <c r="Q3459" t="str">
        <f t="shared" ref="Q3459:Q3522" si="325">IF(ISNUMBER(SEARCH("film &amp; video",N3459)),"film &amp; video",IF(ISNUMBER(SEARCH("music",N3459)),"music",IF(ISNUMBER(SEARCH("technology",N3459)),"technology",IF(ISNUMBER(SEARCH("publishing",N3459)),"publishing",IF(ISNUMBER(SEARCH("photography",N3459)),"photography",IF(ISNUMBER(SEARCH("games",N3459)),"games",IF(ISNUMBER(SEARCH("theater",N3459)),"theater",IF(ISNUMBER(SEARCH("journalism",N3459)),"journalism",IF(ISNUMBER(SEARCH("food",N3459)),"food")))))))))</f>
        <v>theater</v>
      </c>
      <c r="R3459" t="str">
        <f t="shared" ref="R3459:R3522" si="326">RIGHT(N:N,LEN(N:N)-(FIND("/",N3459)))</f>
        <v>plays</v>
      </c>
      <c r="S3459" s="11">
        <f t="shared" ref="S3459:S3522" si="327">(J3459/86400)+25569+(-5/24)</f>
        <v>42016.498344907406</v>
      </c>
      <c r="T3459" s="14">
        <f t="shared" ref="T3459:T3522" si="32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29">E3460/D3460</f>
        <v>1.2433537832310839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42010.994247685179</v>
      </c>
      <c r="T3460" s="14">
        <f t="shared" si="32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9"/>
        <v>1.262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42480.271527777775</v>
      </c>
      <c r="T3461" s="14">
        <f t="shared" si="32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9"/>
        <v>1.9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41852.318888888891</v>
      </c>
      <c r="T3462" s="14">
        <f t="shared" si="32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9"/>
        <v>1.39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42643.424525462957</v>
      </c>
      <c r="T3463" s="14">
        <f t="shared" si="32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9"/>
        <v>2.02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42179.690138888887</v>
      </c>
      <c r="T3464" s="14">
        <f t="shared" si="32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9"/>
        <v>1.0338000000000001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42612.710474537038</v>
      </c>
      <c r="T3465" s="14">
        <f t="shared" si="32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9"/>
        <v>1.023236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42574.921724537031</v>
      </c>
      <c r="T3466" s="14">
        <f t="shared" si="32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9"/>
        <v>1.03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42200.417499999996</v>
      </c>
      <c r="T3467" s="14">
        <f t="shared" si="32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9"/>
        <v>1.2714285714285714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42419.810763888883</v>
      </c>
      <c r="T3468" s="14">
        <f t="shared" si="32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9"/>
        <v>1.01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42053.463333333326</v>
      </c>
      <c r="T3469" s="14">
        <f t="shared" si="32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9"/>
        <v>1.2178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42605.55704861111</v>
      </c>
      <c r="T3470" s="14">
        <f t="shared" si="32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9"/>
        <v>1.1339285714285714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42458.433391203704</v>
      </c>
      <c r="T3471" s="14">
        <f t="shared" si="32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9"/>
        <v>1.5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42528.813680555548</v>
      </c>
      <c r="T3472" s="14">
        <f t="shared" si="32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9"/>
        <v>2.1459999999999999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41841.61215277778</v>
      </c>
      <c r="T3473" s="14">
        <f t="shared" si="32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9"/>
        <v>1.0205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41927.962164351848</v>
      </c>
      <c r="T3474" s="14">
        <f t="shared" si="32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9"/>
        <v>1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42062.626111111109</v>
      </c>
      <c r="T3475" s="14">
        <f t="shared" si="32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9"/>
        <v>1.01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42541.293182870366</v>
      </c>
      <c r="T3476" s="14">
        <f t="shared" si="32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9"/>
        <v>1.1333333333333333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41918.672499999993</v>
      </c>
      <c r="T3477" s="14">
        <f t="shared" si="32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9"/>
        <v>1.04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41921.071643518517</v>
      </c>
      <c r="T3478" s="14">
        <f t="shared" si="32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9"/>
        <v>1.1533333333333333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42128.528275462959</v>
      </c>
      <c r="T3479" s="14">
        <f t="shared" si="32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9"/>
        <v>1.1285000000000001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42053.708587962959</v>
      </c>
      <c r="T3480" s="14">
        <f t="shared" si="32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9"/>
        <v>1.2786666666666666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41781.64675925926</v>
      </c>
      <c r="T3481" s="14">
        <f t="shared" si="32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9"/>
        <v>1.4266666666666667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42171.109108796292</v>
      </c>
      <c r="T3482" s="14">
        <f t="shared" si="32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9"/>
        <v>1.1879999999999999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41989.039212962962</v>
      </c>
      <c r="T3483" s="14">
        <f t="shared" si="32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9"/>
        <v>1.3833333333333333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41796.563263888886</v>
      </c>
      <c r="T3484" s="14">
        <f t="shared" si="32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9"/>
        <v>1.599402985074627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41793.460428240738</v>
      </c>
      <c r="T3485" s="14">
        <f t="shared" si="32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9"/>
        <v>1.1424000000000001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42506.552071759252</v>
      </c>
      <c r="T3486" s="14">
        <f t="shared" si="32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9"/>
        <v>1.0060606060606061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42372.484722222223</v>
      </c>
      <c r="T3487" s="14">
        <f t="shared" si="32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9"/>
        <v>1.552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42126.666678240734</v>
      </c>
      <c r="T3488" s="14">
        <f t="shared" si="32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9"/>
        <v>1.2775000000000001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42149.732083333329</v>
      </c>
      <c r="T3489" s="14">
        <f t="shared" si="32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9"/>
        <v>1.212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42087.55972222222</v>
      </c>
      <c r="T3490" s="14">
        <f t="shared" si="32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9"/>
        <v>1.127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41753.427442129629</v>
      </c>
      <c r="T3491" s="14">
        <f t="shared" si="32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9"/>
        <v>1.2749999999999999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42443.594027777777</v>
      </c>
      <c r="T3492" s="14">
        <f t="shared" si="32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9"/>
        <v>1.5820000000000001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42121.041481481479</v>
      </c>
      <c r="T3493" s="14">
        <f t="shared" si="32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9"/>
        <v>1.0526894736842105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42267.800891203697</v>
      </c>
      <c r="T3494" s="14">
        <f t="shared" si="32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9"/>
        <v>1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41848.657824074071</v>
      </c>
      <c r="T3495" s="14">
        <f t="shared" si="32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9"/>
        <v>1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42689.006655092591</v>
      </c>
      <c r="T3496" s="14">
        <f t="shared" si="32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9"/>
        <v>1.0686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41915.554502314808</v>
      </c>
      <c r="T3497" s="14">
        <f t="shared" si="32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9"/>
        <v>1.244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42584.638495370367</v>
      </c>
      <c r="T3498" s="14">
        <f t="shared" si="32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9"/>
        <v>1.0870406189555126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42511.53361111111</v>
      </c>
      <c r="T3499" s="14">
        <f t="shared" si="32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9"/>
        <v>1.0242424242424242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42458.950277777774</v>
      </c>
      <c r="T3500" s="14">
        <f t="shared" si="32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9"/>
        <v>1.0549999999999999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42131.827835648146</v>
      </c>
      <c r="T3501" s="14">
        <f t="shared" si="32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9"/>
        <v>1.0629999999999999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42419.711087962962</v>
      </c>
      <c r="T3502" s="14">
        <f t="shared" si="32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9"/>
        <v>1.0066666666666666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42233.555497685178</v>
      </c>
      <c r="T3503" s="14">
        <f t="shared" si="32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9"/>
        <v>1.054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42430.631064814814</v>
      </c>
      <c r="T3504" s="14">
        <f t="shared" si="32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9"/>
        <v>1.0755999999999999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42545.27</v>
      </c>
      <c r="T3505" s="14">
        <f t="shared" si="32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9"/>
        <v>1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42297.540405092594</v>
      </c>
      <c r="T3506" s="14">
        <f t="shared" si="32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9"/>
        <v>1.0376000000000001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41760.727372685185</v>
      </c>
      <c r="T3507" s="14">
        <f t="shared" si="32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9"/>
        <v>1.0149999999999999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41829.525925925926</v>
      </c>
      <c r="T3508" s="14">
        <f t="shared" si="32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9"/>
        <v>1.044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42491.714548611104</v>
      </c>
      <c r="T3509" s="14">
        <f t="shared" si="32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9"/>
        <v>1.8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42477.521446759252</v>
      </c>
      <c r="T3510" s="14">
        <f t="shared" si="32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9"/>
        <v>1.0633333333333332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41950.651226851849</v>
      </c>
      <c r="T3511" s="14">
        <f t="shared" si="32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9"/>
        <v>1.0055555555555555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41802.412569444445</v>
      </c>
      <c r="T3512" s="14">
        <f t="shared" si="32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9"/>
        <v>1.012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41927.665451388886</v>
      </c>
      <c r="T3513" s="14">
        <f t="shared" si="32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9"/>
        <v>1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42057.328611111108</v>
      </c>
      <c r="T3514" s="14">
        <f t="shared" si="32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9"/>
        <v>1.1839285714285714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41780.887870370367</v>
      </c>
      <c r="T3515" s="14">
        <f t="shared" si="32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9"/>
        <v>1.1000000000000001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42020.638333333329</v>
      </c>
      <c r="T3516" s="14">
        <f t="shared" si="32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9"/>
        <v>1.0266666666666666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42125.564479166664</v>
      </c>
      <c r="T3517" s="14">
        <f t="shared" si="32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9"/>
        <v>1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41855.801736111105</v>
      </c>
      <c r="T3518" s="14">
        <f t="shared" si="32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9"/>
        <v>1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41794.609189814808</v>
      </c>
      <c r="T3519" s="14">
        <f t="shared" si="32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9"/>
        <v>1.10046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41893.575219907405</v>
      </c>
      <c r="T3520" s="14">
        <f t="shared" si="32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9"/>
        <v>1.0135000000000001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42037.390624999993</v>
      </c>
      <c r="T3521" s="14">
        <f t="shared" si="32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9"/>
        <v>1.0075000000000001</v>
      </c>
      <c r="P3522" s="7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42227.615879629629</v>
      </c>
      <c r="T3522" s="14">
        <f t="shared" si="32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29"/>
        <v>1.6942857142857144</v>
      </c>
      <c r="P3523" s="7">
        <f t="shared" ref="P3523:P3586" si="330">E3523/L3523</f>
        <v>45.615384615384613</v>
      </c>
      <c r="Q3523" t="str">
        <f t="shared" ref="Q3523:Q3586" si="331">IF(ISNUMBER(SEARCH("film &amp; video",N3523)),"film &amp; video",IF(ISNUMBER(SEARCH("music",N3523)),"music",IF(ISNUMBER(SEARCH("technology",N3523)),"technology",IF(ISNUMBER(SEARCH("publishing",N3523)),"publishing",IF(ISNUMBER(SEARCH("photography",N3523)),"photography",IF(ISNUMBER(SEARCH("games",N3523)),"games",IF(ISNUMBER(SEARCH("theater",N3523)),"theater",IF(ISNUMBER(SEARCH("journalism",N3523)),"journalism",IF(ISNUMBER(SEARCH("food",N3523)),"food")))))))))</f>
        <v>theater</v>
      </c>
      <c r="R3523" t="str">
        <f t="shared" ref="R3523:R3586" si="332">RIGHT(N:N,LEN(N:N)-(FIND("/",N3523)))</f>
        <v>plays</v>
      </c>
      <c r="S3523" s="11">
        <f t="shared" ref="S3523:S3586" si="333">(J3523/86400)+25569+(-5/24)</f>
        <v>41881.153009259258</v>
      </c>
      <c r="T3523" s="14">
        <f t="shared" ref="T3523:T3586" si="334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5">E3524/D3524</f>
        <v>1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42234.581550925919</v>
      </c>
      <c r="T3524" s="14">
        <f t="shared" si="334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5"/>
        <v>1.1365000000000001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42581.189212962963</v>
      </c>
      <c r="T3525" s="14">
        <f t="shared" si="334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5"/>
        <v>1.0156000000000001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41880.555243055554</v>
      </c>
      <c r="T3526" s="14">
        <f t="shared" si="334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5"/>
        <v>1.06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42214.487337962964</v>
      </c>
      <c r="T3527" s="14">
        <f t="shared" si="334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5"/>
        <v>1.02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42460.126979166664</v>
      </c>
      <c r="T3528" s="14">
        <f t="shared" si="334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5"/>
        <v>1.1691666666666667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42166.814872685187</v>
      </c>
      <c r="T3529" s="14">
        <f t="shared" si="334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5"/>
        <v>1.0115151515151515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42733.293032407404</v>
      </c>
      <c r="T3530" s="14">
        <f t="shared" si="334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5"/>
        <v>1.32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42177.553449074076</v>
      </c>
      <c r="T3531" s="14">
        <f t="shared" si="334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5"/>
        <v>1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42442.41501157407</v>
      </c>
      <c r="T3532" s="14">
        <f t="shared" si="334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5"/>
        <v>1.28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42521.44599537037</v>
      </c>
      <c r="T3533" s="14">
        <f t="shared" si="334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5"/>
        <v>1.1895833333333334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41884.391516203701</v>
      </c>
      <c r="T3534" s="14">
        <f t="shared" si="334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5"/>
        <v>1.262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42289.552858796298</v>
      </c>
      <c r="T3535" s="14">
        <f t="shared" si="334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5"/>
        <v>1.5620000000000001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42243.416932870365</v>
      </c>
      <c r="T3536" s="14">
        <f t="shared" si="334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5"/>
        <v>1.0315000000000001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42248.431828703702</v>
      </c>
      <c r="T3537" s="14">
        <f t="shared" si="334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5"/>
        <v>1.5333333333333334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42328.518807870372</v>
      </c>
      <c r="T3538" s="14">
        <f t="shared" si="334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5"/>
        <v>1.8044444444444445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41923.146018518521</v>
      </c>
      <c r="T3539" s="14">
        <f t="shared" si="334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5"/>
        <v>1.2845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42571.212268518517</v>
      </c>
      <c r="T3540" s="14">
        <f t="shared" si="334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5"/>
        <v>1.1966666666666668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42600.547708333332</v>
      </c>
      <c r="T3541" s="14">
        <f t="shared" si="334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5"/>
        <v>1.23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42516.795034722221</v>
      </c>
      <c r="T3542" s="14">
        <f t="shared" si="334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5"/>
        <v>1.05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42222.521701388883</v>
      </c>
      <c r="T3543" s="14">
        <f t="shared" si="334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5"/>
        <v>1.0223636363636364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41829.391458333332</v>
      </c>
      <c r="T3544" s="14">
        <f t="shared" si="334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5"/>
        <v>1.0466666666666666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42150.546979166662</v>
      </c>
      <c r="T3545" s="14">
        <f t="shared" si="334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5"/>
        <v>1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42040.623344907406</v>
      </c>
      <c r="T3546" s="14">
        <f t="shared" si="334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5"/>
        <v>1.004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42075.599062499998</v>
      </c>
      <c r="T3547" s="14">
        <f t="shared" si="334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5"/>
        <v>1.0227272727272727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42073.452361111107</v>
      </c>
      <c r="T3548" s="14">
        <f t="shared" si="334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5"/>
        <v>1.1440928571428572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42479.870381944442</v>
      </c>
      <c r="T3549" s="14">
        <f t="shared" si="334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5"/>
        <v>1.019047619047619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42411.733958333331</v>
      </c>
      <c r="T3550" s="14">
        <f t="shared" si="334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5"/>
        <v>1.02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42223.186030092591</v>
      </c>
      <c r="T3551" s="14">
        <f t="shared" si="334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5"/>
        <v>1.048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42462.685162037036</v>
      </c>
      <c r="T3552" s="14">
        <f t="shared" si="334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5"/>
        <v>1.0183333333333333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41753.307523148142</v>
      </c>
      <c r="T3553" s="14">
        <f t="shared" si="334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5"/>
        <v>1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41788.378749999996</v>
      </c>
      <c r="T3554" s="14">
        <f t="shared" si="334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5"/>
        <v>1.0627272727272727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42195.820370370369</v>
      </c>
      <c r="T3555" s="14">
        <f t="shared" si="334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5"/>
        <v>1.1342219999999998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42015.842118055552</v>
      </c>
      <c r="T3556" s="14">
        <f t="shared" si="334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5"/>
        <v>1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42661.233726851853</v>
      </c>
      <c r="T3557" s="14">
        <f t="shared" si="334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5"/>
        <v>1.0045454545454546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41808.441249999996</v>
      </c>
      <c r="T3558" s="14">
        <f t="shared" si="334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5"/>
        <v>1.0003599999999999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41730.068414351852</v>
      </c>
      <c r="T3559" s="14">
        <f t="shared" si="334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5"/>
        <v>1.44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42139.608506944445</v>
      </c>
      <c r="T3560" s="14">
        <f t="shared" si="334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5"/>
        <v>1.0349999999999999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42193.887824074067</v>
      </c>
      <c r="T3561" s="14">
        <f t="shared" si="334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5"/>
        <v>1.0843750000000001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42115.68131944444</v>
      </c>
      <c r="T3562" s="14">
        <f t="shared" si="334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5"/>
        <v>1.024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42203.471967592595</v>
      </c>
      <c r="T3563" s="14">
        <f t="shared" si="334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5"/>
        <v>1.4888888888888889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42433.553553240738</v>
      </c>
      <c r="T3564" s="14">
        <f t="shared" si="334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5"/>
        <v>1.0549000000000002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42555.46361111111</v>
      </c>
      <c r="T3565" s="14">
        <f t="shared" si="334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5"/>
        <v>1.0049999999999999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42236.414918981478</v>
      </c>
      <c r="T3566" s="14">
        <f t="shared" si="334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5"/>
        <v>1.3055555555555556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41974.534814814811</v>
      </c>
      <c r="T3567" s="14">
        <f t="shared" si="334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5"/>
        <v>1.0475000000000001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41997.299571759257</v>
      </c>
      <c r="T3568" s="14">
        <f t="shared" si="334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5"/>
        <v>1.0880000000000001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42135.602361111109</v>
      </c>
      <c r="T3569" s="14">
        <f t="shared" si="334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5"/>
        <v>1.1100000000000001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41869.532337962963</v>
      </c>
      <c r="T3570" s="14">
        <f t="shared" si="334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5"/>
        <v>1.0047999999999999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41982.480277777773</v>
      </c>
      <c r="T3571" s="14">
        <f t="shared" si="334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5"/>
        <v>1.1435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41976.12364583333</v>
      </c>
      <c r="T3572" s="14">
        <f t="shared" si="334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5"/>
        <v>1.2206666666666666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41912.650613425925</v>
      </c>
      <c r="T3573" s="14">
        <f t="shared" si="334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5"/>
        <v>1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42146.36206018518</v>
      </c>
      <c r="T3574" s="14">
        <f t="shared" si="334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5"/>
        <v>1.028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41921.167199074072</v>
      </c>
      <c r="T3575" s="14">
        <f t="shared" si="334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5"/>
        <v>1.0612068965517241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41926.734351851854</v>
      </c>
      <c r="T3576" s="14">
        <f t="shared" si="334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5"/>
        <v>1.0133000000000001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42561.575543981475</v>
      </c>
      <c r="T3577" s="14">
        <f t="shared" si="334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5"/>
        <v>1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42649.340902777774</v>
      </c>
      <c r="T3578" s="14">
        <f t="shared" si="334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5"/>
        <v>1.3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42093.578506944446</v>
      </c>
      <c r="T3579" s="14">
        <f t="shared" si="334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5"/>
        <v>1.0001333333333333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42460.525196759256</v>
      </c>
      <c r="T3580" s="14">
        <f t="shared" si="334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5"/>
        <v>1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42430.553888888891</v>
      </c>
      <c r="T3581" s="14">
        <f t="shared" si="334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5"/>
        <v>1.1388888888888888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42025.967847222222</v>
      </c>
      <c r="T3582" s="14">
        <f t="shared" si="334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5"/>
        <v>1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41836.26284722222</v>
      </c>
      <c r="T3583" s="14">
        <f t="shared" si="334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5"/>
        <v>2.87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42450.887523148143</v>
      </c>
      <c r="T3584" s="14">
        <f t="shared" si="334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5"/>
        <v>1.085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42418.217650462961</v>
      </c>
      <c r="T3585" s="14">
        <f t="shared" si="334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5"/>
        <v>1.155</v>
      </c>
      <c r="P3586" s="7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42168.108148148145</v>
      </c>
      <c r="T3586" s="14">
        <f t="shared" si="334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5"/>
        <v>1.1911764705882353</v>
      </c>
      <c r="P3587" s="7">
        <f t="shared" ref="P3587:P3650" si="336">E3587/L3587</f>
        <v>176.08695652173913</v>
      </c>
      <c r="Q3587" t="str">
        <f t="shared" ref="Q3587:Q3650" si="337">IF(ISNUMBER(SEARCH("film &amp; video",N3587)),"film &amp; video",IF(ISNUMBER(SEARCH("music",N3587)),"music",IF(ISNUMBER(SEARCH("technology",N3587)),"technology",IF(ISNUMBER(SEARCH("publishing",N3587)),"publishing",IF(ISNUMBER(SEARCH("photography",N3587)),"photography",IF(ISNUMBER(SEARCH("games",N3587)),"games",IF(ISNUMBER(SEARCH("theater",N3587)),"theater",IF(ISNUMBER(SEARCH("journalism",N3587)),"journalism",IF(ISNUMBER(SEARCH("food",N3587)),"food")))))))))</f>
        <v>theater</v>
      </c>
      <c r="R3587" t="str">
        <f t="shared" ref="R3587:R3650" si="338">RIGHT(N:N,LEN(N:N)-(FIND("/",N3587)))</f>
        <v>plays</v>
      </c>
      <c r="S3587" s="11">
        <f t="shared" ref="S3587:S3650" si="339">(J3587/86400)+25569+(-5/24)</f>
        <v>41964.507986111108</v>
      </c>
      <c r="T3587" s="14">
        <f t="shared" ref="T3587:T3650" si="340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1">E3588/D3588</f>
        <v>1.0942666666666667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42576.489236111105</v>
      </c>
      <c r="T3588" s="14">
        <f t="shared" si="340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1"/>
        <v>1.266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42503.331643518519</v>
      </c>
      <c r="T3589" s="14">
        <f t="shared" si="340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1"/>
        <v>1.0049999999999999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42101.620486111111</v>
      </c>
      <c r="T3590" s="14">
        <f t="shared" si="340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1"/>
        <v>1.2749999999999999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42125.439201388886</v>
      </c>
      <c r="T3591" s="14">
        <f t="shared" si="340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1"/>
        <v>1.0005999999999999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41902.125393518516</v>
      </c>
      <c r="T3592" s="14">
        <f t="shared" si="340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1"/>
        <v>1.75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42003.74009259259</v>
      </c>
      <c r="T3593" s="14">
        <f t="shared" si="340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1"/>
        <v>1.2725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41988.621608796289</v>
      </c>
      <c r="T3594" s="14">
        <f t="shared" si="340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1"/>
        <v>1.1063333333333334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41974.690266203703</v>
      </c>
      <c r="T3595" s="14">
        <f t="shared" si="340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1"/>
        <v>1.2593749999999999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42591.858587962961</v>
      </c>
      <c r="T3596" s="14">
        <f t="shared" si="340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1"/>
        <v>1.1850000000000001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42049.800034722219</v>
      </c>
      <c r="T3597" s="14">
        <f t="shared" si="340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1"/>
        <v>1.0772727272727274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41856.506736111107</v>
      </c>
      <c r="T3598" s="14">
        <f t="shared" si="340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1"/>
        <v>1.026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42417.377199074072</v>
      </c>
      <c r="T3599" s="14">
        <f t="shared" si="340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1"/>
        <v>1.101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41866.590532407405</v>
      </c>
      <c r="T3600" s="14">
        <f t="shared" si="340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1"/>
        <v>2.02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42220.586539351854</v>
      </c>
      <c r="T3601" s="14">
        <f t="shared" si="340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1"/>
        <v>1.3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42628.640787037039</v>
      </c>
      <c r="T3602" s="14">
        <f t="shared" si="340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1"/>
        <v>1.0435000000000001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41990.790300925924</v>
      </c>
      <c r="T3603" s="14">
        <f t="shared" si="340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1"/>
        <v>1.0004999999999999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42447.68609953703</v>
      </c>
      <c r="T3604" s="14">
        <f t="shared" si="340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1"/>
        <v>1.7066666666666668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42283.656018518515</v>
      </c>
      <c r="T3605" s="14">
        <f t="shared" si="340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1"/>
        <v>1.1283333333333334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42482.80736111111</v>
      </c>
      <c r="T3606" s="14">
        <f t="shared" si="340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1"/>
        <v>1.84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42383.584791666661</v>
      </c>
      <c r="T3607" s="14">
        <f t="shared" si="340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1"/>
        <v>1.3026666666666666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42566.396493055552</v>
      </c>
      <c r="T3608" s="14">
        <f t="shared" si="340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1"/>
        <v>1.0545454545454545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42338.755578703705</v>
      </c>
      <c r="T3609" s="14">
        <f t="shared" si="340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1"/>
        <v>1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42506.501041666663</v>
      </c>
      <c r="T3610" s="14">
        <f t="shared" si="340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1"/>
        <v>1.5331632653061225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42429.783391203702</v>
      </c>
      <c r="T3611" s="14">
        <f t="shared" si="340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1"/>
        <v>1.623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42203.22379629629</v>
      </c>
      <c r="T3612" s="14">
        <f t="shared" si="340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1"/>
        <v>1.36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42072.162048611113</v>
      </c>
      <c r="T3613" s="14">
        <f t="shared" si="340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1"/>
        <v>1.444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41789.518645833326</v>
      </c>
      <c r="T3614" s="14">
        <f t="shared" si="340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1"/>
        <v>1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41788.381643518514</v>
      </c>
      <c r="T3615" s="14">
        <f t="shared" si="340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1"/>
        <v>1.008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42143.833518518521</v>
      </c>
      <c r="T3616" s="14">
        <f t="shared" si="340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1"/>
        <v>1.0680000000000001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42318.385370370372</v>
      </c>
      <c r="T3617" s="14">
        <f t="shared" si="340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1"/>
        <v>1.248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42052.741481481477</v>
      </c>
      <c r="T3618" s="14">
        <f t="shared" si="340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1"/>
        <v>1.1891891891891893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42779.401956018519</v>
      </c>
      <c r="T3619" s="14">
        <f t="shared" si="340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1"/>
        <v>1.01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42128.419560185182</v>
      </c>
      <c r="T3620" s="14">
        <f t="shared" si="340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1"/>
        <v>1.1299999999999999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42660.923912037033</v>
      </c>
      <c r="T3621" s="14">
        <f t="shared" si="340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1"/>
        <v>1.0519047619047619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42037.72987268518</v>
      </c>
      <c r="T3622" s="14">
        <f t="shared" si="340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1"/>
        <v>1.0973333333333333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42619.727361111109</v>
      </c>
      <c r="T3623" s="14">
        <f t="shared" si="340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1"/>
        <v>1.00099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41877.013553240737</v>
      </c>
      <c r="T3624" s="14">
        <f t="shared" si="340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1"/>
        <v>1.2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41828.528587962959</v>
      </c>
      <c r="T3625" s="14">
        <f t="shared" si="340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1"/>
        <v>1.0493333333333332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42545.56585648148</v>
      </c>
      <c r="T3626" s="14">
        <f t="shared" si="340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1"/>
        <v>1.0266666666666666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42157.444178240738</v>
      </c>
      <c r="T3627" s="14">
        <f t="shared" si="340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1"/>
        <v>1.0182500000000001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41846.458993055552</v>
      </c>
      <c r="T3628" s="14">
        <f t="shared" si="340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1"/>
        <v>1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42460.533414351848</v>
      </c>
      <c r="T3629" s="14">
        <f t="shared" si="340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1"/>
        <v>0</v>
      </c>
      <c r="P3630" s="7" t="e">
        <f t="shared" si="336"/>
        <v>#DIV/0!</v>
      </c>
      <c r="Q3630" t="str">
        <f t="shared" si="337"/>
        <v>music</v>
      </c>
      <c r="R3630" t="str">
        <f t="shared" si="338"/>
        <v>musical</v>
      </c>
      <c r="S3630" s="11">
        <f t="shared" si="339"/>
        <v>42291.6249537037</v>
      </c>
      <c r="T3630" s="14">
        <f t="shared" si="340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1"/>
        <v>1.9999999999999999E-6</v>
      </c>
      <c r="P3631" s="7">
        <f t="shared" si="336"/>
        <v>1</v>
      </c>
      <c r="Q3631" t="str">
        <f t="shared" si="337"/>
        <v>music</v>
      </c>
      <c r="R3631" t="str">
        <f t="shared" si="338"/>
        <v>musical</v>
      </c>
      <c r="S3631" s="11">
        <f t="shared" si="339"/>
        <v>42436.886157407404</v>
      </c>
      <c r="T3631" s="14">
        <f t="shared" si="340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1"/>
        <v>3.3333333333333332E-4</v>
      </c>
      <c r="P3632" s="7">
        <f t="shared" si="336"/>
        <v>1</v>
      </c>
      <c r="Q3632" t="str">
        <f t="shared" si="337"/>
        <v>music</v>
      </c>
      <c r="R3632" t="str">
        <f t="shared" si="338"/>
        <v>musical</v>
      </c>
      <c r="S3632" s="11">
        <f t="shared" si="339"/>
        <v>41942.638773148145</v>
      </c>
      <c r="T3632" s="14">
        <f t="shared" si="340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1"/>
        <v>0.51023391812865493</v>
      </c>
      <c r="P3633" s="7">
        <f t="shared" si="336"/>
        <v>147.88135593220338</v>
      </c>
      <c r="Q3633" t="str">
        <f t="shared" si="337"/>
        <v>music</v>
      </c>
      <c r="R3633" t="str">
        <f t="shared" si="338"/>
        <v>musical</v>
      </c>
      <c r="S3633" s="11">
        <f t="shared" si="339"/>
        <v>41880.54510416666</v>
      </c>
      <c r="T3633" s="14">
        <f t="shared" si="340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1"/>
        <v>0.2</v>
      </c>
      <c r="P3634" s="7">
        <f t="shared" si="336"/>
        <v>100</v>
      </c>
      <c r="Q3634" t="str">
        <f t="shared" si="337"/>
        <v>music</v>
      </c>
      <c r="R3634" t="str">
        <f t="shared" si="338"/>
        <v>musical</v>
      </c>
      <c r="S3634" s="11">
        <f t="shared" si="339"/>
        <v>41946.728576388887</v>
      </c>
      <c r="T3634" s="14">
        <f t="shared" si="340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1"/>
        <v>0.35239999999999999</v>
      </c>
      <c r="P3635" s="7">
        <f t="shared" si="336"/>
        <v>56.838709677419352</v>
      </c>
      <c r="Q3635" t="str">
        <f t="shared" si="337"/>
        <v>music</v>
      </c>
      <c r="R3635" t="str">
        <f t="shared" si="338"/>
        <v>musical</v>
      </c>
      <c r="S3635" s="11">
        <f t="shared" si="339"/>
        <v>42649.415127314809</v>
      </c>
      <c r="T3635" s="14">
        <f t="shared" si="340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1"/>
        <v>4.2466666666666666E-2</v>
      </c>
      <c r="P3636" s="7">
        <f t="shared" si="336"/>
        <v>176.94444444444446</v>
      </c>
      <c r="Q3636" t="str">
        <f t="shared" si="337"/>
        <v>music</v>
      </c>
      <c r="R3636" t="str">
        <f t="shared" si="338"/>
        <v>musical</v>
      </c>
      <c r="S3636" s="11">
        <f t="shared" si="339"/>
        <v>42700.958032407405</v>
      </c>
      <c r="T3636" s="14">
        <f t="shared" si="340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1"/>
        <v>0.36457142857142855</v>
      </c>
      <c r="P3637" s="7">
        <f t="shared" si="336"/>
        <v>127.6</v>
      </c>
      <c r="Q3637" t="str">
        <f t="shared" si="337"/>
        <v>music</v>
      </c>
      <c r="R3637" t="str">
        <f t="shared" si="338"/>
        <v>musical</v>
      </c>
      <c r="S3637" s="11">
        <f t="shared" si="339"/>
        <v>42450.674490740734</v>
      </c>
      <c r="T3637" s="14">
        <f t="shared" si="340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1"/>
        <v>0</v>
      </c>
      <c r="P3638" s="7" t="e">
        <f t="shared" si="336"/>
        <v>#DIV/0!</v>
      </c>
      <c r="Q3638" t="str">
        <f t="shared" si="337"/>
        <v>music</v>
      </c>
      <c r="R3638" t="str">
        <f t="shared" si="338"/>
        <v>musical</v>
      </c>
      <c r="S3638" s="11">
        <f t="shared" si="339"/>
        <v>42226.486446759256</v>
      </c>
      <c r="T3638" s="14">
        <f t="shared" si="340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1"/>
        <v>0.30866666666666664</v>
      </c>
      <c r="P3639" s="7">
        <f t="shared" si="336"/>
        <v>66.142857142857139</v>
      </c>
      <c r="Q3639" t="str">
        <f t="shared" si="337"/>
        <v>music</v>
      </c>
      <c r="R3639" t="str">
        <f t="shared" si="338"/>
        <v>musical</v>
      </c>
      <c r="S3639" s="11">
        <f t="shared" si="339"/>
        <v>41975.492303240739</v>
      </c>
      <c r="T3639" s="14">
        <f t="shared" si="340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1"/>
        <v>6.545454545454546E-2</v>
      </c>
      <c r="P3640" s="7">
        <f t="shared" si="336"/>
        <v>108</v>
      </c>
      <c r="Q3640" t="str">
        <f t="shared" si="337"/>
        <v>music</v>
      </c>
      <c r="R3640" t="str">
        <f t="shared" si="338"/>
        <v>musical</v>
      </c>
      <c r="S3640" s="11">
        <f t="shared" si="339"/>
        <v>42053.464490740742</v>
      </c>
      <c r="T3640" s="14">
        <f t="shared" si="340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1"/>
        <v>4.0000000000000003E-5</v>
      </c>
      <c r="P3641" s="7">
        <f t="shared" si="336"/>
        <v>1</v>
      </c>
      <c r="Q3641" t="str">
        <f t="shared" si="337"/>
        <v>music</v>
      </c>
      <c r="R3641" t="str">
        <f t="shared" si="338"/>
        <v>musical</v>
      </c>
      <c r="S3641" s="11">
        <f t="shared" si="339"/>
        <v>42590.468819444439</v>
      </c>
      <c r="T3641" s="14">
        <f t="shared" si="340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1"/>
        <v>5.5E-2</v>
      </c>
      <c r="P3642" s="7">
        <f t="shared" si="336"/>
        <v>18.333333333333332</v>
      </c>
      <c r="Q3642" t="str">
        <f t="shared" si="337"/>
        <v>music</v>
      </c>
      <c r="R3642" t="str">
        <f t="shared" si="338"/>
        <v>musical</v>
      </c>
      <c r="S3642" s="11">
        <f t="shared" si="339"/>
        <v>42104.573263888888</v>
      </c>
      <c r="T3642" s="14">
        <f t="shared" si="340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1"/>
        <v>0</v>
      </c>
      <c r="P3643" s="7" t="e">
        <f t="shared" si="336"/>
        <v>#DIV/0!</v>
      </c>
      <c r="Q3643" t="str">
        <f t="shared" si="337"/>
        <v>music</v>
      </c>
      <c r="R3643" t="str">
        <f t="shared" si="338"/>
        <v>musical</v>
      </c>
      <c r="S3643" s="11">
        <f t="shared" si="339"/>
        <v>41899.41873842592</v>
      </c>
      <c r="T3643" s="14">
        <f t="shared" si="340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1"/>
        <v>2.1428571428571429E-2</v>
      </c>
      <c r="P3644" s="7">
        <f t="shared" si="336"/>
        <v>7.5</v>
      </c>
      <c r="Q3644" t="str">
        <f t="shared" si="337"/>
        <v>music</v>
      </c>
      <c r="R3644" t="str">
        <f t="shared" si="338"/>
        <v>musical</v>
      </c>
      <c r="S3644" s="11">
        <f t="shared" si="339"/>
        <v>42297.607951388891</v>
      </c>
      <c r="T3644" s="14">
        <f t="shared" si="340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1"/>
        <v>0</v>
      </c>
      <c r="P3645" s="7" t="e">
        <f t="shared" si="336"/>
        <v>#DIV/0!</v>
      </c>
      <c r="Q3645" t="str">
        <f t="shared" si="337"/>
        <v>music</v>
      </c>
      <c r="R3645" t="str">
        <f t="shared" si="338"/>
        <v>musical</v>
      </c>
      <c r="S3645" s="11">
        <f t="shared" si="339"/>
        <v>42284.935636574075</v>
      </c>
      <c r="T3645" s="14">
        <f t="shared" si="340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1"/>
        <v>0.16420000000000001</v>
      </c>
      <c r="P3646" s="7">
        <f t="shared" si="336"/>
        <v>68.416666666666671</v>
      </c>
      <c r="Q3646" t="str">
        <f t="shared" si="337"/>
        <v>music</v>
      </c>
      <c r="R3646" t="str">
        <f t="shared" si="338"/>
        <v>musical</v>
      </c>
      <c r="S3646" s="11">
        <f t="shared" si="339"/>
        <v>42409.033414351848</v>
      </c>
      <c r="T3646" s="14">
        <f t="shared" si="340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1"/>
        <v>1E-3</v>
      </c>
      <c r="P3647" s="7">
        <f t="shared" si="336"/>
        <v>1</v>
      </c>
      <c r="Q3647" t="str">
        <f t="shared" si="337"/>
        <v>music</v>
      </c>
      <c r="R3647" t="str">
        <f t="shared" si="338"/>
        <v>musical</v>
      </c>
      <c r="S3647" s="11">
        <f t="shared" si="339"/>
        <v>42665.762013888881</v>
      </c>
      <c r="T3647" s="14">
        <f t="shared" si="340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1"/>
        <v>4.8099999999999997E-2</v>
      </c>
      <c r="P3648" s="7">
        <f t="shared" si="336"/>
        <v>60.125</v>
      </c>
      <c r="Q3648" t="str">
        <f t="shared" si="337"/>
        <v>music</v>
      </c>
      <c r="R3648" t="str">
        <f t="shared" si="338"/>
        <v>musical</v>
      </c>
      <c r="S3648" s="11">
        <f t="shared" si="339"/>
        <v>42140.21298611111</v>
      </c>
      <c r="T3648" s="14">
        <f t="shared" si="340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1"/>
        <v>0.06</v>
      </c>
      <c r="P3649" s="7">
        <f t="shared" si="336"/>
        <v>15</v>
      </c>
      <c r="Q3649" t="str">
        <f t="shared" si="337"/>
        <v>music</v>
      </c>
      <c r="R3649" t="str">
        <f t="shared" si="338"/>
        <v>musical</v>
      </c>
      <c r="S3649" s="11">
        <f t="shared" si="339"/>
        <v>42598.540821759256</v>
      </c>
      <c r="T3649" s="14">
        <f t="shared" si="340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1"/>
        <v>1.003825</v>
      </c>
      <c r="P3650" s="7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41887.083854166667</v>
      </c>
      <c r="T3650" s="14">
        <f t="shared" si="340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1"/>
        <v>1.04</v>
      </c>
      <c r="P3651" s="7">
        <f t="shared" ref="P3651:P3714" si="342">E3651/L3651</f>
        <v>97.5</v>
      </c>
      <c r="Q3651" t="str">
        <f t="shared" ref="Q3651:Q3714" si="343">IF(ISNUMBER(SEARCH("film &amp; video",N3651)),"film &amp; video",IF(ISNUMBER(SEARCH("music",N3651)),"music",IF(ISNUMBER(SEARCH("technology",N3651)),"technology",IF(ISNUMBER(SEARCH("publishing",N3651)),"publishing",IF(ISNUMBER(SEARCH("photography",N3651)),"photography",IF(ISNUMBER(SEARCH("games",N3651)),"games",IF(ISNUMBER(SEARCH("theater",N3651)),"theater",IF(ISNUMBER(SEARCH("journalism",N3651)),"journalism",IF(ISNUMBER(SEARCH("food",N3651)),"food")))))))))</f>
        <v>theater</v>
      </c>
      <c r="R3651" t="str">
        <f t="shared" ref="R3651:R3714" si="344">RIGHT(N:N,LEN(N:N)-(FIND("/",N3651)))</f>
        <v>plays</v>
      </c>
      <c r="S3651" s="11">
        <f t="shared" ref="S3651:S3714" si="345">(J3651/86400)+25569+(-5/24)</f>
        <v>41780.504560185182</v>
      </c>
      <c r="T3651" s="14">
        <f t="shared" ref="T3651:T3714" si="346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7">E3652/D3652</f>
        <v>1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42381.270648148151</v>
      </c>
      <c r="T3652" s="14">
        <f t="shared" si="346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7"/>
        <v>1.04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41828.437986111108</v>
      </c>
      <c r="T3653" s="14">
        <f t="shared" si="346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7"/>
        <v>2.5066666666666668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42596.436365740738</v>
      </c>
      <c r="T3654" s="14">
        <f t="shared" si="346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7"/>
        <v>1.0049999999999999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42191.155173611107</v>
      </c>
      <c r="T3655" s="14">
        <f t="shared" si="346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7"/>
        <v>1.744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42440.20817129629</v>
      </c>
      <c r="T3656" s="14">
        <f t="shared" si="346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7"/>
        <v>1.1626000000000001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42173.594884259255</v>
      </c>
      <c r="T3657" s="14">
        <f t="shared" si="346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7"/>
        <v>1.0582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42737.701805555553</v>
      </c>
      <c r="T3658" s="14">
        <f t="shared" si="346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1.1074999999999999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42499.4215162037</v>
      </c>
      <c r="T3659" s="14">
        <f t="shared" si="346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7"/>
        <v>1.0066666666666666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41775.650231481479</v>
      </c>
      <c r="T3660" s="14">
        <f t="shared" si="346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7"/>
        <v>1.0203333333333333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42055.068865740737</v>
      </c>
      <c r="T3661" s="14">
        <f t="shared" si="346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7"/>
        <v>1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41971.672743055555</v>
      </c>
      <c r="T3662" s="14">
        <f t="shared" si="346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7"/>
        <v>1.1100000000000001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42447.688333333332</v>
      </c>
      <c r="T3663" s="14">
        <f t="shared" si="346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7"/>
        <v>1.0142500000000001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42064.011736111112</v>
      </c>
      <c r="T3664" s="14">
        <f t="shared" si="346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7"/>
        <v>1.04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42665.243402777771</v>
      </c>
      <c r="T3665" s="14">
        <f t="shared" si="346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7"/>
        <v>1.09375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42523.04038194444</v>
      </c>
      <c r="T3666" s="14">
        <f t="shared" si="346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7"/>
        <v>1.1516129032258065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42294.59979166666</v>
      </c>
      <c r="T3667" s="14">
        <f t="shared" si="346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7"/>
        <v>1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41822.696550925924</v>
      </c>
      <c r="T3668" s="14">
        <f t="shared" si="346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7"/>
        <v>1.0317033333333334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42173.761793981474</v>
      </c>
      <c r="T3669" s="14">
        <f t="shared" si="346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7"/>
        <v>1.0349999999999999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42185.347824074073</v>
      </c>
      <c r="T3670" s="14">
        <f t="shared" si="346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7"/>
        <v>1.3819999999999999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42136.466863425921</v>
      </c>
      <c r="T3671" s="14">
        <f t="shared" si="346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7"/>
        <v>1.0954545454545455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42142.305682870363</v>
      </c>
      <c r="T3672" s="14">
        <f t="shared" si="346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7"/>
        <v>1.0085714285714287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41820.419756944444</v>
      </c>
      <c r="T3673" s="14">
        <f t="shared" si="346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7"/>
        <v>1.0153333333333334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41878.738240740735</v>
      </c>
      <c r="T3674" s="14">
        <f t="shared" si="346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7"/>
        <v>1.13625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41914.086770833332</v>
      </c>
      <c r="T3675" s="14">
        <f t="shared" si="346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7"/>
        <v>1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42556.664687499993</v>
      </c>
      <c r="T3676" s="14">
        <f t="shared" si="346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7"/>
        <v>1.4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42493.388680555552</v>
      </c>
      <c r="T3677" s="14">
        <f t="shared" si="346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7"/>
        <v>1.2875000000000001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41876.607453703698</v>
      </c>
      <c r="T3678" s="14">
        <f t="shared" si="346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7"/>
        <v>1.0290416666666666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41802.365949074076</v>
      </c>
      <c r="T3679" s="14">
        <f t="shared" si="346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7"/>
        <v>1.0249999999999999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42120.322893518511</v>
      </c>
      <c r="T3680" s="14">
        <f t="shared" si="346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7"/>
        <v>1.101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41786.553020833329</v>
      </c>
      <c r="T3681" s="14">
        <f t="shared" si="346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7"/>
        <v>1.1276666666666666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42627.245763888888</v>
      </c>
      <c r="T3682" s="14">
        <f t="shared" si="346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7"/>
        <v>1.119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42374.443171296291</v>
      </c>
      <c r="T3683" s="14">
        <f t="shared" si="346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7"/>
        <v>1.3919999999999999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41772.477060185185</v>
      </c>
      <c r="T3684" s="14">
        <f t="shared" si="346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7"/>
        <v>1.1085714285714285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42632.908518518518</v>
      </c>
      <c r="T3685" s="14">
        <f t="shared" si="346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7"/>
        <v>1.3906666666666667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42218.97206018518</v>
      </c>
      <c r="T3686" s="14">
        <f t="shared" si="346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7"/>
        <v>1.0569999999999999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41753.384942129625</v>
      </c>
      <c r="T3687" s="14">
        <f t="shared" si="346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7"/>
        <v>1.0142857142857142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42230.454398148147</v>
      </c>
      <c r="T3688" s="14">
        <f t="shared" si="346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7"/>
        <v>1.0024500000000001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41787.009895833333</v>
      </c>
      <c r="T3689" s="14">
        <f t="shared" si="346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7"/>
        <v>1.0916666666666666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41829.578749999993</v>
      </c>
      <c r="T3690" s="14">
        <f t="shared" si="346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7"/>
        <v>1.1833333333333333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42147.61850694444</v>
      </c>
      <c r="T3691" s="14">
        <f t="shared" si="346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7"/>
        <v>1.2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41940.38984953703</v>
      </c>
      <c r="T3692" s="14">
        <f t="shared" si="346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7"/>
        <v>1.2796000000000001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42020.492233796293</v>
      </c>
      <c r="T3693" s="14">
        <f t="shared" si="346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7"/>
        <v>1.26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41891.756701388884</v>
      </c>
      <c r="T3694" s="14">
        <f t="shared" si="346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7"/>
        <v>1.2912912912912913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42308.98297453703</v>
      </c>
      <c r="T3695" s="14">
        <f t="shared" si="346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7"/>
        <v>1.0742857142857143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42489.925543981481</v>
      </c>
      <c r="T3696" s="14">
        <f t="shared" si="346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7"/>
        <v>1.00125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41995.662152777775</v>
      </c>
      <c r="T3697" s="14">
        <f t="shared" si="346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7"/>
        <v>1.55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41988.408749999995</v>
      </c>
      <c r="T3698" s="14">
        <f t="shared" si="346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7"/>
        <v>1.08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42479.2575</v>
      </c>
      <c r="T3699" s="14">
        <f t="shared" si="346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7"/>
        <v>1.1052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42401.598229166666</v>
      </c>
      <c r="T3700" s="14">
        <f t="shared" si="346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7"/>
        <v>1.008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41897.393703703703</v>
      </c>
      <c r="T3701" s="14">
        <f t="shared" si="346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7"/>
        <v>1.212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41882.37731481481</v>
      </c>
      <c r="T3702" s="14">
        <f t="shared" si="346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7"/>
        <v>1.0033333333333334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42129.333252314813</v>
      </c>
      <c r="T3703" s="14">
        <f t="shared" si="346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7"/>
        <v>1.0916666666666666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42524.329675925925</v>
      </c>
      <c r="T3704" s="14">
        <f t="shared" si="346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7"/>
        <v>1.2342857142857142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42556.296157407407</v>
      </c>
      <c r="T3705" s="14">
        <f t="shared" si="346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7"/>
        <v>1.3633666666666666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42461.481412037036</v>
      </c>
      <c r="T3706" s="14">
        <f t="shared" si="346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7"/>
        <v>1.0346657233816767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41792.334652777776</v>
      </c>
      <c r="T3707" s="14">
        <f t="shared" si="346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7"/>
        <v>1.2133333333333334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41879.705428240741</v>
      </c>
      <c r="T3708" s="14">
        <f t="shared" si="346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7"/>
        <v>1.86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42551.840023148143</v>
      </c>
      <c r="T3709" s="14">
        <f t="shared" si="346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7"/>
        <v>3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41809.933865740742</v>
      </c>
      <c r="T3710" s="14">
        <f t="shared" si="346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7"/>
        <v>1.0825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41785.499374999999</v>
      </c>
      <c r="T3711" s="14">
        <f t="shared" si="346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7"/>
        <v>1.4115384615384616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42072.367916666662</v>
      </c>
      <c r="T3712" s="14">
        <f t="shared" si="346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7"/>
        <v>1.1399999999999999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41779.5158912037</v>
      </c>
      <c r="T3713" s="14">
        <f t="shared" si="346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7"/>
        <v>1.5373333333333334</v>
      </c>
      <c r="P3714" s="7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1">
        <f t="shared" si="345"/>
        <v>42133.963738425919</v>
      </c>
      <c r="T3714" s="14">
        <f t="shared" si="346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7"/>
        <v>1.0149999999999999</v>
      </c>
      <c r="P3715" s="7">
        <f t="shared" ref="P3715:P3778" si="348">E3715/L3715</f>
        <v>106.84210526315789</v>
      </c>
      <c r="Q3715" t="str">
        <f t="shared" ref="Q3715:Q3778" si="349">IF(ISNUMBER(SEARCH("film &amp; video",N3715)),"film &amp; video",IF(ISNUMBER(SEARCH("music",N3715)),"music",IF(ISNUMBER(SEARCH("technology",N3715)),"technology",IF(ISNUMBER(SEARCH("publishing",N3715)),"publishing",IF(ISNUMBER(SEARCH("photography",N3715)),"photography",IF(ISNUMBER(SEARCH("games",N3715)),"games",IF(ISNUMBER(SEARCH("theater",N3715)),"theater",IF(ISNUMBER(SEARCH("journalism",N3715)),"journalism",IF(ISNUMBER(SEARCH("food",N3715)),"food")))))))))</f>
        <v>theater</v>
      </c>
      <c r="R3715" t="str">
        <f t="shared" ref="R3715:R3778" si="350">RIGHT(N:N,LEN(N:N)-(FIND("/",N3715)))</f>
        <v>plays</v>
      </c>
      <c r="S3715" s="11">
        <f t="shared" ref="S3715:S3778" si="351">(J3715/86400)+25569+(-5/24)</f>
        <v>42505.529699074068</v>
      </c>
      <c r="T3715" s="14">
        <f t="shared" ref="T3715:T3778" si="352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3">E3716/D3716</f>
        <v>1.0235000000000001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42118.347997685181</v>
      </c>
      <c r="T3716" s="14">
        <f t="shared" si="352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3"/>
        <v>1.0257142857142858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42036.787256944437</v>
      </c>
      <c r="T3717" s="14">
        <f t="shared" si="352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3"/>
        <v>1.5575000000000001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42360.679502314808</v>
      </c>
      <c r="T3718" s="14">
        <f t="shared" si="352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3"/>
        <v>1.0075000000000001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42102.657974537033</v>
      </c>
      <c r="T3719" s="14">
        <f t="shared" si="352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3"/>
        <v>2.3940000000000001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42032.507812499993</v>
      </c>
      <c r="T3720" s="14">
        <f t="shared" si="352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3"/>
        <v>2.1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42147.521597222221</v>
      </c>
      <c r="T3721" s="14">
        <f t="shared" si="352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3"/>
        <v>1.0451515151515152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42165.784791666665</v>
      </c>
      <c r="T3722" s="14">
        <f t="shared" si="352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3"/>
        <v>1.008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41927.727824074071</v>
      </c>
      <c r="T3723" s="14">
        <f t="shared" si="352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3"/>
        <v>1.1120000000000001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42381.463506944441</v>
      </c>
      <c r="T3724" s="14">
        <f t="shared" si="352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3"/>
        <v>1.0204444444444445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41943.544699074067</v>
      </c>
      <c r="T3725" s="14">
        <f t="shared" si="352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3"/>
        <v>1.0254767441860466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42465.283101851848</v>
      </c>
      <c r="T3726" s="14">
        <f t="shared" si="352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3"/>
        <v>1.27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42401.736886574072</v>
      </c>
      <c r="T3727" s="14">
        <f t="shared" si="352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3"/>
        <v>3.3870588235294119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42461.932534722218</v>
      </c>
      <c r="T3728" s="14">
        <f t="shared" si="352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3"/>
        <v>1.0075000000000001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42632.139976851853</v>
      </c>
      <c r="T3729" s="14">
        <f t="shared" si="352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3"/>
        <v>9.3100000000000002E-2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42204.962685185186</v>
      </c>
      <c r="T3730" s="14">
        <f t="shared" si="352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3"/>
        <v>7.2400000000000006E-2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42040.996666666666</v>
      </c>
      <c r="T3731" s="14">
        <f t="shared" si="352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3"/>
        <v>0.1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42203.46943287037</v>
      </c>
      <c r="T3732" s="14">
        <f t="shared" si="352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3"/>
        <v>0.11272727272727273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41983.544513888883</v>
      </c>
      <c r="T3733" s="14">
        <f t="shared" si="352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3"/>
        <v>0.15411764705882353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41968.469131944446</v>
      </c>
      <c r="T3734" s="14">
        <f t="shared" si="352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3"/>
        <v>0</v>
      </c>
      <c r="P3735" s="7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42102.816064814811</v>
      </c>
      <c r="T3735" s="14">
        <f t="shared" si="352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3"/>
        <v>0.28466666666666668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42089.693240740737</v>
      </c>
      <c r="T3736" s="14">
        <f t="shared" si="352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3"/>
        <v>0.13333333333333333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42122.484826388885</v>
      </c>
      <c r="T3737" s="14">
        <f t="shared" si="352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3"/>
        <v>6.6666666666666671E-3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42048.503391203696</v>
      </c>
      <c r="T3738" s="14">
        <f t="shared" si="352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3"/>
        <v>0.21428571428571427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42297.482673611106</v>
      </c>
      <c r="T3739" s="14">
        <f t="shared" si="352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3"/>
        <v>0.18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41813.730381944442</v>
      </c>
      <c r="T3740" s="14">
        <f t="shared" si="352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3"/>
        <v>0.20125000000000001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42548.241527777776</v>
      </c>
      <c r="T3741" s="14">
        <f t="shared" si="352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3"/>
        <v>0.17899999999999999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41832.881423611107</v>
      </c>
      <c r="T3742" s="14">
        <f t="shared" si="352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3"/>
        <v>0</v>
      </c>
      <c r="P3743" s="7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42325.712384259255</v>
      </c>
      <c r="T3743" s="14">
        <f t="shared" si="352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3"/>
        <v>0.02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41858.006296296291</v>
      </c>
      <c r="T3744" s="14">
        <f t="shared" si="352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3"/>
        <v>0</v>
      </c>
      <c r="P3745" s="7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41793.501898148148</v>
      </c>
      <c r="T3745" s="14">
        <f t="shared" si="352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3"/>
        <v>0</v>
      </c>
      <c r="P3746" s="7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41793.605925925927</v>
      </c>
      <c r="T3746" s="14">
        <f t="shared" si="352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3"/>
        <v>0.1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41831.489606481475</v>
      </c>
      <c r="T3747" s="14">
        <f t="shared" si="352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3"/>
        <v>2.3764705882352941E-2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42621.18100694444</v>
      </c>
      <c r="T3748" s="14">
        <f t="shared" si="352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3"/>
        <v>0.01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42164.091388888883</v>
      </c>
      <c r="T3749" s="14">
        <f t="shared" si="352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3"/>
        <v>1.0351999999999999</v>
      </c>
      <c r="P3750" s="7">
        <f t="shared" si="348"/>
        <v>99.538461538461533</v>
      </c>
      <c r="Q3750" t="str">
        <f t="shared" si="349"/>
        <v>music</v>
      </c>
      <c r="R3750" t="str">
        <f t="shared" si="350"/>
        <v>musical</v>
      </c>
      <c r="S3750" s="11">
        <f t="shared" si="351"/>
        <v>42395.498101851852</v>
      </c>
      <c r="T3750" s="14">
        <f t="shared" si="352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3"/>
        <v>1.05</v>
      </c>
      <c r="P3751" s="7">
        <f t="shared" si="348"/>
        <v>75</v>
      </c>
      <c r="Q3751" t="str">
        <f t="shared" si="349"/>
        <v>music</v>
      </c>
      <c r="R3751" t="str">
        <f t="shared" si="350"/>
        <v>musical</v>
      </c>
      <c r="S3751" s="11">
        <f t="shared" si="351"/>
        <v>42457.918842592589</v>
      </c>
      <c r="T3751" s="14">
        <f t="shared" si="352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3"/>
        <v>1.0044999999999999</v>
      </c>
      <c r="P3752" s="7">
        <f t="shared" si="348"/>
        <v>215.25</v>
      </c>
      <c r="Q3752" t="str">
        <f t="shared" si="349"/>
        <v>music</v>
      </c>
      <c r="R3752" t="str">
        <f t="shared" si="350"/>
        <v>musical</v>
      </c>
      <c r="S3752" s="11">
        <f t="shared" si="351"/>
        <v>42016.773240740738</v>
      </c>
      <c r="T3752" s="14">
        <f t="shared" si="352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3"/>
        <v>1.3260000000000001</v>
      </c>
      <c r="P3753" s="7">
        <f t="shared" si="348"/>
        <v>120.54545454545455</v>
      </c>
      <c r="Q3753" t="str">
        <f t="shared" si="349"/>
        <v>music</v>
      </c>
      <c r="R3753" t="str">
        <f t="shared" si="350"/>
        <v>musical</v>
      </c>
      <c r="S3753" s="11">
        <f t="shared" si="351"/>
        <v>42402.827233796292</v>
      </c>
      <c r="T3753" s="14">
        <f t="shared" si="352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3"/>
        <v>1.1299999999999999</v>
      </c>
      <c r="P3754" s="7">
        <f t="shared" si="348"/>
        <v>37.666666666666664</v>
      </c>
      <c r="Q3754" t="str">
        <f t="shared" si="349"/>
        <v>music</v>
      </c>
      <c r="R3754" t="str">
        <f t="shared" si="350"/>
        <v>musical</v>
      </c>
      <c r="S3754" s="11">
        <f t="shared" si="351"/>
        <v>42619.594155092585</v>
      </c>
      <c r="T3754" s="14">
        <f t="shared" si="352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3"/>
        <v>1.0334000000000001</v>
      </c>
      <c r="P3755" s="7">
        <f t="shared" si="348"/>
        <v>172.23333333333332</v>
      </c>
      <c r="Q3755" t="str">
        <f t="shared" si="349"/>
        <v>music</v>
      </c>
      <c r="R3755" t="str">
        <f t="shared" si="350"/>
        <v>musical</v>
      </c>
      <c r="S3755" s="11">
        <f t="shared" si="351"/>
        <v>42128.615740740737</v>
      </c>
      <c r="T3755" s="14">
        <f t="shared" si="352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3"/>
        <v>1.2</v>
      </c>
      <c r="P3756" s="7">
        <f t="shared" si="348"/>
        <v>111.11111111111111</v>
      </c>
      <c r="Q3756" t="str">
        <f t="shared" si="349"/>
        <v>music</v>
      </c>
      <c r="R3756" t="str">
        <f t="shared" si="350"/>
        <v>musical</v>
      </c>
      <c r="S3756" s="11">
        <f t="shared" si="351"/>
        <v>41808.67288194444</v>
      </c>
      <c r="T3756" s="14">
        <f t="shared" si="352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3"/>
        <v>1.2963636363636364</v>
      </c>
      <c r="P3757" s="7">
        <f t="shared" si="348"/>
        <v>25.464285714285715</v>
      </c>
      <c r="Q3757" t="str">
        <f t="shared" si="349"/>
        <v>music</v>
      </c>
      <c r="R3757" t="str">
        <f t="shared" si="350"/>
        <v>musical</v>
      </c>
      <c r="S3757" s="11">
        <f t="shared" si="351"/>
        <v>42445.658645833326</v>
      </c>
      <c r="T3757" s="14">
        <f t="shared" si="352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3"/>
        <v>1.0111111111111111</v>
      </c>
      <c r="P3758" s="7">
        <f t="shared" si="348"/>
        <v>267.64705882352939</v>
      </c>
      <c r="Q3758" t="str">
        <f t="shared" si="349"/>
        <v>music</v>
      </c>
      <c r="R3758" t="str">
        <f t="shared" si="350"/>
        <v>musical</v>
      </c>
      <c r="S3758" s="11">
        <f t="shared" si="351"/>
        <v>41771.606458333328</v>
      </c>
      <c r="T3758" s="14">
        <f t="shared" si="352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3"/>
        <v>1.0851428571428572</v>
      </c>
      <c r="P3759" s="7">
        <f t="shared" si="348"/>
        <v>75.959999999999994</v>
      </c>
      <c r="Q3759" t="str">
        <f t="shared" si="349"/>
        <v>music</v>
      </c>
      <c r="R3759" t="str">
        <f t="shared" si="350"/>
        <v>musical</v>
      </c>
      <c r="S3759" s="11">
        <f t="shared" si="351"/>
        <v>41954.642534722218</v>
      </c>
      <c r="T3759" s="14">
        <f t="shared" si="352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3"/>
        <v>1.0233333333333334</v>
      </c>
      <c r="P3760" s="7">
        <f t="shared" si="348"/>
        <v>59.03846153846154</v>
      </c>
      <c r="Q3760" t="str">
        <f t="shared" si="349"/>
        <v>music</v>
      </c>
      <c r="R3760" t="str">
        <f t="shared" si="350"/>
        <v>musical</v>
      </c>
      <c r="S3760" s="11">
        <f t="shared" si="351"/>
        <v>41747.263171296298</v>
      </c>
      <c r="T3760" s="14">
        <f t="shared" si="352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3"/>
        <v>1.1024425000000002</v>
      </c>
      <c r="P3761" s="7">
        <f t="shared" si="348"/>
        <v>50.111022727272733</v>
      </c>
      <c r="Q3761" t="str">
        <f t="shared" si="349"/>
        <v>music</v>
      </c>
      <c r="R3761" t="str">
        <f t="shared" si="350"/>
        <v>musical</v>
      </c>
      <c r="S3761" s="11">
        <f t="shared" si="351"/>
        <v>42181.899918981479</v>
      </c>
      <c r="T3761" s="14">
        <f t="shared" si="352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3"/>
        <v>1.010154</v>
      </c>
      <c r="P3762" s="7">
        <f t="shared" si="348"/>
        <v>55.502967032967035</v>
      </c>
      <c r="Q3762" t="str">
        <f t="shared" si="349"/>
        <v>music</v>
      </c>
      <c r="R3762" t="str">
        <f t="shared" si="350"/>
        <v>musical</v>
      </c>
      <c r="S3762" s="11">
        <f t="shared" si="351"/>
        <v>41739.316967592589</v>
      </c>
      <c r="T3762" s="14">
        <f t="shared" si="352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3"/>
        <v>1</v>
      </c>
      <c r="P3763" s="7">
        <f t="shared" si="348"/>
        <v>166.66666666666666</v>
      </c>
      <c r="Q3763" t="str">
        <f t="shared" si="349"/>
        <v>music</v>
      </c>
      <c r="R3763" t="str">
        <f t="shared" si="350"/>
        <v>musical</v>
      </c>
      <c r="S3763" s="11">
        <f t="shared" si="351"/>
        <v>42173.258530092593</v>
      </c>
      <c r="T3763" s="14">
        <f t="shared" si="352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3"/>
        <v>1.0624</v>
      </c>
      <c r="P3764" s="7">
        <f t="shared" si="348"/>
        <v>47.428571428571431</v>
      </c>
      <c r="Q3764" t="str">
        <f t="shared" si="349"/>
        <v>music</v>
      </c>
      <c r="R3764" t="str">
        <f t="shared" si="350"/>
        <v>musical</v>
      </c>
      <c r="S3764" s="11">
        <f t="shared" si="351"/>
        <v>42193.605196759258</v>
      </c>
      <c r="T3764" s="14">
        <f t="shared" si="352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3"/>
        <v>1</v>
      </c>
      <c r="P3765" s="7">
        <f t="shared" si="348"/>
        <v>64.935064935064929</v>
      </c>
      <c r="Q3765" t="str">
        <f t="shared" si="349"/>
        <v>music</v>
      </c>
      <c r="R3765" t="str">
        <f t="shared" si="350"/>
        <v>musical</v>
      </c>
      <c r="S3765" s="11">
        <f t="shared" si="351"/>
        <v>42065.541967592588</v>
      </c>
      <c r="T3765" s="14">
        <f t="shared" si="352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3"/>
        <v>1</v>
      </c>
      <c r="P3766" s="7">
        <f t="shared" si="348"/>
        <v>55.555555555555557</v>
      </c>
      <c r="Q3766" t="str">
        <f t="shared" si="349"/>
        <v>music</v>
      </c>
      <c r="R3766" t="str">
        <f t="shared" si="350"/>
        <v>musical</v>
      </c>
      <c r="S3766" s="11">
        <f t="shared" si="351"/>
        <v>42499.634629629632</v>
      </c>
      <c r="T3766" s="14">
        <f t="shared" si="352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3"/>
        <v>1.1345714285714286</v>
      </c>
      <c r="P3767" s="7">
        <f t="shared" si="348"/>
        <v>74.224299065420567</v>
      </c>
      <c r="Q3767" t="str">
        <f t="shared" si="349"/>
        <v>music</v>
      </c>
      <c r="R3767" t="str">
        <f t="shared" si="350"/>
        <v>musical</v>
      </c>
      <c r="S3767" s="11">
        <f t="shared" si="351"/>
        <v>41820.568078703705</v>
      </c>
      <c r="T3767" s="14">
        <f t="shared" si="352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3"/>
        <v>1.0265010000000001</v>
      </c>
      <c r="P3768" s="7">
        <f t="shared" si="348"/>
        <v>106.9271875</v>
      </c>
      <c r="Q3768" t="str">
        <f t="shared" si="349"/>
        <v>music</v>
      </c>
      <c r="R3768" t="str">
        <f t="shared" si="350"/>
        <v>musical</v>
      </c>
      <c r="S3768" s="11">
        <f t="shared" si="351"/>
        <v>41787.958854166667</v>
      </c>
      <c r="T3768" s="14">
        <f t="shared" si="352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3"/>
        <v>1.1675</v>
      </c>
      <c r="P3769" s="7">
        <f t="shared" si="348"/>
        <v>41.696428571428569</v>
      </c>
      <c r="Q3769" t="str">
        <f t="shared" si="349"/>
        <v>music</v>
      </c>
      <c r="R3769" t="str">
        <f t="shared" si="350"/>
        <v>musical</v>
      </c>
      <c r="S3769" s="11">
        <f t="shared" si="351"/>
        <v>42049.811307870368</v>
      </c>
      <c r="T3769" s="14">
        <f t="shared" si="352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3"/>
        <v>1.0765274999999999</v>
      </c>
      <c r="P3770" s="7">
        <f t="shared" si="348"/>
        <v>74.243275862068955</v>
      </c>
      <c r="Q3770" t="str">
        <f t="shared" si="349"/>
        <v>music</v>
      </c>
      <c r="R3770" t="str">
        <f t="shared" si="350"/>
        <v>musical</v>
      </c>
      <c r="S3770" s="11">
        <f t="shared" si="351"/>
        <v>41772.519560185181</v>
      </c>
      <c r="T3770" s="14">
        <f t="shared" si="352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3"/>
        <v>1</v>
      </c>
      <c r="P3771" s="7">
        <f t="shared" si="348"/>
        <v>73.333333333333329</v>
      </c>
      <c r="Q3771" t="str">
        <f t="shared" si="349"/>
        <v>music</v>
      </c>
      <c r="R3771" t="str">
        <f t="shared" si="350"/>
        <v>musical</v>
      </c>
      <c r="S3771" s="11">
        <f t="shared" si="351"/>
        <v>42445.389803240738</v>
      </c>
      <c r="T3771" s="14">
        <f t="shared" si="352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3"/>
        <v>1</v>
      </c>
      <c r="P3772" s="7">
        <f t="shared" si="348"/>
        <v>100</v>
      </c>
      <c r="Q3772" t="str">
        <f t="shared" si="349"/>
        <v>music</v>
      </c>
      <c r="R3772" t="str">
        <f t="shared" si="350"/>
        <v>musical</v>
      </c>
      <c r="S3772" s="11">
        <f t="shared" si="351"/>
        <v>42138.722337962965</v>
      </c>
      <c r="T3772" s="14">
        <f t="shared" si="352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3"/>
        <v>1.46</v>
      </c>
      <c r="P3773" s="7">
        <f t="shared" si="348"/>
        <v>38.421052631578945</v>
      </c>
      <c r="Q3773" t="str">
        <f t="shared" si="349"/>
        <v>music</v>
      </c>
      <c r="R3773" t="str">
        <f t="shared" si="350"/>
        <v>musical</v>
      </c>
      <c r="S3773" s="11">
        <f t="shared" si="351"/>
        <v>42493.64875</v>
      </c>
      <c r="T3773" s="14">
        <f t="shared" si="352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3"/>
        <v>1.1020000000000001</v>
      </c>
      <c r="P3774" s="7">
        <f t="shared" si="348"/>
        <v>166.96969696969697</v>
      </c>
      <c r="Q3774" t="str">
        <f t="shared" si="349"/>
        <v>music</v>
      </c>
      <c r="R3774" t="str">
        <f t="shared" si="350"/>
        <v>musical</v>
      </c>
      <c r="S3774" s="11">
        <f t="shared" si="351"/>
        <v>42682.408634259256</v>
      </c>
      <c r="T3774" s="14">
        <f t="shared" si="352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3"/>
        <v>1.0820000000000001</v>
      </c>
      <c r="P3775" s="7">
        <f t="shared" si="348"/>
        <v>94.912280701754383</v>
      </c>
      <c r="Q3775" t="str">
        <f t="shared" si="349"/>
        <v>music</v>
      </c>
      <c r="R3775" t="str">
        <f t="shared" si="350"/>
        <v>musical</v>
      </c>
      <c r="S3775" s="11">
        <f t="shared" si="351"/>
        <v>42655.796840277777</v>
      </c>
      <c r="T3775" s="14">
        <f t="shared" si="352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3"/>
        <v>1</v>
      </c>
      <c r="P3776" s="7">
        <f t="shared" si="348"/>
        <v>100</v>
      </c>
      <c r="Q3776" t="str">
        <f t="shared" si="349"/>
        <v>music</v>
      </c>
      <c r="R3776" t="str">
        <f t="shared" si="350"/>
        <v>musical</v>
      </c>
      <c r="S3776" s="11">
        <f t="shared" si="351"/>
        <v>42087.583969907406</v>
      </c>
      <c r="T3776" s="14">
        <f t="shared" si="352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3"/>
        <v>1.0024999999999999</v>
      </c>
      <c r="P3777" s="7">
        <f t="shared" si="348"/>
        <v>143.21428571428572</v>
      </c>
      <c r="Q3777" t="str">
        <f t="shared" si="349"/>
        <v>music</v>
      </c>
      <c r="R3777" t="str">
        <f t="shared" si="350"/>
        <v>musical</v>
      </c>
      <c r="S3777" s="11">
        <f t="shared" si="351"/>
        <v>42075.734293981477</v>
      </c>
      <c r="T3777" s="14">
        <f t="shared" si="352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3"/>
        <v>1.0671250000000001</v>
      </c>
      <c r="P3778" s="7">
        <f t="shared" si="348"/>
        <v>90.819148936170208</v>
      </c>
      <c r="Q3778" t="str">
        <f t="shared" si="349"/>
        <v>music</v>
      </c>
      <c r="R3778" t="str">
        <f t="shared" si="350"/>
        <v>musical</v>
      </c>
      <c r="S3778" s="11">
        <f t="shared" si="351"/>
        <v>41814.159467592588</v>
      </c>
      <c r="T3778" s="14">
        <f t="shared" si="352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3"/>
        <v>1.4319999999999999</v>
      </c>
      <c r="P3779" s="7">
        <f t="shared" ref="P3779:P3842" si="354">E3779/L3779</f>
        <v>48.542372881355931</v>
      </c>
      <c r="Q3779" t="str">
        <f t="shared" ref="Q3779:Q3842" si="355">IF(ISNUMBER(SEARCH("film &amp; video",N3779)),"film &amp; video",IF(ISNUMBER(SEARCH("music",N3779)),"music",IF(ISNUMBER(SEARCH("technology",N3779)),"technology",IF(ISNUMBER(SEARCH("publishing",N3779)),"publishing",IF(ISNUMBER(SEARCH("photography",N3779)),"photography",IF(ISNUMBER(SEARCH("games",N3779)),"games",IF(ISNUMBER(SEARCH("theater",N3779)),"theater",IF(ISNUMBER(SEARCH("journalism",N3779)),"journalism",IF(ISNUMBER(SEARCH("food",N3779)),"food")))))))))</f>
        <v>music</v>
      </c>
      <c r="R3779" t="str">
        <f t="shared" ref="R3779:R3842" si="356">RIGHT(N:N,LEN(N:N)-(FIND("/",N3779)))</f>
        <v>musical</v>
      </c>
      <c r="S3779" s="11">
        <f t="shared" ref="S3779:S3842" si="357">(J3779/86400)+25569+(-5/24)</f>
        <v>41886.903020833335</v>
      </c>
      <c r="T3779" s="14">
        <f t="shared" ref="T3779:T3842" si="358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59">E3780/D3780</f>
        <v>1.0504166666666668</v>
      </c>
      <c r="P3780" s="7">
        <f t="shared" si="354"/>
        <v>70.027777777777771</v>
      </c>
      <c r="Q3780" t="str">
        <f t="shared" si="355"/>
        <v>music</v>
      </c>
      <c r="R3780" t="str">
        <f t="shared" si="356"/>
        <v>musical</v>
      </c>
      <c r="S3780" s="11">
        <f t="shared" si="357"/>
        <v>41989.610879629625</v>
      </c>
      <c r="T3780" s="14">
        <f t="shared" si="35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9"/>
        <v>1.0398000000000001</v>
      </c>
      <c r="P3781" s="7">
        <f t="shared" si="354"/>
        <v>135.62608695652173</v>
      </c>
      <c r="Q3781" t="str">
        <f t="shared" si="355"/>
        <v>music</v>
      </c>
      <c r="R3781" t="str">
        <f t="shared" si="356"/>
        <v>musical</v>
      </c>
      <c r="S3781" s="11">
        <f t="shared" si="357"/>
        <v>42425.527083333327</v>
      </c>
      <c r="T3781" s="14">
        <f t="shared" si="35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9"/>
        <v>1.2</v>
      </c>
      <c r="P3782" s="7">
        <f t="shared" si="354"/>
        <v>100</v>
      </c>
      <c r="Q3782" t="str">
        <f t="shared" si="355"/>
        <v>music</v>
      </c>
      <c r="R3782" t="str">
        <f t="shared" si="356"/>
        <v>musical</v>
      </c>
      <c r="S3782" s="11">
        <f t="shared" si="357"/>
        <v>42166.011400462965</v>
      </c>
      <c r="T3782" s="14">
        <f t="shared" si="35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9"/>
        <v>1.0966666666666667</v>
      </c>
      <c r="P3783" s="7">
        <f t="shared" si="354"/>
        <v>94.90384615384616</v>
      </c>
      <c r="Q3783" t="str">
        <f t="shared" si="355"/>
        <v>music</v>
      </c>
      <c r="R3783" t="str">
        <f t="shared" si="356"/>
        <v>musical</v>
      </c>
      <c r="S3783" s="11">
        <f t="shared" si="357"/>
        <v>41865.674594907403</v>
      </c>
      <c r="T3783" s="14">
        <f t="shared" si="35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9"/>
        <v>1.0175000000000001</v>
      </c>
      <c r="P3784" s="7">
        <f t="shared" si="354"/>
        <v>75.370370370370367</v>
      </c>
      <c r="Q3784" t="str">
        <f t="shared" si="355"/>
        <v>music</v>
      </c>
      <c r="R3784" t="str">
        <f t="shared" si="356"/>
        <v>musical</v>
      </c>
      <c r="S3784" s="11">
        <f t="shared" si="357"/>
        <v>42546.653900462959</v>
      </c>
      <c r="T3784" s="14">
        <f t="shared" si="35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9"/>
        <v>1.2891666666666666</v>
      </c>
      <c r="P3785" s="7">
        <f t="shared" si="354"/>
        <v>64.458333333333329</v>
      </c>
      <c r="Q3785" t="str">
        <f t="shared" si="355"/>
        <v>music</v>
      </c>
      <c r="R3785" t="str">
        <f t="shared" si="356"/>
        <v>musical</v>
      </c>
      <c r="S3785" s="11">
        <f t="shared" si="357"/>
        <v>42419.931944444441</v>
      </c>
      <c r="T3785" s="14">
        <f t="shared" si="35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9"/>
        <v>1.1499999999999999</v>
      </c>
      <c r="P3786" s="7">
        <f t="shared" si="354"/>
        <v>115</v>
      </c>
      <c r="Q3786" t="str">
        <f t="shared" si="355"/>
        <v>music</v>
      </c>
      <c r="R3786" t="str">
        <f t="shared" si="356"/>
        <v>musical</v>
      </c>
      <c r="S3786" s="11">
        <f t="shared" si="357"/>
        <v>42531.772361111107</v>
      </c>
      <c r="T3786" s="14">
        <f t="shared" si="35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9"/>
        <v>1.5075000000000001</v>
      </c>
      <c r="P3787" s="7">
        <f t="shared" si="354"/>
        <v>100.5</v>
      </c>
      <c r="Q3787" t="str">
        <f t="shared" si="355"/>
        <v>music</v>
      </c>
      <c r="R3787" t="str">
        <f t="shared" si="356"/>
        <v>musical</v>
      </c>
      <c r="S3787" s="11">
        <f t="shared" si="357"/>
        <v>42548.430196759255</v>
      </c>
      <c r="T3787" s="14">
        <f t="shared" si="35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9"/>
        <v>1.1096666666666666</v>
      </c>
      <c r="P3788" s="7">
        <f t="shared" si="354"/>
        <v>93.774647887323937</v>
      </c>
      <c r="Q3788" t="str">
        <f t="shared" si="355"/>
        <v>music</v>
      </c>
      <c r="R3788" t="str">
        <f t="shared" si="356"/>
        <v>musical</v>
      </c>
      <c r="S3788" s="11">
        <f t="shared" si="357"/>
        <v>42486.829571759255</v>
      </c>
      <c r="T3788" s="14">
        <f t="shared" si="35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9"/>
        <v>1.0028571428571429</v>
      </c>
      <c r="P3789" s="7">
        <f t="shared" si="354"/>
        <v>35.1</v>
      </c>
      <c r="Q3789" t="str">
        <f t="shared" si="355"/>
        <v>music</v>
      </c>
      <c r="R3789" t="str">
        <f t="shared" si="356"/>
        <v>musical</v>
      </c>
      <c r="S3789" s="11">
        <f t="shared" si="357"/>
        <v>42167.326458333329</v>
      </c>
      <c r="T3789" s="14">
        <f t="shared" si="35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9"/>
        <v>6.6666666666666671E-3</v>
      </c>
      <c r="P3790" s="7">
        <f t="shared" si="354"/>
        <v>500</v>
      </c>
      <c r="Q3790" t="str">
        <f t="shared" si="355"/>
        <v>music</v>
      </c>
      <c r="R3790" t="str">
        <f t="shared" si="356"/>
        <v>musical</v>
      </c>
      <c r="S3790" s="11">
        <f t="shared" si="357"/>
        <v>42333.487488425926</v>
      </c>
      <c r="T3790" s="14">
        <f t="shared" si="35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9"/>
        <v>3.267605633802817E-2</v>
      </c>
      <c r="P3791" s="7">
        <f t="shared" si="354"/>
        <v>29</v>
      </c>
      <c r="Q3791" t="str">
        <f t="shared" si="355"/>
        <v>music</v>
      </c>
      <c r="R3791" t="str">
        <f t="shared" si="356"/>
        <v>musical</v>
      </c>
      <c r="S3791" s="11">
        <f t="shared" si="357"/>
        <v>42138.590486111112</v>
      </c>
      <c r="T3791" s="14">
        <f t="shared" si="35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9"/>
        <v>0</v>
      </c>
      <c r="P3792" s="7" t="e">
        <f t="shared" si="354"/>
        <v>#DIV/0!</v>
      </c>
      <c r="Q3792" t="str">
        <f t="shared" si="355"/>
        <v>music</v>
      </c>
      <c r="R3792" t="str">
        <f t="shared" si="356"/>
        <v>musical</v>
      </c>
      <c r="S3792" s="11">
        <f t="shared" si="357"/>
        <v>42666.458599537036</v>
      </c>
      <c r="T3792" s="14">
        <f t="shared" si="35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9"/>
        <v>0</v>
      </c>
      <c r="P3793" s="7" t="e">
        <f t="shared" si="354"/>
        <v>#DIV/0!</v>
      </c>
      <c r="Q3793" t="str">
        <f t="shared" si="355"/>
        <v>music</v>
      </c>
      <c r="R3793" t="str">
        <f t="shared" si="356"/>
        <v>musical</v>
      </c>
      <c r="S3793" s="11">
        <f t="shared" si="357"/>
        <v>41766.4837037037</v>
      </c>
      <c r="T3793" s="14">
        <f t="shared" si="35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9"/>
        <v>2.8E-3</v>
      </c>
      <c r="P3794" s="7">
        <f t="shared" si="354"/>
        <v>17.5</v>
      </c>
      <c r="Q3794" t="str">
        <f t="shared" si="355"/>
        <v>music</v>
      </c>
      <c r="R3794" t="str">
        <f t="shared" si="356"/>
        <v>musical</v>
      </c>
      <c r="S3794" s="11">
        <f t="shared" si="357"/>
        <v>42170.238680555551</v>
      </c>
      <c r="T3794" s="14">
        <f t="shared" si="35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9"/>
        <v>0.59657142857142853</v>
      </c>
      <c r="P3795" s="7">
        <f t="shared" si="354"/>
        <v>174</v>
      </c>
      <c r="Q3795" t="str">
        <f t="shared" si="355"/>
        <v>music</v>
      </c>
      <c r="R3795" t="str">
        <f t="shared" si="356"/>
        <v>musical</v>
      </c>
      <c r="S3795" s="11">
        <f t="shared" si="357"/>
        <v>41968.73065972222</v>
      </c>
      <c r="T3795" s="14">
        <f t="shared" si="35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9"/>
        <v>0.01</v>
      </c>
      <c r="P3796" s="7">
        <f t="shared" si="354"/>
        <v>50</v>
      </c>
      <c r="Q3796" t="str">
        <f t="shared" si="355"/>
        <v>music</v>
      </c>
      <c r="R3796" t="str">
        <f t="shared" si="356"/>
        <v>musical</v>
      </c>
      <c r="S3796" s="11">
        <f t="shared" si="357"/>
        <v>42132.372152777774</v>
      </c>
      <c r="T3796" s="14">
        <f t="shared" si="35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9"/>
        <v>1.6666666666666666E-2</v>
      </c>
      <c r="P3797" s="7">
        <f t="shared" si="354"/>
        <v>5</v>
      </c>
      <c r="Q3797" t="str">
        <f t="shared" si="355"/>
        <v>music</v>
      </c>
      <c r="R3797" t="str">
        <f t="shared" si="356"/>
        <v>musical</v>
      </c>
      <c r="S3797" s="11">
        <f t="shared" si="357"/>
        <v>42201.227893518517</v>
      </c>
      <c r="T3797" s="14">
        <f t="shared" si="35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9"/>
        <v>4.4444444444444447E-5</v>
      </c>
      <c r="P3798" s="7">
        <f t="shared" si="354"/>
        <v>1</v>
      </c>
      <c r="Q3798" t="str">
        <f t="shared" si="355"/>
        <v>music</v>
      </c>
      <c r="R3798" t="str">
        <f t="shared" si="356"/>
        <v>musical</v>
      </c>
      <c r="S3798" s="11">
        <f t="shared" si="357"/>
        <v>42688.821250000001</v>
      </c>
      <c r="T3798" s="14">
        <f t="shared" si="35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9"/>
        <v>0.89666666666666661</v>
      </c>
      <c r="P3799" s="7">
        <f t="shared" si="354"/>
        <v>145.40540540540542</v>
      </c>
      <c r="Q3799" t="str">
        <f t="shared" si="355"/>
        <v>music</v>
      </c>
      <c r="R3799" t="str">
        <f t="shared" si="356"/>
        <v>musical</v>
      </c>
      <c r="S3799" s="11">
        <f t="shared" si="357"/>
        <v>42084.673206018517</v>
      </c>
      <c r="T3799" s="14">
        <f t="shared" si="35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9"/>
        <v>1.4642857142857143E-2</v>
      </c>
      <c r="P3800" s="7">
        <f t="shared" si="354"/>
        <v>205</v>
      </c>
      <c r="Q3800" t="str">
        <f t="shared" si="355"/>
        <v>music</v>
      </c>
      <c r="R3800" t="str">
        <f t="shared" si="356"/>
        <v>musical</v>
      </c>
      <c r="S3800" s="11">
        <f t="shared" si="357"/>
        <v>41831.514444444438</v>
      </c>
      <c r="T3800" s="14">
        <f t="shared" si="358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9"/>
        <v>4.02E-2</v>
      </c>
      <c r="P3801" s="7">
        <f t="shared" si="354"/>
        <v>100.5</v>
      </c>
      <c r="Q3801" t="str">
        <f t="shared" si="355"/>
        <v>music</v>
      </c>
      <c r="R3801" t="str">
        <f t="shared" si="356"/>
        <v>musical</v>
      </c>
      <c r="S3801" s="11">
        <f t="shared" si="357"/>
        <v>42410.722719907404</v>
      </c>
      <c r="T3801" s="14">
        <f t="shared" si="35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9"/>
        <v>4.0045454545454544E-2</v>
      </c>
      <c r="P3802" s="7">
        <f t="shared" si="354"/>
        <v>55.0625</v>
      </c>
      <c r="Q3802" t="str">
        <f t="shared" si="355"/>
        <v>music</v>
      </c>
      <c r="R3802" t="str">
        <f t="shared" si="356"/>
        <v>musical</v>
      </c>
      <c r="S3802" s="11">
        <f t="shared" si="357"/>
        <v>41982.528738425921</v>
      </c>
      <c r="T3802" s="14">
        <f t="shared" si="35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9"/>
        <v>8.5199999999999998E-2</v>
      </c>
      <c r="P3803" s="7">
        <f t="shared" si="354"/>
        <v>47.333333333333336</v>
      </c>
      <c r="Q3803" t="str">
        <f t="shared" si="355"/>
        <v>music</v>
      </c>
      <c r="R3803" t="str">
        <f t="shared" si="356"/>
        <v>musical</v>
      </c>
      <c r="S3803" s="11">
        <f t="shared" si="357"/>
        <v>41975.467777777776</v>
      </c>
      <c r="T3803" s="14">
        <f t="shared" si="35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9"/>
        <v>0</v>
      </c>
      <c r="P3804" s="7" t="e">
        <f t="shared" si="354"/>
        <v>#DIV/0!</v>
      </c>
      <c r="Q3804" t="str">
        <f t="shared" si="355"/>
        <v>music</v>
      </c>
      <c r="R3804" t="str">
        <f t="shared" si="356"/>
        <v>musical</v>
      </c>
      <c r="S3804" s="11">
        <f t="shared" si="357"/>
        <v>42268.917893518512</v>
      </c>
      <c r="T3804" s="14">
        <f t="shared" si="35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9"/>
        <v>0.19650000000000001</v>
      </c>
      <c r="P3805" s="7">
        <f t="shared" si="354"/>
        <v>58.95</v>
      </c>
      <c r="Q3805" t="str">
        <f t="shared" si="355"/>
        <v>music</v>
      </c>
      <c r="R3805" t="str">
        <f t="shared" si="356"/>
        <v>musical</v>
      </c>
      <c r="S3805" s="11">
        <f t="shared" si="357"/>
        <v>42403.763518518514</v>
      </c>
      <c r="T3805" s="14">
        <f t="shared" si="35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9"/>
        <v>0</v>
      </c>
      <c r="P3806" s="7" t="e">
        <f t="shared" si="354"/>
        <v>#DIV/0!</v>
      </c>
      <c r="Q3806" t="str">
        <f t="shared" si="355"/>
        <v>music</v>
      </c>
      <c r="R3806" t="str">
        <f t="shared" si="356"/>
        <v>musical</v>
      </c>
      <c r="S3806" s="11">
        <f t="shared" si="357"/>
        <v>42526.801203703704</v>
      </c>
      <c r="T3806" s="14">
        <f t="shared" si="35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9"/>
        <v>2.0000000000000002E-5</v>
      </c>
      <c r="P3807" s="7">
        <f t="shared" si="354"/>
        <v>1.5</v>
      </c>
      <c r="Q3807" t="str">
        <f t="shared" si="355"/>
        <v>music</v>
      </c>
      <c r="R3807" t="str">
        <f t="shared" si="356"/>
        <v>musical</v>
      </c>
      <c r="S3807" s="11">
        <f t="shared" si="357"/>
        <v>41849.678703703699</v>
      </c>
      <c r="T3807" s="14">
        <f t="shared" si="35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9"/>
        <v>6.6666666666666664E-4</v>
      </c>
      <c r="P3808" s="7">
        <f t="shared" si="354"/>
        <v>5</v>
      </c>
      <c r="Q3808" t="str">
        <f t="shared" si="355"/>
        <v>music</v>
      </c>
      <c r="R3808" t="str">
        <f t="shared" si="356"/>
        <v>musical</v>
      </c>
      <c r="S3808" s="11">
        <f t="shared" si="357"/>
        <v>41799.050706018512</v>
      </c>
      <c r="T3808" s="14">
        <f t="shared" si="35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9"/>
        <v>0.30333333333333334</v>
      </c>
      <c r="P3809" s="7">
        <f t="shared" si="354"/>
        <v>50.555555555555557</v>
      </c>
      <c r="Q3809" t="str">
        <f t="shared" si="355"/>
        <v>music</v>
      </c>
      <c r="R3809" t="str">
        <f t="shared" si="356"/>
        <v>musical</v>
      </c>
      <c r="S3809" s="11">
        <f t="shared" si="357"/>
        <v>42090.700682870367</v>
      </c>
      <c r="T3809" s="14">
        <f t="shared" si="35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9"/>
        <v>1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42059.24559027778</v>
      </c>
      <c r="T3810" s="14">
        <f t="shared" si="35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9"/>
        <v>1.0125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41800.318368055552</v>
      </c>
      <c r="T3811" s="14">
        <f t="shared" si="35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9"/>
        <v>1.2173333333333334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42054.640717592592</v>
      </c>
      <c r="T3812" s="14">
        <f t="shared" si="35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9"/>
        <v>3.3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42487.418668981474</v>
      </c>
      <c r="T3813" s="14">
        <f t="shared" si="35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9"/>
        <v>1.0954999999999999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42109.542916666665</v>
      </c>
      <c r="T3814" s="14">
        <f t="shared" si="35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9"/>
        <v>1.0095190476190474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42497.067372685182</v>
      </c>
      <c r="T3815" s="14">
        <f t="shared" si="35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9"/>
        <v>1.4013333333333333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42058.695740740739</v>
      </c>
      <c r="T3816" s="14">
        <f t="shared" si="35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9"/>
        <v>1.0000100000000001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42207.051585648143</v>
      </c>
      <c r="T3817" s="14">
        <f t="shared" si="35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9"/>
        <v>1.19238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41807.481747685182</v>
      </c>
      <c r="T3818" s="14">
        <f t="shared" si="35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9"/>
        <v>1.0725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42284.488611111105</v>
      </c>
      <c r="T3819" s="14">
        <f t="shared" si="35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9"/>
        <v>2.2799999999999998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42045.634050925924</v>
      </c>
      <c r="T3820" s="14">
        <f t="shared" si="35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9"/>
        <v>1.0640000000000001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42184.001203703701</v>
      </c>
      <c r="T3821" s="14">
        <f t="shared" si="35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9"/>
        <v>1.4333333333333333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42160.443483796298</v>
      </c>
      <c r="T3822" s="14">
        <f t="shared" si="35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9"/>
        <v>1.0454285714285714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42340.972303240742</v>
      </c>
      <c r="T3823" s="14">
        <f t="shared" si="35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9"/>
        <v>1.1002000000000001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42329.629826388882</v>
      </c>
      <c r="T3824" s="14">
        <f t="shared" si="35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9"/>
        <v>1.06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42170.701898148145</v>
      </c>
      <c r="T3825" s="14">
        <f t="shared" si="35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9"/>
        <v>1.08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42571.417858796289</v>
      </c>
      <c r="T3826" s="14">
        <f t="shared" si="35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9"/>
        <v>1.0542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42150.861273148148</v>
      </c>
      <c r="T3827" s="14">
        <f t="shared" si="35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9"/>
        <v>1.1916666666666667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42101.215208333328</v>
      </c>
      <c r="T3828" s="14">
        <f t="shared" si="35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9"/>
        <v>1.5266666666666666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42034.719918981478</v>
      </c>
      <c r="T3829" s="14">
        <f t="shared" si="35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9"/>
        <v>1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41944.319293981483</v>
      </c>
      <c r="T3830" s="14">
        <f t="shared" si="35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9"/>
        <v>1.002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42593.657071759262</v>
      </c>
      <c r="T3831" s="14">
        <f t="shared" si="35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9"/>
        <v>2.25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42503.532534722217</v>
      </c>
      <c r="T3832" s="14">
        <f t="shared" si="35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9"/>
        <v>1.0602199999999999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41927.640567129631</v>
      </c>
      <c r="T3833" s="14">
        <f t="shared" si="35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9"/>
        <v>1.0466666666666666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42374.906655092585</v>
      </c>
      <c r="T3834" s="14">
        <f t="shared" si="35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9"/>
        <v>1.1666666666666667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41963.664027777777</v>
      </c>
      <c r="T3835" s="14">
        <f t="shared" si="35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9"/>
        <v>1.0903333333333334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42143.236886574072</v>
      </c>
      <c r="T3836" s="14">
        <f t="shared" si="35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9"/>
        <v>1.6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42460.733888888884</v>
      </c>
      <c r="T3837" s="14">
        <f t="shared" si="35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9"/>
        <v>1.125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42553.718194444438</v>
      </c>
      <c r="T3838" s="14">
        <f t="shared" si="35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9"/>
        <v>1.0209999999999999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42152.557384259257</v>
      </c>
      <c r="T3839" s="14">
        <f t="shared" si="35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9"/>
        <v>1.00824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42116.502418981479</v>
      </c>
      <c r="T3840" s="14">
        <f t="shared" si="35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9"/>
        <v>1.0125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42154.934305555558</v>
      </c>
      <c r="T3841" s="14">
        <f t="shared" si="35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9"/>
        <v>65</v>
      </c>
      <c r="P3842" s="7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42432.493391203701</v>
      </c>
      <c r="T3842" s="14">
        <f t="shared" si="35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59"/>
        <v>8.72E-2</v>
      </c>
      <c r="P3843" s="7">
        <f t="shared" ref="P3843:P3906" si="360">E3843/L3843</f>
        <v>25.647058823529413</v>
      </c>
      <c r="Q3843" t="str">
        <f t="shared" ref="Q3843:Q3906" si="361">IF(ISNUMBER(SEARCH("film &amp; video",N3843)),"film &amp; video",IF(ISNUMBER(SEARCH("music",N3843)),"music",IF(ISNUMBER(SEARCH("technology",N3843)),"technology",IF(ISNUMBER(SEARCH("publishing",N3843)),"publishing",IF(ISNUMBER(SEARCH("photography",N3843)),"photography",IF(ISNUMBER(SEARCH("games",N3843)),"games",IF(ISNUMBER(SEARCH("theater",N3843)),"theater",IF(ISNUMBER(SEARCH("journalism",N3843)),"journalism",IF(ISNUMBER(SEARCH("food",N3843)),"food")))))))))</f>
        <v>theater</v>
      </c>
      <c r="R3843" t="str">
        <f t="shared" ref="R3843:R3906" si="362">RIGHT(N:N,LEN(N:N)-(FIND("/",N3843)))</f>
        <v>plays</v>
      </c>
      <c r="S3843" s="11">
        <f t="shared" ref="S3843:S3906" si="363">(J3843/86400)+25569+(-5/24)</f>
        <v>41780.57739583333</v>
      </c>
      <c r="T3843" s="14">
        <f t="shared" ref="T3843:T3906" si="364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5">E3844/D3844</f>
        <v>0.21940000000000001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41740.285324074073</v>
      </c>
      <c r="T3844" s="14">
        <f t="shared" si="364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5"/>
        <v>0.21299999999999999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41765.864166666666</v>
      </c>
      <c r="T3845" s="14">
        <f t="shared" si="364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5"/>
        <v>0.41489795918367345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41766.408958333333</v>
      </c>
      <c r="T3846" s="14">
        <f t="shared" si="364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5"/>
        <v>2.1049999999999999E-2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42248.418680555558</v>
      </c>
      <c r="T3847" s="14">
        <f t="shared" si="364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5"/>
        <v>2.7E-2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41885.01321759259</v>
      </c>
      <c r="T3848" s="14">
        <f t="shared" si="364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5"/>
        <v>0.16161904761904761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42159.016099537032</v>
      </c>
      <c r="T3849" s="14">
        <f t="shared" si="364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5"/>
        <v>0.16376923076923078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42265.608668981477</v>
      </c>
      <c r="T3850" s="14">
        <f t="shared" si="364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5"/>
        <v>7.0433333333333334E-2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42136.558842592589</v>
      </c>
      <c r="T3851" s="14">
        <f t="shared" si="364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5"/>
        <v>3.7999999999999999E-2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41974.916006944441</v>
      </c>
      <c r="T3852" s="14">
        <f t="shared" si="364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5"/>
        <v>0.34079999999999999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42172.23123842592</v>
      </c>
      <c r="T3853" s="14">
        <f t="shared" si="364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5"/>
        <v>2E-3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42064.982361111113</v>
      </c>
      <c r="T3854" s="14">
        <f t="shared" si="364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5"/>
        <v>2.5999999999999998E-4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41848.631689814814</v>
      </c>
      <c r="T3855" s="14">
        <f t="shared" si="364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5"/>
        <v>0.16254545454545455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42103.67659722222</v>
      </c>
      <c r="T3856" s="14">
        <f t="shared" si="364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5"/>
        <v>2.5000000000000001E-2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42059.762395833335</v>
      </c>
      <c r="T3857" s="14">
        <f t="shared" si="364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5"/>
        <v>2.0000000000000001E-4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42041.534756944442</v>
      </c>
      <c r="T3858" s="14">
        <f t="shared" si="364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5"/>
        <v>5.1999999999999998E-2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41829.528819444444</v>
      </c>
      <c r="T3859" s="14">
        <f t="shared" si="364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5"/>
        <v>0.02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42128.222731481474</v>
      </c>
      <c r="T3860" s="14">
        <f t="shared" si="364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5"/>
        <v>4.0000000000000002E-4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41789.685266203705</v>
      </c>
      <c r="T3861" s="14">
        <f t="shared" si="364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5"/>
        <v>0.17666666666666667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41833.452662037038</v>
      </c>
      <c r="T3862" s="14">
        <f t="shared" si="364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5"/>
        <v>0.05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41914.381678240738</v>
      </c>
      <c r="T3863" s="14">
        <f t="shared" si="364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5"/>
        <v>1.3333333333333334E-4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42611.052731481475</v>
      </c>
      <c r="T3864" s="14">
        <f t="shared" si="364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5"/>
        <v>0</v>
      </c>
      <c r="P3865" s="7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42253.424826388888</v>
      </c>
      <c r="T3865" s="14">
        <f t="shared" si="364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5"/>
        <v>1.2E-2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42295.683495370373</v>
      </c>
      <c r="T3866" s="14">
        <f t="shared" si="364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5"/>
        <v>0.26937422295897223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41841.44326388889</v>
      </c>
      <c r="T3867" s="14">
        <f t="shared" si="364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5"/>
        <v>5.4999999999999997E-3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42402.738668981481</v>
      </c>
      <c r="T3868" s="14">
        <f t="shared" si="364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5"/>
        <v>0.1255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42509.605775462966</v>
      </c>
      <c r="T3869" s="14">
        <f t="shared" si="364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5"/>
        <v>2E-3</v>
      </c>
      <c r="P3870" s="7">
        <f t="shared" si="360"/>
        <v>10</v>
      </c>
      <c r="Q3870" t="str">
        <f t="shared" si="361"/>
        <v>music</v>
      </c>
      <c r="R3870" t="str">
        <f t="shared" si="362"/>
        <v>musical</v>
      </c>
      <c r="S3870" s="11">
        <f t="shared" si="363"/>
        <v>41865.45144675926</v>
      </c>
      <c r="T3870" s="14">
        <f t="shared" si="364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5"/>
        <v>3.44748684310884E-2</v>
      </c>
      <c r="P3871" s="7">
        <f t="shared" si="360"/>
        <v>30.133333333333333</v>
      </c>
      <c r="Q3871" t="str">
        <f t="shared" si="361"/>
        <v>music</v>
      </c>
      <c r="R3871" t="str">
        <f t="shared" si="362"/>
        <v>musical</v>
      </c>
      <c r="S3871" s="11">
        <f t="shared" si="363"/>
        <v>42047.516111111108</v>
      </c>
      <c r="T3871" s="14">
        <f t="shared" si="364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5"/>
        <v>0.15</v>
      </c>
      <c r="P3872" s="7">
        <f t="shared" si="360"/>
        <v>150</v>
      </c>
      <c r="Q3872" t="str">
        <f t="shared" si="361"/>
        <v>music</v>
      </c>
      <c r="R3872" t="str">
        <f t="shared" si="362"/>
        <v>musical</v>
      </c>
      <c r="S3872" s="11">
        <f t="shared" si="363"/>
        <v>41792.963865740741</v>
      </c>
      <c r="T3872" s="14">
        <f t="shared" si="364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5"/>
        <v>2.6666666666666668E-2</v>
      </c>
      <c r="P3873" s="7">
        <f t="shared" si="360"/>
        <v>13.333333333333334</v>
      </c>
      <c r="Q3873" t="str">
        <f t="shared" si="361"/>
        <v>music</v>
      </c>
      <c r="R3873" t="str">
        <f t="shared" si="362"/>
        <v>musical</v>
      </c>
      <c r="S3873" s="11">
        <f t="shared" si="363"/>
        <v>42763.572337962956</v>
      </c>
      <c r="T3873" s="14">
        <f t="shared" si="364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5"/>
        <v>0</v>
      </c>
      <c r="P3874" s="7" t="e">
        <f t="shared" si="360"/>
        <v>#DIV/0!</v>
      </c>
      <c r="Q3874" t="str">
        <f t="shared" si="361"/>
        <v>music</v>
      </c>
      <c r="R3874" t="str">
        <f t="shared" si="362"/>
        <v>musical</v>
      </c>
      <c r="S3874" s="11">
        <f t="shared" si="363"/>
        <v>42179.9374537037</v>
      </c>
      <c r="T3874" s="14">
        <f t="shared" si="364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5"/>
        <v>0</v>
      </c>
      <c r="P3875" s="7" t="e">
        <f t="shared" si="360"/>
        <v>#DIV/0!</v>
      </c>
      <c r="Q3875" t="str">
        <f t="shared" si="361"/>
        <v>music</v>
      </c>
      <c r="R3875" t="str">
        <f t="shared" si="362"/>
        <v>musical</v>
      </c>
      <c r="S3875" s="11">
        <f t="shared" si="363"/>
        <v>42255.487673611111</v>
      </c>
      <c r="T3875" s="14">
        <f t="shared" si="364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5"/>
        <v>0</v>
      </c>
      <c r="P3876" s="7" t="e">
        <f t="shared" si="360"/>
        <v>#DIV/0!</v>
      </c>
      <c r="Q3876" t="str">
        <f t="shared" si="361"/>
        <v>music</v>
      </c>
      <c r="R3876" t="str">
        <f t="shared" si="362"/>
        <v>musical</v>
      </c>
      <c r="S3876" s="11">
        <f t="shared" si="363"/>
        <v>42006.808124999996</v>
      </c>
      <c r="T3876" s="14">
        <f t="shared" si="364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5"/>
        <v>0</v>
      </c>
      <c r="P3877" s="7" t="e">
        <f t="shared" si="360"/>
        <v>#DIV/0!</v>
      </c>
      <c r="Q3877" t="str">
        <f t="shared" si="361"/>
        <v>music</v>
      </c>
      <c r="R3877" t="str">
        <f t="shared" si="362"/>
        <v>musical</v>
      </c>
      <c r="S3877" s="11">
        <f t="shared" si="363"/>
        <v>42615.138483796291</v>
      </c>
      <c r="T3877" s="14">
        <f t="shared" si="364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5"/>
        <v>0.52794871794871789</v>
      </c>
      <c r="P3878" s="7">
        <f t="shared" si="360"/>
        <v>44.760869565217391</v>
      </c>
      <c r="Q3878" t="str">
        <f t="shared" si="361"/>
        <v>music</v>
      </c>
      <c r="R3878" t="str">
        <f t="shared" si="362"/>
        <v>musical</v>
      </c>
      <c r="S3878" s="11">
        <f t="shared" si="363"/>
        <v>42372.415833333333</v>
      </c>
      <c r="T3878" s="14">
        <f t="shared" si="364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5"/>
        <v>4.9639999999999997E-2</v>
      </c>
      <c r="P3879" s="7">
        <f t="shared" si="360"/>
        <v>88.642857142857139</v>
      </c>
      <c r="Q3879" t="str">
        <f t="shared" si="361"/>
        <v>music</v>
      </c>
      <c r="R3879" t="str">
        <f t="shared" si="362"/>
        <v>musical</v>
      </c>
      <c r="S3879" s="11">
        <f t="shared" si="363"/>
        <v>42682.469351851854</v>
      </c>
      <c r="T3879" s="14">
        <f t="shared" si="364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5"/>
        <v>5.5555555555555556E-4</v>
      </c>
      <c r="P3880" s="7">
        <f t="shared" si="360"/>
        <v>10</v>
      </c>
      <c r="Q3880" t="str">
        <f t="shared" si="361"/>
        <v>music</v>
      </c>
      <c r="R3880" t="str">
        <f t="shared" si="362"/>
        <v>musical</v>
      </c>
      <c r="S3880" s="11">
        <f t="shared" si="363"/>
        <v>42154.610486111109</v>
      </c>
      <c r="T3880" s="14">
        <f t="shared" si="364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5"/>
        <v>0</v>
      </c>
      <c r="P3881" s="7" t="e">
        <f t="shared" si="360"/>
        <v>#DIV/0!</v>
      </c>
      <c r="Q3881" t="str">
        <f t="shared" si="361"/>
        <v>music</v>
      </c>
      <c r="R3881" t="str">
        <f t="shared" si="362"/>
        <v>musical</v>
      </c>
      <c r="S3881" s="11">
        <f t="shared" si="363"/>
        <v>41999.652731481481</v>
      </c>
      <c r="T3881" s="14">
        <f t="shared" si="364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5"/>
        <v>0.13066666666666665</v>
      </c>
      <c r="P3882" s="7">
        <f t="shared" si="360"/>
        <v>57.647058823529413</v>
      </c>
      <c r="Q3882" t="str">
        <f t="shared" si="361"/>
        <v>music</v>
      </c>
      <c r="R3882" t="str">
        <f t="shared" si="362"/>
        <v>musical</v>
      </c>
      <c r="S3882" s="11">
        <f t="shared" si="363"/>
        <v>41815.606712962959</v>
      </c>
      <c r="T3882" s="14">
        <f t="shared" si="364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5"/>
        <v>0.05</v>
      </c>
      <c r="P3883" s="7">
        <f t="shared" si="360"/>
        <v>25</v>
      </c>
      <c r="Q3883" t="str">
        <f t="shared" si="361"/>
        <v>music</v>
      </c>
      <c r="R3883" t="str">
        <f t="shared" si="362"/>
        <v>musical</v>
      </c>
      <c r="S3883" s="11">
        <f t="shared" si="363"/>
        <v>42755.810173611106</v>
      </c>
      <c r="T3883" s="14">
        <f t="shared" si="364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5"/>
        <v>0</v>
      </c>
      <c r="P3884" s="7" t="e">
        <f t="shared" si="360"/>
        <v>#DIV/0!</v>
      </c>
      <c r="Q3884" t="str">
        <f t="shared" si="361"/>
        <v>music</v>
      </c>
      <c r="R3884" t="str">
        <f t="shared" si="362"/>
        <v>musical</v>
      </c>
      <c r="S3884" s="11">
        <f t="shared" si="363"/>
        <v>42373.77511574074</v>
      </c>
      <c r="T3884" s="14">
        <f t="shared" si="364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5"/>
        <v>0</v>
      </c>
      <c r="P3885" s="7" t="e">
        <f t="shared" si="360"/>
        <v>#DIV/0!</v>
      </c>
      <c r="Q3885" t="str">
        <f t="shared" si="361"/>
        <v>music</v>
      </c>
      <c r="R3885" t="str">
        <f t="shared" si="362"/>
        <v>musical</v>
      </c>
      <c r="S3885" s="11">
        <f t="shared" si="363"/>
        <v>41854.394317129627</v>
      </c>
      <c r="T3885" s="14">
        <f t="shared" si="364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5"/>
        <v>0</v>
      </c>
      <c r="P3886" s="7" t="e">
        <f t="shared" si="360"/>
        <v>#DIV/0!</v>
      </c>
      <c r="Q3886" t="str">
        <f t="shared" si="361"/>
        <v>music</v>
      </c>
      <c r="R3886" t="str">
        <f t="shared" si="362"/>
        <v>musical</v>
      </c>
      <c r="S3886" s="11">
        <f t="shared" si="363"/>
        <v>42065.583240740736</v>
      </c>
      <c r="T3886" s="14">
        <f t="shared" si="364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5"/>
        <v>0</v>
      </c>
      <c r="P3887" s="7" t="e">
        <f t="shared" si="360"/>
        <v>#DIV/0!</v>
      </c>
      <c r="Q3887" t="str">
        <f t="shared" si="361"/>
        <v>music</v>
      </c>
      <c r="R3887" t="str">
        <f t="shared" si="362"/>
        <v>musical</v>
      </c>
      <c r="S3887" s="11">
        <f t="shared" si="363"/>
        <v>42469.742951388886</v>
      </c>
      <c r="T3887" s="14">
        <f t="shared" si="364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5"/>
        <v>0</v>
      </c>
      <c r="P3888" s="7" t="e">
        <f t="shared" si="360"/>
        <v>#DIV/0!</v>
      </c>
      <c r="Q3888" t="str">
        <f t="shared" si="361"/>
        <v>music</v>
      </c>
      <c r="R3888" t="str">
        <f t="shared" si="362"/>
        <v>musical</v>
      </c>
      <c r="S3888" s="11">
        <f t="shared" si="363"/>
        <v>41954.019699074073</v>
      </c>
      <c r="T3888" s="14">
        <f t="shared" si="364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5"/>
        <v>1.7500000000000002E-2</v>
      </c>
      <c r="P3889" s="7">
        <f t="shared" si="360"/>
        <v>17.5</v>
      </c>
      <c r="Q3889" t="str">
        <f t="shared" si="361"/>
        <v>music</v>
      </c>
      <c r="R3889" t="str">
        <f t="shared" si="362"/>
        <v>musical</v>
      </c>
      <c r="S3889" s="11">
        <f t="shared" si="363"/>
        <v>42079.649641203701</v>
      </c>
      <c r="T3889" s="14">
        <f t="shared" si="364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5"/>
        <v>0.27100000000000002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42762.337476851848</v>
      </c>
      <c r="T3890" s="14">
        <f t="shared" si="364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5"/>
        <v>1.4749999999999999E-2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41976.796643518515</v>
      </c>
      <c r="T3891" s="14">
        <f t="shared" si="364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5"/>
        <v>0.16826666666666668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42171.55027777778</v>
      </c>
      <c r="T3892" s="14">
        <f t="shared" si="364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5"/>
        <v>0.32500000000000001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42055.924120370364</v>
      </c>
      <c r="T3893" s="14">
        <f t="shared" si="364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5"/>
        <v>0</v>
      </c>
      <c r="P3894" s="7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41867.443946759253</v>
      </c>
      <c r="T3894" s="14">
        <f t="shared" si="364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5"/>
        <v>0.2155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41779.449537037035</v>
      </c>
      <c r="T3895" s="14">
        <f t="shared" si="364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5"/>
        <v>3.4666666666666665E-2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42679.750138888885</v>
      </c>
      <c r="T3896" s="14">
        <f t="shared" si="364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5"/>
        <v>0.05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42032.041875000003</v>
      </c>
      <c r="T3897" s="14">
        <f t="shared" si="364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5"/>
        <v>0.10625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41792.983541666668</v>
      </c>
      <c r="T3898" s="14">
        <f t="shared" si="364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5"/>
        <v>0.17599999999999999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41982.665312499994</v>
      </c>
      <c r="T3899" s="14">
        <f t="shared" si="364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5"/>
        <v>0.3256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42193.273958333331</v>
      </c>
      <c r="T3900" s="14">
        <f t="shared" si="364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5"/>
        <v>1.2500000000000001E-2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41843.566678240742</v>
      </c>
      <c r="T3901" s="14">
        <f t="shared" si="364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5"/>
        <v>5.3999999999999999E-2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42135.884155092594</v>
      </c>
      <c r="T3902" s="14">
        <f t="shared" si="364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5"/>
        <v>8.3333333333333332E-3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42317.618043981478</v>
      </c>
      <c r="T3903" s="14">
        <f t="shared" si="364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5"/>
        <v>0.48833333333333334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42663.259745370371</v>
      </c>
      <c r="T3904" s="14">
        <f t="shared" si="364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5"/>
        <v>0</v>
      </c>
      <c r="P3905" s="7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42185.802835648145</v>
      </c>
      <c r="T3905" s="14">
        <f t="shared" si="364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5"/>
        <v>2.9999999999999997E-4</v>
      </c>
      <c r="P3906" s="7">
        <f t="shared" si="360"/>
        <v>1.5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42095.020833333336</v>
      </c>
      <c r="T3906" s="14">
        <f t="shared" si="364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5"/>
        <v>0.11533333333333333</v>
      </c>
      <c r="P3907" s="7">
        <f t="shared" ref="P3907:P3970" si="366">E3907/L3907</f>
        <v>24.714285714285715</v>
      </c>
      <c r="Q3907" t="str">
        <f t="shared" ref="Q3907:Q3970" si="367">IF(ISNUMBER(SEARCH("film &amp; video",N3907)),"film &amp; video",IF(ISNUMBER(SEARCH("music",N3907)),"music",IF(ISNUMBER(SEARCH("technology",N3907)),"technology",IF(ISNUMBER(SEARCH("publishing",N3907)),"publishing",IF(ISNUMBER(SEARCH("photography",N3907)),"photography",IF(ISNUMBER(SEARCH("games",N3907)),"games",IF(ISNUMBER(SEARCH("theater",N3907)),"theater",IF(ISNUMBER(SEARCH("journalism",N3907)),"journalism",IF(ISNUMBER(SEARCH("food",N3907)),"food")))))))))</f>
        <v>theater</v>
      </c>
      <c r="R3907" t="str">
        <f t="shared" ref="R3907:R3970" si="368">RIGHT(N:N,LEN(N:N)-(FIND("/",N3907)))</f>
        <v>plays</v>
      </c>
      <c r="S3907" s="11">
        <f t="shared" ref="S3907:S3970" si="369">(J3907/86400)+25569+(-5/24)</f>
        <v>42124.415543981479</v>
      </c>
      <c r="T3907" s="14">
        <f t="shared" ref="T3907:T3970" si="370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1">E3908/D3908</f>
        <v>0.67333333333333334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42143.709409722222</v>
      </c>
      <c r="T3908" s="14">
        <f t="shared" si="370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1"/>
        <v>0.153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41906.611180555556</v>
      </c>
      <c r="T3909" s="14">
        <f t="shared" si="370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1"/>
        <v>8.666666666666667E-2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41833.927037037036</v>
      </c>
      <c r="T3910" s="14">
        <f t="shared" si="370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1"/>
        <v>2.2499999999999998E-3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41863.150949074072</v>
      </c>
      <c r="T3911" s="14">
        <f t="shared" si="370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1"/>
        <v>3.0833333333333334E-2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42224.548576388886</v>
      </c>
      <c r="T3912" s="14">
        <f t="shared" si="370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1"/>
        <v>0.37412499999999999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41939.603900462964</v>
      </c>
      <c r="T3913" s="14">
        <f t="shared" si="370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1"/>
        <v>6.666666666666667E-5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42059.061689814807</v>
      </c>
      <c r="T3914" s="14">
        <f t="shared" si="370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1"/>
        <v>0.1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42308.002881944441</v>
      </c>
      <c r="T3915" s="14">
        <f t="shared" si="370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1"/>
        <v>0.36359999999999998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42114.610601851855</v>
      </c>
      <c r="T3916" s="14">
        <f t="shared" si="370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1"/>
        <v>3.3333333333333335E-3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42492.776724537034</v>
      </c>
      <c r="T3917" s="14">
        <f t="shared" si="370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1"/>
        <v>0</v>
      </c>
      <c r="P3918" s="7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42494.263333333329</v>
      </c>
      <c r="T3918" s="14">
        <f t="shared" si="370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1"/>
        <v>2.8571428571428571E-3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41863.318993055553</v>
      </c>
      <c r="T3919" s="14">
        <f t="shared" si="370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1"/>
        <v>2E-3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41843.456284722219</v>
      </c>
      <c r="T3920" s="14">
        <f t="shared" si="370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1"/>
        <v>1.7999999999999999E-2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42358.476539351854</v>
      </c>
      <c r="T3921" s="14">
        <f t="shared" si="370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1"/>
        <v>5.3999999999999999E-2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42657.178935185184</v>
      </c>
      <c r="T3922" s="14">
        <f t="shared" si="370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1"/>
        <v>0</v>
      </c>
      <c r="P3923" s="7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41926.333969907406</v>
      </c>
      <c r="T3923" s="14">
        <f t="shared" si="370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1"/>
        <v>8.1333333333333327E-2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42020.560300925928</v>
      </c>
      <c r="T3924" s="14">
        <f t="shared" si="370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1"/>
        <v>0.12034782608695652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42075.771655092591</v>
      </c>
      <c r="T3925" s="14">
        <f t="shared" si="370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1"/>
        <v>0.15266666666666667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41786.751412037032</v>
      </c>
      <c r="T3926" s="14">
        <f t="shared" si="370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1"/>
        <v>0.1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41820.662488425922</v>
      </c>
      <c r="T3927" s="14">
        <f t="shared" si="370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1"/>
        <v>3.0000000000000001E-3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41969.876712962963</v>
      </c>
      <c r="T3928" s="14">
        <f t="shared" si="370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1"/>
        <v>0.01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41830.059074074074</v>
      </c>
      <c r="T3929" s="14">
        <f t="shared" si="370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1"/>
        <v>0.13020000000000001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42265.474849537037</v>
      </c>
      <c r="T3930" s="14">
        <f t="shared" si="370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1"/>
        <v>2.265E-2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42601.618807870364</v>
      </c>
      <c r="T3931" s="14">
        <f t="shared" si="370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1"/>
        <v>0</v>
      </c>
      <c r="P3932" s="7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42433.13041666666</v>
      </c>
      <c r="T3932" s="14">
        <f t="shared" si="370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1"/>
        <v>0</v>
      </c>
      <c r="P3933" s="7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42227.943368055552</v>
      </c>
      <c r="T3933" s="14">
        <f t="shared" si="370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1"/>
        <v>8.3333333333333331E-5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42414.960231481477</v>
      </c>
      <c r="T3934" s="14">
        <f t="shared" si="370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1"/>
        <v>0.15742857142857142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42538.759976851848</v>
      </c>
      <c r="T3935" s="14">
        <f t="shared" si="370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1"/>
        <v>0.11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42233.463414351849</v>
      </c>
      <c r="T3936" s="14">
        <f t="shared" si="370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1"/>
        <v>0.43833333333333335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42221.448449074072</v>
      </c>
      <c r="T3937" s="14">
        <f t="shared" si="370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1"/>
        <v>0</v>
      </c>
      <c r="P3938" s="7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42675.054629629631</v>
      </c>
      <c r="T3938" s="14">
        <f t="shared" si="370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1"/>
        <v>0.86135181975736563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42534.423148148147</v>
      </c>
      <c r="T3939" s="14">
        <f t="shared" si="370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1"/>
        <v>0.12196620583717357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42151.697384259256</v>
      </c>
      <c r="T3940" s="14">
        <f t="shared" si="370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1"/>
        <v>1E-3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41915.191886574074</v>
      </c>
      <c r="T3941" s="14">
        <f t="shared" si="370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1"/>
        <v>2.2000000000000001E-3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41961.284155092588</v>
      </c>
      <c r="T3942" s="14">
        <f t="shared" si="370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1"/>
        <v>9.0909090909090905E-3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41940.378900462958</v>
      </c>
      <c r="T3943" s="14">
        <f t="shared" si="370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1"/>
        <v>0</v>
      </c>
      <c r="P3944" s="7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42111.695763888885</v>
      </c>
      <c r="T3944" s="14">
        <f t="shared" si="370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1"/>
        <v>0.35639999999999999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42279.570231481477</v>
      </c>
      <c r="T3945" s="14">
        <f t="shared" si="370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1"/>
        <v>0</v>
      </c>
      <c r="P3946" s="7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42213.454571759255</v>
      </c>
      <c r="T3946" s="14">
        <f t="shared" si="370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1"/>
        <v>2.5000000000000001E-3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42109.593379629623</v>
      </c>
      <c r="T3947" s="14">
        <f t="shared" si="370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1"/>
        <v>3.2500000000000001E-2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42031.625254629624</v>
      </c>
      <c r="T3948" s="14">
        <f t="shared" si="370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1"/>
        <v>3.3666666666666664E-2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42614.934537037036</v>
      </c>
      <c r="T3949" s="14">
        <f t="shared" si="370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1"/>
        <v>0</v>
      </c>
      <c r="P3950" s="7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41829.117164351854</v>
      </c>
      <c r="T3950" s="14">
        <f t="shared" si="370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1"/>
        <v>0.15770000000000001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42015.912280092591</v>
      </c>
      <c r="T3951" s="14">
        <f t="shared" si="370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1"/>
        <v>6.2500000000000003E-3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42439.493981481479</v>
      </c>
      <c r="T3952" s="14">
        <f t="shared" si="370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1"/>
        <v>5.0000000000000004E-6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42433.617384259262</v>
      </c>
      <c r="T3953" s="14">
        <f t="shared" si="370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1"/>
        <v>9.6153846153846159E-4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42243.582060185181</v>
      </c>
      <c r="T3954" s="14">
        <f t="shared" si="370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1"/>
        <v>0</v>
      </c>
      <c r="P3955" s="7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42549.840115740742</v>
      </c>
      <c r="T3955" s="14">
        <f t="shared" si="370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1"/>
        <v>0</v>
      </c>
      <c r="P3956" s="7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41774.442870370367</v>
      </c>
      <c r="T3956" s="14">
        <f t="shared" si="370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1"/>
        <v>0.24285714285714285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42306.640520833331</v>
      </c>
      <c r="T3957" s="14">
        <f t="shared" si="370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1"/>
        <v>0</v>
      </c>
      <c r="P3958" s="7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42457.723692129628</v>
      </c>
      <c r="T3958" s="14">
        <f t="shared" si="370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1"/>
        <v>2.5000000000000001E-4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42513.76798611111</v>
      </c>
      <c r="T3959" s="14">
        <f t="shared" si="370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1"/>
        <v>0.32050000000000001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41816.742037037031</v>
      </c>
      <c r="T3960" s="14">
        <f t="shared" si="370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1"/>
        <v>0.24333333333333335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41880.580509259256</v>
      </c>
      <c r="T3961" s="14">
        <f t="shared" si="370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1"/>
        <v>1.4999999999999999E-2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42342.63722222222</v>
      </c>
      <c r="T3962" s="14">
        <f t="shared" si="370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1"/>
        <v>4.1999999999999997E-3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41745.682986111111</v>
      </c>
      <c r="T3963" s="14">
        <f t="shared" si="370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1"/>
        <v>3.214285714285714E-2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42311.413124999999</v>
      </c>
      <c r="T3964" s="14">
        <f t="shared" si="370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1"/>
        <v>0</v>
      </c>
      <c r="P3965" s="7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42295.945798611108</v>
      </c>
      <c r="T3965" s="14">
        <f t="shared" si="370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1"/>
        <v>6.3E-2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42053.513726851852</v>
      </c>
      <c r="T3966" s="14">
        <f t="shared" si="370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1"/>
        <v>0.14249999999999999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42414.027546296296</v>
      </c>
      <c r="T3967" s="14">
        <f t="shared" si="370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1"/>
        <v>6.0000000000000001E-3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41801.503217592588</v>
      </c>
      <c r="T3968" s="14">
        <f t="shared" si="370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1"/>
        <v>0.2411764705882353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42770.082256944443</v>
      </c>
      <c r="T3969" s="14">
        <f t="shared" si="370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1"/>
        <v>0.10539999999999999</v>
      </c>
      <c r="P3970" s="7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42452.60732638889</v>
      </c>
      <c r="T3970" s="14">
        <f t="shared" si="370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1"/>
        <v>7.4690265486725665E-2</v>
      </c>
      <c r="P3971" s="7">
        <f t="shared" ref="P3971:P4034" si="372">E3971/L3971</f>
        <v>35.166666666666664</v>
      </c>
      <c r="Q3971" t="str">
        <f t="shared" ref="Q3971:Q4034" si="373">IF(ISNUMBER(SEARCH("film &amp; video",N3971)),"film &amp; video",IF(ISNUMBER(SEARCH("music",N3971)),"music",IF(ISNUMBER(SEARCH("technology",N3971)),"technology",IF(ISNUMBER(SEARCH("publishing",N3971)),"publishing",IF(ISNUMBER(SEARCH("photography",N3971)),"photography",IF(ISNUMBER(SEARCH("games",N3971)),"games",IF(ISNUMBER(SEARCH("theater",N3971)),"theater",IF(ISNUMBER(SEARCH("journalism",N3971)),"journalism",IF(ISNUMBER(SEARCH("food",N3971)),"food")))))))))</f>
        <v>theater</v>
      </c>
      <c r="R3971" t="str">
        <f t="shared" ref="R3971:R4034" si="374">RIGHT(N:N,LEN(N:N)-(FIND("/",N3971)))</f>
        <v>plays</v>
      </c>
      <c r="S3971" s="11">
        <f t="shared" ref="S3971:S4034" si="375">(J3971/86400)+25569+(-5/24)</f>
        <v>42601.646365740737</v>
      </c>
      <c r="T3971" s="14">
        <f t="shared" ref="T3971:T4034" si="376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7">E3972/D3972</f>
        <v>7.3333333333333334E-4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42447.655219907407</v>
      </c>
      <c r="T3972" s="14">
        <f t="shared" si="376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7"/>
        <v>9.7142857142857135E-3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41811.327847222223</v>
      </c>
      <c r="T3973" s="14">
        <f t="shared" si="376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7"/>
        <v>0.21099999999999999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41980.859189814808</v>
      </c>
      <c r="T3974" s="14">
        <f t="shared" si="376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7"/>
        <v>0.78100000000000003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42469.475810185184</v>
      </c>
      <c r="T3975" s="14">
        <f t="shared" si="376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7"/>
        <v>0.32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42493.338518518511</v>
      </c>
      <c r="T3976" s="14">
        <f t="shared" si="376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7"/>
        <v>0</v>
      </c>
      <c r="P3977" s="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42534.658541666664</v>
      </c>
      <c r="T3977" s="14">
        <f t="shared" si="376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7"/>
        <v>0.47692307692307695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41830.650011574071</v>
      </c>
      <c r="T3978" s="14">
        <f t="shared" si="376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7"/>
        <v>1.4500000000000001E-2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42543.580231481479</v>
      </c>
      <c r="T3979" s="14">
        <f t="shared" si="376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7"/>
        <v>0.107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41975.434641203705</v>
      </c>
      <c r="T3980" s="14">
        <f t="shared" si="376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7"/>
        <v>1.8333333333333333E-2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42069.695104166669</v>
      </c>
      <c r="T3981" s="14">
        <f t="shared" si="376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7"/>
        <v>0.18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41795.390590277777</v>
      </c>
      <c r="T3982" s="14">
        <f t="shared" si="376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7"/>
        <v>4.0833333333333333E-2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42507.971631944441</v>
      </c>
      <c r="T3983" s="14">
        <f t="shared" si="376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7"/>
        <v>0.2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42132.601620370369</v>
      </c>
      <c r="T3984" s="14">
        <f t="shared" si="376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7"/>
        <v>0.34802513464991025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41747.661527777775</v>
      </c>
      <c r="T3985" s="14">
        <f t="shared" si="376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7"/>
        <v>6.3333333333333339E-2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41920.75513888889</v>
      </c>
      <c r="T3986" s="14">
        <f t="shared" si="376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7"/>
        <v>0.32050000000000001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42399.499074074069</v>
      </c>
      <c r="T3987" s="14">
        <f t="shared" si="376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7"/>
        <v>9.7600000000000006E-2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42467.340208333328</v>
      </c>
      <c r="T3988" s="14">
        <f t="shared" si="376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7"/>
        <v>0.3775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41765.716319444444</v>
      </c>
      <c r="T3989" s="14">
        <f t="shared" si="376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7"/>
        <v>2.1333333333333333E-2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42229.872835648144</v>
      </c>
      <c r="T3990" s="14">
        <f t="shared" si="376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7"/>
        <v>0</v>
      </c>
      <c r="P3991" s="7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42286.541446759256</v>
      </c>
      <c r="T3991" s="14">
        <f t="shared" si="376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7"/>
        <v>4.1818181818181817E-2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42401.464039351849</v>
      </c>
      <c r="T3992" s="14">
        <f t="shared" si="376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7"/>
        <v>0.2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42125.436134259253</v>
      </c>
      <c r="T3993" s="14">
        <f t="shared" si="376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7"/>
        <v>5.4100000000000002E-2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42289.732164351844</v>
      </c>
      <c r="T3994" s="14">
        <f t="shared" si="376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7"/>
        <v>6.0000000000000002E-5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42107.656388888885</v>
      </c>
      <c r="T3995" s="14">
        <f t="shared" si="376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7"/>
        <v>2.5000000000000001E-3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41809.181597222218</v>
      </c>
      <c r="T3996" s="14">
        <f t="shared" si="376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7"/>
        <v>0.35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42019.475428240738</v>
      </c>
      <c r="T3997" s="14">
        <f t="shared" si="376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7"/>
        <v>0.16566666666666666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41950.058611111112</v>
      </c>
      <c r="T3998" s="14">
        <f t="shared" si="376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7"/>
        <v>0</v>
      </c>
      <c r="P3999" s="7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42069.183113425919</v>
      </c>
      <c r="T3999" s="14">
        <f t="shared" si="376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7"/>
        <v>0.57199999999999995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42061.754930555551</v>
      </c>
      <c r="T4000" s="14">
        <f t="shared" si="376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7"/>
        <v>0.16514285714285715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41842.620347222219</v>
      </c>
      <c r="T4001" s="14">
        <f t="shared" si="376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7"/>
        <v>1.25E-3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42437.437013888884</v>
      </c>
      <c r="T4002" s="14">
        <f t="shared" si="376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7"/>
        <v>0.3775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42775.755879629629</v>
      </c>
      <c r="T4003" s="14">
        <f t="shared" si="376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7"/>
        <v>1.84E-2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41878.835196759253</v>
      </c>
      <c r="T4004" s="14">
        <f t="shared" si="376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7"/>
        <v>0.10050000000000001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42020.379016203697</v>
      </c>
      <c r="T4005" s="14">
        <f t="shared" si="376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7"/>
        <v>2E-3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41889.954363425924</v>
      </c>
      <c r="T4006" s="14">
        <f t="shared" si="376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7"/>
        <v>1.3333333333333334E-2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41872.599363425921</v>
      </c>
      <c r="T4007" s="14">
        <f t="shared" si="376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7"/>
        <v>6.666666666666667E-5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42391.564664351848</v>
      </c>
      <c r="T4008" s="14">
        <f t="shared" si="376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7"/>
        <v>2.5000000000000001E-3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41848.564594907402</v>
      </c>
      <c r="T4009" s="14">
        <f t="shared" si="376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7"/>
        <v>0.06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42177.755868055552</v>
      </c>
      <c r="T4010" s="14">
        <f t="shared" si="376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7"/>
        <v>3.8860103626943004E-2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41851.492592592593</v>
      </c>
      <c r="T4011" s="14">
        <f t="shared" si="376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7"/>
        <v>0.24194444444444443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41921.562106481477</v>
      </c>
      <c r="T4012" s="14">
        <f t="shared" si="376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7"/>
        <v>7.5999999999999998E-2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42002.336550925924</v>
      </c>
      <c r="T4013" s="14">
        <f t="shared" si="376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7"/>
        <v>0</v>
      </c>
      <c r="P4014" s="7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42096.336215277777</v>
      </c>
      <c r="T4014" s="14">
        <f t="shared" si="376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7"/>
        <v>1.2999999999999999E-2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42021.092858796292</v>
      </c>
      <c r="T4015" s="14">
        <f t="shared" si="376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7"/>
        <v>0</v>
      </c>
      <c r="P4016" s="7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42419.037835648145</v>
      </c>
      <c r="T4016" s="14">
        <f t="shared" si="376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7"/>
        <v>1.4285714285714287E-4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42174.572488425925</v>
      </c>
      <c r="T4017" s="14">
        <f t="shared" si="376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7"/>
        <v>0.14000000000000001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41869.664351851847</v>
      </c>
      <c r="T4018" s="14">
        <f t="shared" si="376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7"/>
        <v>1.0500000000000001E-2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41856.463819444441</v>
      </c>
      <c r="T4019" s="14">
        <f t="shared" si="376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7"/>
        <v>8.666666666666667E-2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42620.702638888884</v>
      </c>
      <c r="T4020" s="14">
        <f t="shared" si="376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7"/>
        <v>8.2857142857142851E-3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42417.467546296299</v>
      </c>
      <c r="T4021" s="14">
        <f t="shared" si="376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7"/>
        <v>0.16666666666666666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42056.982627314814</v>
      </c>
      <c r="T4022" s="14">
        <f t="shared" si="376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7"/>
        <v>8.3333333333333332E-3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41878.703217592592</v>
      </c>
      <c r="T4023" s="14">
        <f t="shared" si="376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7"/>
        <v>0.69561111111111107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41990.375775462962</v>
      </c>
      <c r="T4024" s="14">
        <f t="shared" si="376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7"/>
        <v>0</v>
      </c>
      <c r="P4025" s="7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42408.791238425925</v>
      </c>
      <c r="T4025" s="14">
        <f t="shared" si="376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7"/>
        <v>1.2500000000000001E-2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42217.461770833332</v>
      </c>
      <c r="T4026" s="14">
        <f t="shared" si="376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7"/>
        <v>0.05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42151.029351851852</v>
      </c>
      <c r="T4027" s="14">
        <f t="shared" si="376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7"/>
        <v>0</v>
      </c>
      <c r="P4028" s="7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42282.447210648148</v>
      </c>
      <c r="T4028" s="14">
        <f t="shared" si="376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7"/>
        <v>7.166666666666667E-2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42768.762511574074</v>
      </c>
      <c r="T4029" s="14">
        <f t="shared" si="376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7"/>
        <v>0.28050000000000003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41765.730324074073</v>
      </c>
      <c r="T4030" s="14">
        <f t="shared" si="376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7"/>
        <v>0</v>
      </c>
      <c r="P4031" s="7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42321.816782407404</v>
      </c>
      <c r="T4031" s="14">
        <f t="shared" si="376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7"/>
        <v>0.16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42374.446747685179</v>
      </c>
      <c r="T4032" s="14">
        <f t="shared" si="376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7"/>
        <v>0</v>
      </c>
      <c r="P4033" s="7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41941.376898148148</v>
      </c>
      <c r="T4033" s="14">
        <f t="shared" si="376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7"/>
        <v>6.8287037037037035E-2</v>
      </c>
      <c r="P4034" s="7">
        <f t="shared" si="372"/>
        <v>59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42293.60087962963</v>
      </c>
      <c r="T4034" s="14">
        <f t="shared" si="376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7"/>
        <v>0.25698702928870293</v>
      </c>
      <c r="P4035" s="7">
        <f t="shared" ref="P4035:P4098" si="378">E4035/L4035</f>
        <v>65.340319148936175</v>
      </c>
      <c r="Q4035" t="str">
        <f t="shared" ref="Q4035:Q4098" si="379">IF(ISNUMBER(SEARCH("film &amp; video",N4035)),"film &amp; video",IF(ISNUMBER(SEARCH("music",N4035)),"music",IF(ISNUMBER(SEARCH("technology",N4035)),"technology",IF(ISNUMBER(SEARCH("publishing",N4035)),"publishing",IF(ISNUMBER(SEARCH("photography",N4035)),"photography",IF(ISNUMBER(SEARCH("games",N4035)),"games",IF(ISNUMBER(SEARCH("theater",N4035)),"theater",IF(ISNUMBER(SEARCH("journalism",N4035)),"journalism",IF(ISNUMBER(SEARCH("food",N4035)),"food")))))))))</f>
        <v>theater</v>
      </c>
      <c r="R4035" t="str">
        <f t="shared" ref="R4035:R4098" si="380">RIGHT(N:N,LEN(N:N)-(FIND("/",N4035)))</f>
        <v>plays</v>
      </c>
      <c r="S4035" s="11">
        <f t="shared" ref="S4035:S4098" si="381">(J4035/86400)+25569+(-5/24)</f>
        <v>42614.06046296296</v>
      </c>
      <c r="T4035" s="14">
        <f t="shared" ref="T4035:T4098" si="382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3">E4036/D4036</f>
        <v>1.4814814814814815E-2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42067.739004629628</v>
      </c>
      <c r="T4036" s="14">
        <f t="shared" si="382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3"/>
        <v>0.36849999999999999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41903.674618055556</v>
      </c>
      <c r="T4037" s="14">
        <f t="shared" si="382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3"/>
        <v>0.47049999999999997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41804.728750000002</v>
      </c>
      <c r="T4038" s="14">
        <f t="shared" si="382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3"/>
        <v>0.11428571428571428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42496.862442129626</v>
      </c>
      <c r="T4039" s="14">
        <f t="shared" si="382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3"/>
        <v>0.12039999999999999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41869.590393518512</v>
      </c>
      <c r="T4040" s="14">
        <f t="shared" si="382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3"/>
        <v>0.6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42305.462581018517</v>
      </c>
      <c r="T4041" s="14">
        <f t="shared" si="382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3"/>
        <v>0.3125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42144.023194444446</v>
      </c>
      <c r="T4042" s="14">
        <f t="shared" si="382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3"/>
        <v>4.1999999999999997E-3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42559.265671296293</v>
      </c>
      <c r="T4043" s="14">
        <f t="shared" si="382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3"/>
        <v>2.0999999999999999E-3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41994.875740740739</v>
      </c>
      <c r="T4044" s="14">
        <f t="shared" si="382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3"/>
        <v>0</v>
      </c>
      <c r="P4045" s="7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41948.749131944445</v>
      </c>
      <c r="T4045" s="14">
        <f t="shared" si="382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3"/>
        <v>0.375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42074.011365740742</v>
      </c>
      <c r="T4046" s="14">
        <f t="shared" si="382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3"/>
        <v>2.0000000000000001E-4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41841.992928240739</v>
      </c>
      <c r="T4047" s="14">
        <f t="shared" si="382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3"/>
        <v>8.2142857142857142E-2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41904.442245370366</v>
      </c>
      <c r="T4048" s="14">
        <f t="shared" si="382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3"/>
        <v>2.1999999999999999E-2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41990.814155092587</v>
      </c>
      <c r="T4049" s="14">
        <f t="shared" si="382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3"/>
        <v>0.17652941176470588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42436.300775462958</v>
      </c>
      <c r="T4050" s="14">
        <f t="shared" si="382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3"/>
        <v>8.0000000000000004E-4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42169.750173611108</v>
      </c>
      <c r="T4051" s="14">
        <f t="shared" si="382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3"/>
        <v>6.6666666666666664E-4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41905.428136574068</v>
      </c>
      <c r="T4052" s="14">
        <f t="shared" si="382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3"/>
        <v>0</v>
      </c>
      <c r="P4053" s="7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41761.601817129624</v>
      </c>
      <c r="T4053" s="14">
        <f t="shared" si="382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3"/>
        <v>0.37533333333333335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41865.670324074068</v>
      </c>
      <c r="T4054" s="14">
        <f t="shared" si="382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3"/>
        <v>0.22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41928.481805555552</v>
      </c>
      <c r="T4055" s="14">
        <f t="shared" si="382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3"/>
        <v>0</v>
      </c>
      <c r="P4056" s="7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42613.632928240739</v>
      </c>
      <c r="T4056" s="14">
        <f t="shared" si="382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3"/>
        <v>0.1762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41779.44017361111</v>
      </c>
      <c r="T4057" s="14">
        <f t="shared" si="382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3"/>
        <v>0.53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42534.724988425922</v>
      </c>
      <c r="T4058" s="14">
        <f t="shared" si="382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3"/>
        <v>0.22142857142857142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42310.760185185187</v>
      </c>
      <c r="T4059" s="14">
        <f t="shared" si="382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3"/>
        <v>2.5333333333333333E-2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42445.852361111109</v>
      </c>
      <c r="T4060" s="14">
        <f t="shared" si="382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3"/>
        <v>2.5000000000000001E-2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41866.432314814811</v>
      </c>
      <c r="T4061" s="14">
        <f t="shared" si="382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3"/>
        <v>2.8500000000000001E-2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41779.486759259256</v>
      </c>
      <c r="T4062" s="14">
        <f t="shared" si="382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3"/>
        <v>0</v>
      </c>
      <c r="P4063" s="7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42420.933136574073</v>
      </c>
      <c r="T4063" s="14">
        <f t="shared" si="382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3"/>
        <v>2.4500000000000001E-2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42523.530879629623</v>
      </c>
      <c r="T4064" s="14">
        <f t="shared" si="382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3"/>
        <v>1.4210526315789474E-2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41787.473194444443</v>
      </c>
      <c r="T4065" s="14">
        <f t="shared" si="382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3"/>
        <v>0.1925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42093.379930555551</v>
      </c>
      <c r="T4066" s="14">
        <f t="shared" si="382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3"/>
        <v>6.7499999999999999E-3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41833.74318287037</v>
      </c>
      <c r="T4067" s="14">
        <f t="shared" si="382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3"/>
        <v>1.6666666666666668E-3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42478.830879629626</v>
      </c>
      <c r="T4068" s="14">
        <f t="shared" si="382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3"/>
        <v>0.60899999999999999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42234.909143518518</v>
      </c>
      <c r="T4069" s="14">
        <f t="shared" si="382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3"/>
        <v>0.01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42718.755266203698</v>
      </c>
      <c r="T4070" s="14">
        <f t="shared" si="382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3"/>
        <v>0.34399999999999997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42022.453194444439</v>
      </c>
      <c r="T4071" s="14">
        <f t="shared" si="382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3"/>
        <v>0.16500000000000001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42031.458564814813</v>
      </c>
      <c r="T4072" s="14">
        <f t="shared" si="382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3"/>
        <v>0</v>
      </c>
      <c r="P4073" s="7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42700.59642361111</v>
      </c>
      <c r="T4073" s="14">
        <f t="shared" si="382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3"/>
        <v>4.0000000000000001E-3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41812.566099537034</v>
      </c>
      <c r="T4074" s="14">
        <f t="shared" si="382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3"/>
        <v>1.0571428571428572E-2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42078.136874999997</v>
      </c>
      <c r="T4075" s="14">
        <f t="shared" si="382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3"/>
        <v>0.26727272727272727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42283.344618055555</v>
      </c>
      <c r="T4076" s="14">
        <f t="shared" si="382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3"/>
        <v>0.28799999999999998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41778.837604166663</v>
      </c>
      <c r="T4077" s="14">
        <f t="shared" si="382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3"/>
        <v>0</v>
      </c>
      <c r="P4078" s="7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41905.587372685179</v>
      </c>
      <c r="T4078" s="14">
        <f t="shared" si="382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3"/>
        <v>8.8999999999999996E-2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42695.502245370364</v>
      </c>
      <c r="T4079" s="14">
        <f t="shared" si="382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3"/>
        <v>0</v>
      </c>
      <c r="P4080" s="7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42732.579189814809</v>
      </c>
      <c r="T4080" s="14">
        <f t="shared" si="382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3"/>
        <v>1.6666666666666668E-3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42510.730567129627</v>
      </c>
      <c r="T4081" s="14">
        <f t="shared" si="382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3"/>
        <v>0</v>
      </c>
      <c r="P4082" s="7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42511.489768518521</v>
      </c>
      <c r="T4082" s="14">
        <f t="shared" si="382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3"/>
        <v>0.15737410071942445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42041.372974537029</v>
      </c>
      <c r="T4083" s="14">
        <f t="shared" si="382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3"/>
        <v>0.02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42306.980937499997</v>
      </c>
      <c r="T4084" s="14">
        <f t="shared" si="382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3"/>
        <v>0.21685714285714286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42353.553425925922</v>
      </c>
      <c r="T4085" s="14">
        <f t="shared" si="382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3"/>
        <v>3.3333333333333335E-3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42622.228078703702</v>
      </c>
      <c r="T4086" s="14">
        <f t="shared" si="382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3"/>
        <v>2.8571428571428571E-3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42058.395543981482</v>
      </c>
      <c r="T4087" s="14">
        <f t="shared" si="382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3"/>
        <v>4.7E-2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42304.732627314814</v>
      </c>
      <c r="T4088" s="14">
        <f t="shared" si="382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3"/>
        <v>0</v>
      </c>
      <c r="P4089" s="7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42538.53456018518</v>
      </c>
      <c r="T4089" s="14">
        <f t="shared" si="382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3"/>
        <v>0.108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41990.40421296296</v>
      </c>
      <c r="T4090" s="14">
        <f t="shared" si="382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3"/>
        <v>4.8000000000000001E-2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42122.524166666662</v>
      </c>
      <c r="T4091" s="14">
        <f t="shared" si="382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3"/>
        <v>3.2000000000000001E-2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42209.464548611104</v>
      </c>
      <c r="T4092" s="14">
        <f t="shared" si="382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3"/>
        <v>0.1275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41990.298043981478</v>
      </c>
      <c r="T4093" s="14">
        <f t="shared" si="382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3"/>
        <v>1.8181818181818181E-4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42038.986655092587</v>
      </c>
      <c r="T4094" s="14">
        <f t="shared" si="382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3"/>
        <v>2.4E-2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42178.607557870368</v>
      </c>
      <c r="T4095" s="14">
        <f t="shared" si="382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3"/>
        <v>0.36499999999999999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41889.878472222219</v>
      </c>
      <c r="T4096" s="14">
        <f t="shared" si="382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3"/>
        <v>2.6666666666666668E-2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42692.823495370372</v>
      </c>
      <c r="T4097" s="14">
        <f t="shared" si="382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3"/>
        <v>0.11428571428571428</v>
      </c>
      <c r="P4098" s="7">
        <f t="shared" si="378"/>
        <v>80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42750.321979166663</v>
      </c>
      <c r="T4098" s="14">
        <f t="shared" si="382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3"/>
        <v>0</v>
      </c>
      <c r="P4099" s="7" t="e">
        <f t="shared" ref="P4099:P4115" si="384">E4099/L4099</f>
        <v>#DIV/0!</v>
      </c>
      <c r="Q4099" t="str">
        <f t="shared" ref="Q4099:Q4115" si="385">IF(ISNUMBER(SEARCH("film &amp; video",N4099)),"film &amp; video",IF(ISNUMBER(SEARCH("music",N4099)),"music",IF(ISNUMBER(SEARCH("technology",N4099)),"technology",IF(ISNUMBER(SEARCH("publishing",N4099)),"publishing",IF(ISNUMBER(SEARCH("photography",N4099)),"photography",IF(ISNUMBER(SEARCH("games",N4099)),"games",IF(ISNUMBER(SEARCH("theater",N4099)),"theater",IF(ISNUMBER(SEARCH("journalism",N4099)),"journalism",IF(ISNUMBER(SEARCH("food",N4099)),"food")))))))))</f>
        <v>theater</v>
      </c>
      <c r="R4099" t="str">
        <f t="shared" ref="R4099:R4115" si="386">RIGHT(N:N,LEN(N:N)-(FIND("/",N4099)))</f>
        <v>plays</v>
      </c>
      <c r="S4099" s="11">
        <f t="shared" ref="S4099:S4115" si="387">(J4099/86400)+25569+(-5/24)</f>
        <v>42344.616168981483</v>
      </c>
      <c r="T4099" s="14">
        <f t="shared" ref="T4099:T4115" si="388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89">E4100/D4100</f>
        <v>0</v>
      </c>
      <c r="P4100" s="7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42495.51385416666</v>
      </c>
      <c r="T4100" s="14">
        <f t="shared" si="38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9"/>
        <v>1.1111111111111112E-2</v>
      </c>
      <c r="P4101" s="7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42570.642048611109</v>
      </c>
      <c r="T4101" s="14">
        <f t="shared" si="38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9"/>
        <v>0</v>
      </c>
      <c r="P4102" s="7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41926.916550925926</v>
      </c>
      <c r="T4102" s="14">
        <f t="shared" si="38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9"/>
        <v>0</v>
      </c>
      <c r="P4103" s="7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42730.695393518516</v>
      </c>
      <c r="T4103" s="14">
        <f t="shared" si="38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9"/>
        <v>0.27400000000000002</v>
      </c>
      <c r="P4104" s="7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42475.639733796292</v>
      </c>
      <c r="T4104" s="14">
        <f t="shared" si="38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9"/>
        <v>0.1</v>
      </c>
      <c r="P4105" s="7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42188.624606481484</v>
      </c>
      <c r="T4105" s="14">
        <f t="shared" si="38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9"/>
        <v>0.21366666666666667</v>
      </c>
      <c r="P4106" s="7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42640.069837962961</v>
      </c>
      <c r="T4106" s="14">
        <f t="shared" si="38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9"/>
        <v>6.9696969696969702E-2</v>
      </c>
      <c r="P4107" s="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42696.802187499998</v>
      </c>
      <c r="T4107" s="14">
        <f t="shared" si="38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9"/>
        <v>0.70599999999999996</v>
      </c>
      <c r="P4108" s="7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42052.841041666667</v>
      </c>
      <c r="T4108" s="14">
        <f t="shared" si="38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9"/>
        <v>2.0500000000000001E-2</v>
      </c>
      <c r="P4109" s="7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41883.708344907405</v>
      </c>
      <c r="T4109" s="14">
        <f t="shared" si="38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9"/>
        <v>1.9666666666666666E-2</v>
      </c>
      <c r="P4110" s="7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42766.823344907403</v>
      </c>
      <c r="T4110" s="14">
        <f t="shared" si="38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9"/>
        <v>0</v>
      </c>
      <c r="P4111" s="7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42307.331064814811</v>
      </c>
      <c r="T4111" s="14">
        <f t="shared" si="38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9"/>
        <v>0.28666666666666668</v>
      </c>
      <c r="P4112" s="7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42512.418414351851</v>
      </c>
      <c r="T4112" s="14">
        <f t="shared" si="38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9"/>
        <v>3.1333333333333331E-2</v>
      </c>
      <c r="P4113" s="7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42028.927546296291</v>
      </c>
      <c r="T4113" s="14">
        <f t="shared" si="38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9"/>
        <v>4.0000000000000002E-4</v>
      </c>
      <c r="P4114" s="7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42400.738263888888</v>
      </c>
      <c r="T4114" s="14">
        <f t="shared" si="38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9"/>
        <v>2E-3</v>
      </c>
      <c r="P4115" s="7">
        <f t="shared" si="384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42358.364849537036</v>
      </c>
      <c r="T4115" s="14">
        <f t="shared" si="388"/>
        <v>42377.06527777778</v>
      </c>
    </row>
  </sheetData>
  <autoFilter ref="A1:R4115" xr:uid="{2297FAEC-664F-D64E-AF18-BD2B16CC8243}"/>
  <conditionalFormatting sqref="F1:F1048576"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5" operator="containsText" text="live">
      <formula>NOT(ISERROR(SEARCH("live",F1)))</formula>
    </cfRule>
  </conditionalFormatting>
  <conditionalFormatting sqref="G30">
    <cfRule type="containsText" dxfId="1" priority="7" operator="containsText" text="cancelled">
      <formula>NOT(ISERROR(SEARCH("cancelled",G30)))</formula>
    </cfRule>
    <cfRule type="containsText" dxfId="0" priority="6" operator="containsText" text="live">
      <formula>NOT(ISERROR(SEARCH("live",G30)))</formula>
    </cfRule>
  </conditionalFormatting>
  <conditionalFormatting sqref="O1:O1048576">
    <cfRule type="colorScale" priority="1">
      <colorScale>
        <cfvo type="min"/>
        <cfvo type="percentile" val="50"/>
        <cfvo type="percentile" val="75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F21A-011F-7546-BD3B-18853A80D884}">
  <dimension ref="A1:A3"/>
  <sheetViews>
    <sheetView tabSelected="1" workbookViewId="0">
      <selection activeCell="A3" sqref="A3"/>
    </sheetView>
  </sheetViews>
  <sheetFormatPr baseColWidth="10" defaultRowHeight="15" x14ac:dyDescent="0.2"/>
  <cols>
    <col min="1" max="1" width="164.5" bestFit="1" customWidth="1"/>
  </cols>
  <sheetData>
    <row r="1" spans="1:1" x14ac:dyDescent="0.2">
      <c r="A1" t="s">
        <v>8380</v>
      </c>
    </row>
    <row r="2" spans="1:1" x14ac:dyDescent="0.2">
      <c r="A2" t="s">
        <v>8381</v>
      </c>
    </row>
    <row r="3" spans="1:1" x14ac:dyDescent="0.2">
      <c r="A3" t="s">
        <v>8382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 Chart</vt:lpstr>
      <vt:lpstr>Sub Chart</vt:lpstr>
      <vt:lpstr>Pivot 5</vt:lpstr>
      <vt:lpstr>Source Data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2019-02-16T05:47:13Z</dcterms:modified>
</cp:coreProperties>
</file>